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5f6a06272d869/Python/SPK_Aplikasi/"/>
    </mc:Choice>
  </mc:AlternateContent>
  <xr:revisionPtr revIDLastSave="16" documentId="8_{393C5D01-3D98-4103-9316-26B2784BF592}" xr6:coauthVersionLast="47" xr6:coauthVersionMax="47" xr10:uidLastSave="{978099EC-2173-4291-B3DE-D0C65DC0E1BF}"/>
  <bookViews>
    <workbookView xWindow="-120" yWindow="-120" windowWidth="20730" windowHeight="11760" firstSheet="5" activeTab="7" xr2:uid="{4B04DFDF-64BF-406A-8952-71405B37D967}"/>
  </bookViews>
  <sheets>
    <sheet name="Perhitungan Manual AHP-TOPSIS" sheetId="1" r:id="rId1"/>
    <sheet name="Perhitungan Manual AHP" sheetId="19" r:id="rId2"/>
    <sheet name="data_latih" sheetId="17" r:id="rId3"/>
    <sheet name="data_latih20" sheetId="18" r:id="rId4"/>
    <sheet name="data_uji" sheetId="15" r:id="rId5"/>
    <sheet name="seleksi" sheetId="14" r:id="rId6"/>
    <sheet name="Seleksi_Laptopmedia.com" sheetId="16" r:id="rId7"/>
    <sheet name="dataset" sheetId="24" r:id="rId8"/>
    <sheet name="Sheet1" sheetId="22" r:id="rId9"/>
    <sheet name="Sheet2" sheetId="20" r:id="rId10"/>
    <sheet name="Sheet3" sheetId="21" r:id="rId11"/>
    <sheet name="Sheet4" sheetId="23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13" i="24" l="1"/>
  <c r="AP59" i="19"/>
  <c r="AF93" i="19"/>
  <c r="B49" i="19"/>
  <c r="B47" i="19" a="1"/>
  <c r="B52" i="19" s="1"/>
  <c r="G23" i="1"/>
  <c r="F22" i="1"/>
  <c r="F23" i="1" s="1"/>
  <c r="E22" i="1"/>
  <c r="D22" i="1"/>
  <c r="C22" i="1"/>
  <c r="B22" i="1"/>
  <c r="E21" i="1"/>
  <c r="E23" i="1" s="1"/>
  <c r="D21" i="1"/>
  <c r="C21" i="1"/>
  <c r="B21" i="1"/>
  <c r="D20" i="1"/>
  <c r="D23" i="1" s="1"/>
  <c r="C20" i="1"/>
  <c r="C23" i="1" s="1"/>
  <c r="B20" i="1"/>
  <c r="B19" i="1"/>
  <c r="B18" i="1"/>
  <c r="B23" i="1" s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E225" i="1"/>
  <c r="A225" i="1"/>
  <c r="E224" i="1"/>
  <c r="A224" i="1"/>
  <c r="E223" i="1"/>
  <c r="A223" i="1"/>
  <c r="E222" i="1"/>
  <c r="A222" i="1"/>
  <c r="G85" i="1"/>
  <c r="G117" i="1" s="1"/>
  <c r="F85" i="1"/>
  <c r="F117" i="1" s="1"/>
  <c r="E85" i="1"/>
  <c r="E117" i="1" s="1"/>
  <c r="D85" i="1"/>
  <c r="D117" i="1" s="1"/>
  <c r="C85" i="1"/>
  <c r="C117" i="1" s="1"/>
  <c r="B85" i="1"/>
  <c r="B117" i="1" s="1"/>
  <c r="G84" i="1"/>
  <c r="G116" i="1" s="1"/>
  <c r="F84" i="1"/>
  <c r="F116" i="1" s="1"/>
  <c r="E84" i="1"/>
  <c r="E116" i="1" s="1"/>
  <c r="D84" i="1"/>
  <c r="D116" i="1" s="1"/>
  <c r="C84" i="1"/>
  <c r="C116" i="1" s="1"/>
  <c r="B84" i="1"/>
  <c r="B116" i="1" s="1"/>
  <c r="G83" i="1"/>
  <c r="G115" i="1" s="1"/>
  <c r="F83" i="1"/>
  <c r="F115" i="1" s="1"/>
  <c r="E83" i="1"/>
  <c r="E115" i="1" s="1"/>
  <c r="D83" i="1"/>
  <c r="D115" i="1" s="1"/>
  <c r="C83" i="1"/>
  <c r="C115" i="1" s="1"/>
  <c r="B83" i="1"/>
  <c r="B115" i="1" s="1"/>
  <c r="G82" i="1"/>
  <c r="G114" i="1" s="1"/>
  <c r="F82" i="1"/>
  <c r="F114" i="1" s="1"/>
  <c r="E82" i="1"/>
  <c r="E114" i="1" s="1"/>
  <c r="D82" i="1"/>
  <c r="D114" i="1" s="1"/>
  <c r="C82" i="1"/>
  <c r="C114" i="1" s="1"/>
  <c r="B82" i="1"/>
  <c r="B114" i="1" s="1"/>
  <c r="G81" i="1"/>
  <c r="G113" i="1" s="1"/>
  <c r="F81" i="1"/>
  <c r="F113" i="1" s="1"/>
  <c r="E81" i="1"/>
  <c r="E113" i="1" s="1"/>
  <c r="D81" i="1"/>
  <c r="D113" i="1" s="1"/>
  <c r="C81" i="1"/>
  <c r="C113" i="1" s="1"/>
  <c r="B81" i="1"/>
  <c r="B113" i="1" s="1"/>
  <c r="G80" i="1"/>
  <c r="G112" i="1" s="1"/>
  <c r="F80" i="1"/>
  <c r="F112" i="1" s="1"/>
  <c r="E80" i="1"/>
  <c r="E112" i="1" s="1"/>
  <c r="D80" i="1"/>
  <c r="D112" i="1" s="1"/>
  <c r="C80" i="1"/>
  <c r="C112" i="1" s="1"/>
  <c r="B80" i="1"/>
  <c r="B112" i="1" s="1"/>
  <c r="G79" i="1"/>
  <c r="G111" i="1" s="1"/>
  <c r="F79" i="1"/>
  <c r="F111" i="1" s="1"/>
  <c r="E79" i="1"/>
  <c r="E111" i="1" s="1"/>
  <c r="D79" i="1"/>
  <c r="D111" i="1" s="1"/>
  <c r="C79" i="1"/>
  <c r="C111" i="1" s="1"/>
  <c r="B79" i="1"/>
  <c r="B111" i="1" s="1"/>
  <c r="G78" i="1"/>
  <c r="G110" i="1" s="1"/>
  <c r="F78" i="1"/>
  <c r="F110" i="1" s="1"/>
  <c r="E78" i="1"/>
  <c r="E110" i="1" s="1"/>
  <c r="D78" i="1"/>
  <c r="D110" i="1" s="1"/>
  <c r="C78" i="1"/>
  <c r="C110" i="1" s="1"/>
  <c r="B78" i="1"/>
  <c r="B110" i="1" s="1"/>
  <c r="G77" i="1"/>
  <c r="G109" i="1" s="1"/>
  <c r="F77" i="1"/>
  <c r="F109" i="1" s="1"/>
  <c r="E77" i="1"/>
  <c r="E109" i="1" s="1"/>
  <c r="D77" i="1"/>
  <c r="D109" i="1" s="1"/>
  <c r="C77" i="1"/>
  <c r="C109" i="1" s="1"/>
  <c r="B77" i="1"/>
  <c r="B109" i="1" s="1"/>
  <c r="G76" i="1"/>
  <c r="G108" i="1" s="1"/>
  <c r="F76" i="1"/>
  <c r="F108" i="1" s="1"/>
  <c r="E76" i="1"/>
  <c r="E108" i="1" s="1"/>
  <c r="D76" i="1"/>
  <c r="D108" i="1" s="1"/>
  <c r="C76" i="1"/>
  <c r="C108" i="1" s="1"/>
  <c r="B76" i="1"/>
  <c r="B108" i="1" s="1"/>
  <c r="G75" i="1"/>
  <c r="G107" i="1" s="1"/>
  <c r="F75" i="1"/>
  <c r="F107" i="1" s="1"/>
  <c r="E75" i="1"/>
  <c r="E107" i="1" s="1"/>
  <c r="D75" i="1"/>
  <c r="D107" i="1" s="1"/>
  <c r="C75" i="1"/>
  <c r="C107" i="1" s="1"/>
  <c r="B75" i="1"/>
  <c r="B107" i="1" s="1"/>
  <c r="G74" i="1"/>
  <c r="G106" i="1" s="1"/>
  <c r="F74" i="1"/>
  <c r="F106" i="1" s="1"/>
  <c r="E74" i="1"/>
  <c r="E106" i="1" s="1"/>
  <c r="D74" i="1"/>
  <c r="D106" i="1" s="1"/>
  <c r="C74" i="1"/>
  <c r="C106" i="1" s="1"/>
  <c r="B74" i="1"/>
  <c r="B106" i="1" s="1"/>
  <c r="G73" i="1"/>
  <c r="G105" i="1" s="1"/>
  <c r="F73" i="1"/>
  <c r="F105" i="1" s="1"/>
  <c r="E73" i="1"/>
  <c r="E105" i="1" s="1"/>
  <c r="D73" i="1"/>
  <c r="D105" i="1" s="1"/>
  <c r="C73" i="1"/>
  <c r="C105" i="1" s="1"/>
  <c r="B73" i="1"/>
  <c r="B105" i="1" s="1"/>
  <c r="G72" i="1"/>
  <c r="G104" i="1" s="1"/>
  <c r="F72" i="1"/>
  <c r="F104" i="1" s="1"/>
  <c r="E72" i="1"/>
  <c r="E104" i="1" s="1"/>
  <c r="D72" i="1"/>
  <c r="D104" i="1" s="1"/>
  <c r="C72" i="1"/>
  <c r="C104" i="1" s="1"/>
  <c r="B72" i="1"/>
  <c r="B104" i="1" s="1"/>
  <c r="AE71" i="1"/>
  <c r="AD71" i="1"/>
  <c r="AC71" i="1"/>
  <c r="AB71" i="1"/>
  <c r="AA71" i="1"/>
  <c r="Z71" i="1"/>
  <c r="G71" i="1"/>
  <c r="G103" i="1" s="1"/>
  <c r="F71" i="1"/>
  <c r="F103" i="1" s="1"/>
  <c r="E71" i="1"/>
  <c r="E103" i="1" s="1"/>
  <c r="D71" i="1"/>
  <c r="D103" i="1" s="1"/>
  <c r="C71" i="1"/>
  <c r="C103" i="1" s="1"/>
  <c r="B71" i="1"/>
  <c r="B103" i="1" s="1"/>
  <c r="AE70" i="1"/>
  <c r="AD70" i="1"/>
  <c r="AC70" i="1"/>
  <c r="AB70" i="1"/>
  <c r="AA70" i="1"/>
  <c r="Z70" i="1"/>
  <c r="G70" i="1"/>
  <c r="G102" i="1" s="1"/>
  <c r="F70" i="1"/>
  <c r="F102" i="1" s="1"/>
  <c r="E70" i="1"/>
  <c r="E102" i="1" s="1"/>
  <c r="D70" i="1"/>
  <c r="D102" i="1" s="1"/>
  <c r="C70" i="1"/>
  <c r="C102" i="1" s="1"/>
  <c r="B70" i="1"/>
  <c r="B102" i="1" s="1"/>
  <c r="G69" i="1"/>
  <c r="G101" i="1" s="1"/>
  <c r="F69" i="1"/>
  <c r="F101" i="1" s="1"/>
  <c r="E69" i="1"/>
  <c r="E101" i="1" s="1"/>
  <c r="D69" i="1"/>
  <c r="D101" i="1" s="1"/>
  <c r="C69" i="1"/>
  <c r="C101" i="1" s="1"/>
  <c r="B69" i="1"/>
  <c r="B101" i="1" s="1"/>
  <c r="G68" i="1"/>
  <c r="G100" i="1" s="1"/>
  <c r="F68" i="1"/>
  <c r="F100" i="1" s="1"/>
  <c r="E68" i="1"/>
  <c r="E100" i="1" s="1"/>
  <c r="D68" i="1"/>
  <c r="D100" i="1" s="1"/>
  <c r="C68" i="1"/>
  <c r="C100" i="1" s="1"/>
  <c r="B68" i="1"/>
  <c r="B100" i="1" s="1"/>
  <c r="G67" i="1"/>
  <c r="G99" i="1" s="1"/>
  <c r="F67" i="1"/>
  <c r="F99" i="1" s="1"/>
  <c r="E67" i="1"/>
  <c r="E99" i="1" s="1"/>
  <c r="D67" i="1"/>
  <c r="D99" i="1" s="1"/>
  <c r="C67" i="1"/>
  <c r="C99" i="1" s="1"/>
  <c r="B67" i="1"/>
  <c r="B99" i="1" s="1"/>
  <c r="G66" i="1"/>
  <c r="G98" i="1" s="1"/>
  <c r="F66" i="1"/>
  <c r="F98" i="1" s="1"/>
  <c r="E66" i="1"/>
  <c r="E98" i="1" s="1"/>
  <c r="D66" i="1"/>
  <c r="D98" i="1" s="1"/>
  <c r="C66" i="1"/>
  <c r="C98" i="1" s="1"/>
  <c r="B66" i="1"/>
  <c r="B98" i="1" s="1"/>
  <c r="G65" i="1"/>
  <c r="G97" i="1" s="1"/>
  <c r="F65" i="1"/>
  <c r="F97" i="1" s="1"/>
  <c r="E65" i="1"/>
  <c r="E97" i="1" s="1"/>
  <c r="D65" i="1"/>
  <c r="D97" i="1" s="1"/>
  <c r="C65" i="1"/>
  <c r="C97" i="1" s="1"/>
  <c r="B65" i="1"/>
  <c r="B97" i="1" s="1"/>
  <c r="G64" i="1"/>
  <c r="G96" i="1" s="1"/>
  <c r="F64" i="1"/>
  <c r="F96" i="1" s="1"/>
  <c r="E64" i="1"/>
  <c r="E96" i="1" s="1"/>
  <c r="D64" i="1"/>
  <c r="D96" i="1" s="1"/>
  <c r="C64" i="1"/>
  <c r="C96" i="1" s="1"/>
  <c r="B64" i="1"/>
  <c r="B96" i="1" s="1"/>
  <c r="G63" i="1"/>
  <c r="G95" i="1" s="1"/>
  <c r="F63" i="1"/>
  <c r="F95" i="1" s="1"/>
  <c r="E63" i="1"/>
  <c r="E95" i="1" s="1"/>
  <c r="D63" i="1"/>
  <c r="D95" i="1" s="1"/>
  <c r="C63" i="1"/>
  <c r="C95" i="1" s="1"/>
  <c r="B63" i="1"/>
  <c r="B95" i="1" s="1"/>
  <c r="G62" i="1"/>
  <c r="G94" i="1" s="1"/>
  <c r="F62" i="1"/>
  <c r="F94" i="1" s="1"/>
  <c r="E62" i="1"/>
  <c r="E94" i="1" s="1"/>
  <c r="D62" i="1"/>
  <c r="D94" i="1" s="1"/>
  <c r="C62" i="1"/>
  <c r="C94" i="1" s="1"/>
  <c r="B62" i="1"/>
  <c r="B94" i="1" s="1"/>
  <c r="G61" i="1"/>
  <c r="G93" i="1" s="1"/>
  <c r="F61" i="1"/>
  <c r="F93" i="1" s="1"/>
  <c r="E61" i="1"/>
  <c r="E93" i="1" s="1"/>
  <c r="D61" i="1"/>
  <c r="D93" i="1" s="1"/>
  <c r="C61" i="1"/>
  <c r="C93" i="1" s="1"/>
  <c r="B61" i="1"/>
  <c r="B93" i="1" s="1"/>
  <c r="G60" i="1"/>
  <c r="G92" i="1" s="1"/>
  <c r="F60" i="1"/>
  <c r="F92" i="1" s="1"/>
  <c r="E60" i="1"/>
  <c r="E92" i="1" s="1"/>
  <c r="D60" i="1"/>
  <c r="D92" i="1" s="1"/>
  <c r="C60" i="1"/>
  <c r="C92" i="1" s="1"/>
  <c r="B60" i="1"/>
  <c r="B92" i="1" s="1"/>
  <c r="G59" i="1"/>
  <c r="G91" i="1" s="1"/>
  <c r="F59" i="1"/>
  <c r="F91" i="1" s="1"/>
  <c r="E59" i="1"/>
  <c r="E91" i="1" s="1"/>
  <c r="D59" i="1"/>
  <c r="D91" i="1" s="1"/>
  <c r="C59" i="1"/>
  <c r="C91" i="1" s="1"/>
  <c r="B59" i="1"/>
  <c r="B91" i="1" s="1"/>
  <c r="G58" i="1"/>
  <c r="G90" i="1" s="1"/>
  <c r="F58" i="1"/>
  <c r="F90" i="1" s="1"/>
  <c r="E58" i="1"/>
  <c r="E90" i="1" s="1"/>
  <c r="D58" i="1"/>
  <c r="D90" i="1" s="1"/>
  <c r="C58" i="1"/>
  <c r="C90" i="1" s="1"/>
  <c r="B58" i="1"/>
  <c r="B90" i="1" s="1"/>
  <c r="G57" i="1"/>
  <c r="G89" i="1" s="1"/>
  <c r="F57" i="1"/>
  <c r="F89" i="1" s="1"/>
  <c r="E57" i="1"/>
  <c r="E89" i="1" s="1"/>
  <c r="D57" i="1"/>
  <c r="D89" i="1" s="1"/>
  <c r="C57" i="1"/>
  <c r="C89" i="1" s="1"/>
  <c r="B57" i="1"/>
  <c r="B89" i="1" s="1"/>
  <c r="G56" i="1"/>
  <c r="G88" i="1" s="1"/>
  <c r="F56" i="1"/>
  <c r="F88" i="1" s="1"/>
  <c r="E56" i="1"/>
  <c r="E88" i="1" s="1"/>
  <c r="D56" i="1"/>
  <c r="D88" i="1" s="1"/>
  <c r="C56" i="1"/>
  <c r="C88" i="1" s="1"/>
  <c r="B56" i="1"/>
  <c r="B88" i="1" s="1"/>
  <c r="G741" i="15"/>
  <c r="AE60" i="16"/>
  <c r="V3" i="16"/>
  <c r="V4" i="16"/>
  <c r="V5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6" i="16"/>
  <c r="V67" i="16"/>
  <c r="V68" i="16"/>
  <c r="V69" i="16"/>
  <c r="V70" i="16"/>
  <c r="V71" i="16"/>
  <c r="V72" i="16"/>
  <c r="V73" i="16"/>
  <c r="V74" i="16"/>
  <c r="V75" i="16"/>
  <c r="V76" i="16"/>
  <c r="V77" i="16"/>
  <c r="V78" i="16"/>
  <c r="V79" i="16"/>
  <c r="V80" i="16"/>
  <c r="V81" i="16"/>
  <c r="V82" i="16"/>
  <c r="V83" i="16"/>
  <c r="V84" i="16"/>
  <c r="V85" i="16"/>
  <c r="V86" i="16"/>
  <c r="V87" i="16"/>
  <c r="V88" i="16"/>
  <c r="V89" i="16"/>
  <c r="V90" i="16"/>
  <c r="V91" i="16"/>
  <c r="V92" i="16"/>
  <c r="V93" i="16"/>
  <c r="V94" i="16"/>
  <c r="V95" i="16"/>
  <c r="V96" i="16"/>
  <c r="V97" i="16"/>
  <c r="V98" i="16"/>
  <c r="V99" i="16"/>
  <c r="V100" i="16"/>
  <c r="V101" i="16"/>
  <c r="V102" i="16"/>
  <c r="V103" i="16"/>
  <c r="V104" i="16"/>
  <c r="V105" i="16"/>
  <c r="V106" i="16"/>
  <c r="V107" i="16"/>
  <c r="V108" i="16"/>
  <c r="V109" i="16"/>
  <c r="V110" i="16"/>
  <c r="V111" i="16"/>
  <c r="V112" i="16"/>
  <c r="V113" i="16"/>
  <c r="V114" i="16"/>
  <c r="V115" i="16"/>
  <c r="V116" i="16"/>
  <c r="V117" i="16"/>
  <c r="V118" i="16"/>
  <c r="V119" i="16"/>
  <c r="V120" i="16"/>
  <c r="V121" i="16"/>
  <c r="V122" i="16"/>
  <c r="V123" i="16"/>
  <c r="V124" i="16"/>
  <c r="V125" i="16"/>
  <c r="V126" i="16"/>
  <c r="V127" i="16"/>
  <c r="V128" i="16"/>
  <c r="V129" i="16"/>
  <c r="V130" i="16"/>
  <c r="V131" i="16"/>
  <c r="V132" i="16"/>
  <c r="V133" i="16"/>
  <c r="V134" i="16"/>
  <c r="V135" i="16"/>
  <c r="V136" i="16"/>
  <c r="V137" i="16"/>
  <c r="V138" i="16"/>
  <c r="V139" i="16"/>
  <c r="V140" i="16"/>
  <c r="V141" i="16"/>
  <c r="V142" i="16"/>
  <c r="V143" i="16"/>
  <c r="V144" i="16"/>
  <c r="V145" i="16"/>
  <c r="V146" i="16"/>
  <c r="V147" i="16"/>
  <c r="V148" i="16"/>
  <c r="V149" i="16"/>
  <c r="V150" i="16"/>
  <c r="V151" i="16"/>
  <c r="V152" i="16"/>
  <c r="V153" i="16"/>
  <c r="V154" i="16"/>
  <c r="V155" i="16"/>
  <c r="V156" i="16"/>
  <c r="V157" i="16"/>
  <c r="V158" i="16"/>
  <c r="V159" i="16"/>
  <c r="V160" i="16"/>
  <c r="V161" i="16"/>
  <c r="V162" i="16"/>
  <c r="V163" i="16"/>
  <c r="V164" i="16"/>
  <c r="V165" i="16"/>
  <c r="V166" i="16"/>
  <c r="V167" i="16"/>
  <c r="V168" i="16"/>
  <c r="V169" i="16"/>
  <c r="V170" i="16"/>
  <c r="V171" i="16"/>
  <c r="V172" i="16"/>
  <c r="V173" i="16"/>
  <c r="V174" i="16"/>
  <c r="V175" i="16"/>
  <c r="V176" i="16"/>
  <c r="V177" i="16"/>
  <c r="V178" i="16"/>
  <c r="V179" i="16"/>
  <c r="V180" i="16"/>
  <c r="V181" i="16"/>
  <c r="V182" i="16"/>
  <c r="V183" i="16"/>
  <c r="V184" i="16"/>
  <c r="V185" i="16"/>
  <c r="V186" i="16"/>
  <c r="V187" i="16"/>
  <c r="V188" i="16"/>
  <c r="V189" i="16"/>
  <c r="V190" i="16"/>
  <c r="V191" i="16"/>
  <c r="V192" i="16"/>
  <c r="V193" i="16"/>
  <c r="V194" i="16"/>
  <c r="V195" i="16"/>
  <c r="V196" i="16"/>
  <c r="V197" i="16"/>
  <c r="V198" i="16"/>
  <c r="V199" i="16"/>
  <c r="V200" i="16"/>
  <c r="V201" i="16"/>
  <c r="V202" i="16"/>
  <c r="V203" i="16"/>
  <c r="V204" i="16"/>
  <c r="V205" i="16"/>
  <c r="V206" i="16"/>
  <c r="V207" i="16"/>
  <c r="V208" i="16"/>
  <c r="V209" i="16"/>
  <c r="V210" i="16"/>
  <c r="V211" i="16"/>
  <c r="V212" i="16"/>
  <c r="V213" i="16"/>
  <c r="V214" i="16"/>
  <c r="V215" i="16"/>
  <c r="V216" i="16"/>
  <c r="V217" i="16"/>
  <c r="V218" i="16"/>
  <c r="V219" i="16"/>
  <c r="V220" i="16"/>
  <c r="V221" i="16"/>
  <c r="V222" i="16"/>
  <c r="V223" i="16"/>
  <c r="V224" i="16"/>
  <c r="V225" i="16"/>
  <c r="V226" i="16"/>
  <c r="V227" i="16"/>
  <c r="V228" i="16"/>
  <c r="V229" i="16"/>
  <c r="V230" i="16"/>
  <c r="V231" i="16"/>
  <c r="V232" i="16"/>
  <c r="V233" i="16"/>
  <c r="V234" i="16"/>
  <c r="V235" i="16"/>
  <c r="V236" i="16"/>
  <c r="V237" i="16"/>
  <c r="V238" i="16"/>
  <c r="V239" i="16"/>
  <c r="V240" i="16"/>
  <c r="V241" i="16"/>
  <c r="V242" i="16"/>
  <c r="V243" i="16"/>
  <c r="V244" i="16"/>
  <c r="V245" i="16"/>
  <c r="V246" i="16"/>
  <c r="V247" i="16"/>
  <c r="V248" i="16"/>
  <c r="V249" i="16"/>
  <c r="V250" i="16"/>
  <c r="V251" i="16"/>
  <c r="V252" i="16"/>
  <c r="V253" i="16"/>
  <c r="V254" i="16"/>
  <c r="V255" i="16"/>
  <c r="V256" i="16"/>
  <c r="V257" i="16"/>
  <c r="V258" i="16"/>
  <c r="V259" i="16"/>
  <c r="V260" i="16"/>
  <c r="V261" i="16"/>
  <c r="V262" i="16"/>
  <c r="V263" i="16"/>
  <c r="V264" i="16"/>
  <c r="V265" i="16"/>
  <c r="V266" i="16"/>
  <c r="V267" i="16"/>
  <c r="V268" i="16"/>
  <c r="V269" i="16"/>
  <c r="V270" i="16"/>
  <c r="V271" i="16"/>
  <c r="V272" i="16"/>
  <c r="V273" i="16"/>
  <c r="V274" i="16"/>
  <c r="V275" i="16"/>
  <c r="V276" i="16"/>
  <c r="V277" i="16"/>
  <c r="V278" i="16"/>
  <c r="V279" i="16"/>
  <c r="V280" i="16"/>
  <c r="V281" i="16"/>
  <c r="V282" i="16"/>
  <c r="V283" i="16"/>
  <c r="V284" i="16"/>
  <c r="V285" i="16"/>
  <c r="V286" i="16"/>
  <c r="V287" i="16"/>
  <c r="V288" i="16"/>
  <c r="V289" i="16"/>
  <c r="V290" i="16"/>
  <c r="V291" i="16"/>
  <c r="V292" i="16"/>
  <c r="V293" i="16"/>
  <c r="V294" i="16"/>
  <c r="V295" i="16"/>
  <c r="V296" i="16"/>
  <c r="V297" i="16"/>
  <c r="V298" i="16"/>
  <c r="V299" i="16"/>
  <c r="V300" i="16"/>
  <c r="V301" i="16"/>
  <c r="V302" i="16"/>
  <c r="V303" i="16"/>
  <c r="V304" i="16"/>
  <c r="V305" i="16"/>
  <c r="V306" i="16"/>
  <c r="V307" i="16"/>
  <c r="V308" i="16"/>
  <c r="V309" i="16"/>
  <c r="V310" i="16"/>
  <c r="V311" i="16"/>
  <c r="V312" i="16"/>
  <c r="V313" i="16"/>
  <c r="V314" i="16"/>
  <c r="V315" i="16"/>
  <c r="V316" i="16"/>
  <c r="V317" i="16"/>
  <c r="V318" i="16"/>
  <c r="V319" i="16"/>
  <c r="V320" i="16"/>
  <c r="V321" i="16"/>
  <c r="V322" i="16"/>
  <c r="V323" i="16"/>
  <c r="V324" i="16"/>
  <c r="V325" i="16"/>
  <c r="V326" i="16"/>
  <c r="V327" i="16"/>
  <c r="V328" i="16"/>
  <c r="V329" i="16"/>
  <c r="V330" i="16"/>
  <c r="V331" i="16"/>
  <c r="V332" i="16"/>
  <c r="V333" i="16"/>
  <c r="V334" i="16"/>
  <c r="V335" i="16"/>
  <c r="V336" i="16"/>
  <c r="V337" i="16"/>
  <c r="V338" i="16"/>
  <c r="V339" i="16"/>
  <c r="V340" i="16"/>
  <c r="V341" i="16"/>
  <c r="V342" i="16"/>
  <c r="V343" i="16"/>
  <c r="V344" i="16"/>
  <c r="V345" i="16"/>
  <c r="V346" i="16"/>
  <c r="V347" i="16"/>
  <c r="V348" i="16"/>
  <c r="V349" i="16"/>
  <c r="V350" i="16"/>
  <c r="V351" i="16"/>
  <c r="V352" i="16"/>
  <c r="V353" i="16"/>
  <c r="V354" i="16"/>
  <c r="V355" i="16"/>
  <c r="V356" i="16"/>
  <c r="V357" i="16"/>
  <c r="V358" i="16"/>
  <c r="V359" i="16"/>
  <c r="V360" i="16"/>
  <c r="V361" i="16"/>
  <c r="V362" i="16"/>
  <c r="V363" i="16"/>
  <c r="V364" i="16"/>
  <c r="V365" i="16"/>
  <c r="V366" i="16"/>
  <c r="V367" i="16"/>
  <c r="V368" i="16"/>
  <c r="V369" i="16"/>
  <c r="V370" i="16"/>
  <c r="V371" i="16"/>
  <c r="V372" i="16"/>
  <c r="V373" i="16"/>
  <c r="V374" i="16"/>
  <c r="V375" i="16"/>
  <c r="V376" i="16"/>
  <c r="V377" i="16"/>
  <c r="V378" i="16"/>
  <c r="V379" i="16"/>
  <c r="V380" i="16"/>
  <c r="V381" i="16"/>
  <c r="V382" i="16"/>
  <c r="V383" i="16"/>
  <c r="V384" i="16"/>
  <c r="V385" i="16"/>
  <c r="V386" i="16"/>
  <c r="V387" i="16"/>
  <c r="V388" i="16"/>
  <c r="V389" i="16"/>
  <c r="V390" i="16"/>
  <c r="V391" i="16"/>
  <c r="V392" i="16"/>
  <c r="V393" i="16"/>
  <c r="V394" i="16"/>
  <c r="V395" i="16"/>
  <c r="V396" i="16"/>
  <c r="V397" i="16"/>
  <c r="V398" i="16"/>
  <c r="V399" i="16"/>
  <c r="V400" i="16"/>
  <c r="V401" i="16"/>
  <c r="V402" i="16"/>
  <c r="V403" i="16"/>
  <c r="V404" i="16"/>
  <c r="V405" i="16"/>
  <c r="V406" i="16"/>
  <c r="V407" i="16"/>
  <c r="V408" i="16"/>
  <c r="V409" i="16"/>
  <c r="V410" i="16"/>
  <c r="V411" i="16"/>
  <c r="V412" i="16"/>
  <c r="V413" i="16"/>
  <c r="V414" i="16"/>
  <c r="V415" i="16"/>
  <c r="V416" i="16"/>
  <c r="V417" i="16"/>
  <c r="V418" i="16"/>
  <c r="V419" i="16"/>
  <c r="V420" i="16"/>
  <c r="V421" i="16"/>
  <c r="V422" i="16"/>
  <c r="V423" i="16"/>
  <c r="V424" i="16"/>
  <c r="V425" i="16"/>
  <c r="V426" i="16"/>
  <c r="V427" i="16"/>
  <c r="V428" i="16"/>
  <c r="V429" i="16"/>
  <c r="V430" i="16"/>
  <c r="V431" i="16"/>
  <c r="V432" i="16"/>
  <c r="V433" i="16"/>
  <c r="V434" i="16"/>
  <c r="V435" i="16"/>
  <c r="V436" i="16"/>
  <c r="V437" i="16"/>
  <c r="V438" i="16"/>
  <c r="V439" i="16"/>
  <c r="V440" i="16"/>
  <c r="V441" i="16"/>
  <c r="V442" i="16"/>
  <c r="V443" i="16"/>
  <c r="V444" i="16"/>
  <c r="V445" i="16"/>
  <c r="V446" i="16"/>
  <c r="V447" i="16"/>
  <c r="V448" i="16"/>
  <c r="V449" i="16"/>
  <c r="V450" i="16"/>
  <c r="V451" i="16"/>
  <c r="V452" i="16"/>
  <c r="V453" i="16"/>
  <c r="V454" i="16"/>
  <c r="V455" i="16"/>
  <c r="V456" i="16"/>
  <c r="V457" i="16"/>
  <c r="V458" i="16"/>
  <c r="V459" i="16"/>
  <c r="V460" i="16"/>
  <c r="V461" i="16"/>
  <c r="V462" i="16"/>
  <c r="V463" i="16"/>
  <c r="V464" i="16"/>
  <c r="V465" i="16"/>
  <c r="V466" i="16"/>
  <c r="V467" i="16"/>
  <c r="V468" i="16"/>
  <c r="V469" i="16"/>
  <c r="V470" i="16"/>
  <c r="V471" i="16"/>
  <c r="V472" i="16"/>
  <c r="V473" i="16"/>
  <c r="V474" i="16"/>
  <c r="V475" i="16"/>
  <c r="V476" i="16"/>
  <c r="V477" i="16"/>
  <c r="V478" i="16"/>
  <c r="V479" i="16"/>
  <c r="V480" i="16"/>
  <c r="V481" i="16"/>
  <c r="V482" i="16"/>
  <c r="V483" i="16"/>
  <c r="V484" i="16"/>
  <c r="V485" i="16"/>
  <c r="V486" i="16"/>
  <c r="V487" i="16"/>
  <c r="V488" i="16"/>
  <c r="V489" i="16"/>
  <c r="V490" i="16"/>
  <c r="V491" i="16"/>
  <c r="V492" i="16"/>
  <c r="V493" i="16"/>
  <c r="V494" i="16"/>
  <c r="V495" i="16"/>
  <c r="V496" i="16"/>
  <c r="V497" i="16"/>
  <c r="V498" i="16"/>
  <c r="V499" i="16"/>
  <c r="V500" i="16"/>
  <c r="V501" i="16"/>
  <c r="V502" i="16"/>
  <c r="V503" i="16"/>
  <c r="V504" i="16"/>
  <c r="V505" i="16"/>
  <c r="V506" i="16"/>
  <c r="V507" i="16"/>
  <c r="V508" i="16"/>
  <c r="V509" i="16"/>
  <c r="V510" i="16"/>
  <c r="V511" i="16"/>
  <c r="V512" i="16"/>
  <c r="V513" i="16"/>
  <c r="V514" i="16"/>
  <c r="V515" i="16"/>
  <c r="V516" i="16"/>
  <c r="V517" i="16"/>
  <c r="V518" i="16"/>
  <c r="V519" i="16"/>
  <c r="V520" i="16"/>
  <c r="V521" i="16"/>
  <c r="V522" i="16"/>
  <c r="V523" i="16"/>
  <c r="V524" i="16"/>
  <c r="V525" i="16"/>
  <c r="V526" i="16"/>
  <c r="V527" i="16"/>
  <c r="V528" i="16"/>
  <c r="V529" i="16"/>
  <c r="V530" i="16"/>
  <c r="V531" i="16"/>
  <c r="V532" i="16"/>
  <c r="V533" i="16"/>
  <c r="V534" i="16"/>
  <c r="V535" i="16"/>
  <c r="V536" i="16"/>
  <c r="V537" i="16"/>
  <c r="V538" i="16"/>
  <c r="V539" i="16"/>
  <c r="V540" i="16"/>
  <c r="V541" i="16"/>
  <c r="V542" i="16"/>
  <c r="V543" i="16"/>
  <c r="V544" i="16"/>
  <c r="V545" i="16"/>
  <c r="V546" i="16"/>
  <c r="V547" i="16"/>
  <c r="V548" i="16"/>
  <c r="V549" i="16"/>
  <c r="V550" i="16"/>
  <c r="V551" i="16"/>
  <c r="V552" i="16"/>
  <c r="V553" i="16"/>
  <c r="V554" i="16"/>
  <c r="V555" i="16"/>
  <c r="V556" i="16"/>
  <c r="V557" i="16"/>
  <c r="V558" i="16"/>
  <c r="V559" i="16"/>
  <c r="V560" i="16"/>
  <c r="V561" i="16"/>
  <c r="V562" i="16"/>
  <c r="V563" i="16"/>
  <c r="V564" i="16"/>
  <c r="V565" i="16"/>
  <c r="V566" i="16"/>
  <c r="V567" i="16"/>
  <c r="V568" i="16"/>
  <c r="V569" i="16"/>
  <c r="V570" i="16"/>
  <c r="V571" i="16"/>
  <c r="V572" i="16"/>
  <c r="V573" i="16"/>
  <c r="V574" i="16"/>
  <c r="V575" i="16"/>
  <c r="V576" i="16"/>
  <c r="V577" i="16"/>
  <c r="V578" i="16"/>
  <c r="V579" i="16"/>
  <c r="V580" i="16"/>
  <c r="V581" i="16"/>
  <c r="V582" i="16"/>
  <c r="V583" i="16"/>
  <c r="V584" i="16"/>
  <c r="V585" i="16"/>
  <c r="V586" i="16"/>
  <c r="V587" i="16"/>
  <c r="V588" i="16"/>
  <c r="V589" i="16"/>
  <c r="V590" i="16"/>
  <c r="V591" i="16"/>
  <c r="V592" i="16"/>
  <c r="V593" i="16"/>
  <c r="V594" i="16"/>
  <c r="V595" i="16"/>
  <c r="V596" i="16"/>
  <c r="V597" i="16"/>
  <c r="V598" i="16"/>
  <c r="V599" i="16"/>
  <c r="V600" i="16"/>
  <c r="V601" i="16"/>
  <c r="V602" i="16"/>
  <c r="V603" i="16"/>
  <c r="V604" i="16"/>
  <c r="V605" i="16"/>
  <c r="V606" i="16"/>
  <c r="V607" i="16"/>
  <c r="V608" i="16"/>
  <c r="V609" i="16"/>
  <c r="V610" i="16"/>
  <c r="V611" i="16"/>
  <c r="V612" i="16"/>
  <c r="V613" i="16"/>
  <c r="V614" i="16"/>
  <c r="V615" i="16"/>
  <c r="V616" i="16"/>
  <c r="V617" i="16"/>
  <c r="V618" i="16"/>
  <c r="V619" i="16"/>
  <c r="V620" i="16"/>
  <c r="V621" i="16"/>
  <c r="V622" i="16"/>
  <c r="V623" i="16"/>
  <c r="V624" i="16"/>
  <c r="V625" i="16"/>
  <c r="V626" i="16"/>
  <c r="V627" i="16"/>
  <c r="V628" i="16"/>
  <c r="V629" i="16"/>
  <c r="V630" i="16"/>
  <c r="V631" i="16"/>
  <c r="V632" i="16"/>
  <c r="V633" i="16"/>
  <c r="V634" i="16"/>
  <c r="V635" i="16"/>
  <c r="V636" i="16"/>
  <c r="V637" i="16"/>
  <c r="V638" i="16"/>
  <c r="V639" i="16"/>
  <c r="V640" i="16"/>
  <c r="V641" i="16"/>
  <c r="V642" i="16"/>
  <c r="V643" i="16"/>
  <c r="V644" i="16"/>
  <c r="V645" i="16"/>
  <c r="V646" i="16"/>
  <c r="V647" i="16"/>
  <c r="V648" i="16"/>
  <c r="V649" i="16"/>
  <c r="V650" i="16"/>
  <c r="V651" i="16"/>
  <c r="V652" i="16"/>
  <c r="V653" i="16"/>
  <c r="V654" i="16"/>
  <c r="V655" i="16"/>
  <c r="V656" i="16"/>
  <c r="V657" i="16"/>
  <c r="V658" i="16"/>
  <c r="V659" i="16"/>
  <c r="V660" i="16"/>
  <c r="V661" i="16"/>
  <c r="V662" i="16"/>
  <c r="V663" i="16"/>
  <c r="V664" i="16"/>
  <c r="V665" i="16"/>
  <c r="V666" i="16"/>
  <c r="V667" i="16"/>
  <c r="V668" i="16"/>
  <c r="V669" i="16"/>
  <c r="V670" i="16"/>
  <c r="V671" i="16"/>
  <c r="V672" i="16"/>
  <c r="V673" i="16"/>
  <c r="V674" i="16"/>
  <c r="V675" i="16"/>
  <c r="V676" i="16"/>
  <c r="V677" i="16"/>
  <c r="V678" i="16"/>
  <c r="V679" i="16"/>
  <c r="V680" i="16"/>
  <c r="V681" i="16"/>
  <c r="V682" i="16"/>
  <c r="V683" i="16"/>
  <c r="V684" i="16"/>
  <c r="V685" i="16"/>
  <c r="V686" i="16"/>
  <c r="V687" i="16"/>
  <c r="V688" i="16"/>
  <c r="V689" i="16"/>
  <c r="V690" i="16"/>
  <c r="V691" i="16"/>
  <c r="V692" i="16"/>
  <c r="V693" i="16"/>
  <c r="V694" i="16"/>
  <c r="V695" i="16"/>
  <c r="V696" i="16"/>
  <c r="V697" i="16"/>
  <c r="V698" i="16"/>
  <c r="V699" i="16"/>
  <c r="V700" i="16"/>
  <c r="V701" i="16"/>
  <c r="V702" i="16"/>
  <c r="V703" i="16"/>
  <c r="V704" i="16"/>
  <c r="V705" i="16"/>
  <c r="V706" i="16"/>
  <c r="V707" i="16"/>
  <c r="V708" i="16"/>
  <c r="V709" i="16"/>
  <c r="V710" i="16"/>
  <c r="V711" i="16"/>
  <c r="V712" i="16"/>
  <c r="V713" i="16"/>
  <c r="V714" i="16"/>
  <c r="V715" i="16"/>
  <c r="V716" i="16"/>
  <c r="V717" i="16"/>
  <c r="V718" i="16"/>
  <c r="V719" i="16"/>
  <c r="V720" i="16"/>
  <c r="V721" i="16"/>
  <c r="V722" i="16"/>
  <c r="V723" i="16"/>
  <c r="V724" i="16"/>
  <c r="V725" i="16"/>
  <c r="V726" i="16"/>
  <c r="V727" i="16"/>
  <c r="V728" i="16"/>
  <c r="V729" i="16"/>
  <c r="V730" i="16"/>
  <c r="V731" i="16"/>
  <c r="V732" i="16"/>
  <c r="V733" i="16"/>
  <c r="V734" i="16"/>
  <c r="V735" i="16"/>
  <c r="V2" i="16"/>
  <c r="B50" i="19" l="1"/>
  <c r="B47" i="19"/>
  <c r="B51" i="19"/>
  <c r="B48" i="19"/>
  <c r="J47" i="19"/>
  <c r="G28" i="1"/>
  <c r="G29" i="1"/>
  <c r="G30" i="1"/>
  <c r="G32" i="1"/>
  <c r="G27" i="1"/>
  <c r="G31" i="1"/>
  <c r="F32" i="1"/>
  <c r="E27" i="1"/>
  <c r="E29" i="1"/>
  <c r="E31" i="1"/>
  <c r="E32" i="1"/>
  <c r="D31" i="1"/>
  <c r="E30" i="1"/>
  <c r="D29" i="1"/>
  <c r="F31" i="1"/>
  <c r="F27" i="1"/>
  <c r="F29" i="1"/>
  <c r="D32" i="1"/>
  <c r="D120" i="1"/>
  <c r="D121" i="1"/>
  <c r="B121" i="1"/>
  <c r="B166" i="1" s="1"/>
  <c r="B120" i="1"/>
  <c r="F121" i="1"/>
  <c r="F120" i="1"/>
  <c r="E121" i="1"/>
  <c r="E120" i="1"/>
  <c r="C121" i="1"/>
  <c r="C120" i="1"/>
  <c r="G121" i="1"/>
  <c r="G120" i="1"/>
  <c r="B132" i="1" s="1"/>
  <c r="D30" i="1"/>
  <c r="C29" i="1"/>
  <c r="D28" i="1"/>
  <c r="E28" i="1"/>
  <c r="D27" i="1"/>
  <c r="F28" i="1"/>
  <c r="F30" i="1"/>
  <c r="E743" i="15"/>
  <c r="X5" i="16"/>
  <c r="B181" i="1" l="1"/>
  <c r="B163" i="1"/>
  <c r="B175" i="1"/>
  <c r="B137" i="1"/>
  <c r="B149" i="1"/>
  <c r="B145" i="1"/>
  <c r="B136" i="1"/>
  <c r="B162" i="1"/>
  <c r="C31" i="1"/>
  <c r="B28" i="1"/>
  <c r="C27" i="1"/>
  <c r="B27" i="1"/>
  <c r="C32" i="1"/>
  <c r="C28" i="1"/>
  <c r="B31" i="1"/>
  <c r="C30" i="1"/>
  <c r="B30" i="1"/>
  <c r="B29" i="1"/>
  <c r="B38" i="1" s="1"/>
  <c r="B32" i="1"/>
  <c r="B125" i="1"/>
  <c r="B138" i="1"/>
  <c r="B158" i="1"/>
  <c r="D124" i="1"/>
  <c r="B177" i="1"/>
  <c r="B184" i="1"/>
  <c r="B179" i="1"/>
  <c r="B168" i="1"/>
  <c r="D200" i="1" s="1"/>
  <c r="G242" i="1" s="1"/>
  <c r="B172" i="1"/>
  <c r="B127" i="1"/>
  <c r="B164" i="1"/>
  <c r="D196" i="1" s="1"/>
  <c r="G238" i="1" s="1"/>
  <c r="B153" i="1"/>
  <c r="B182" i="1"/>
  <c r="B161" i="1"/>
  <c r="B178" i="1"/>
  <c r="B170" i="1"/>
  <c r="D202" i="1" s="1"/>
  <c r="G244" i="1" s="1"/>
  <c r="B128" i="1"/>
  <c r="D156" i="1"/>
  <c r="B173" i="1"/>
  <c r="D213" i="1"/>
  <c r="G255" i="1" s="1"/>
  <c r="B143" i="1"/>
  <c r="B157" i="1"/>
  <c r="D189" i="1" s="1"/>
  <c r="B152" i="1"/>
  <c r="B171" i="1"/>
  <c r="B130" i="1"/>
  <c r="D194" i="1" s="1"/>
  <c r="G236" i="1" s="1"/>
  <c r="B126" i="1"/>
  <c r="B124" i="1"/>
  <c r="B156" i="1"/>
  <c r="B148" i="1"/>
  <c r="B159" i="1"/>
  <c r="D191" i="1" s="1"/>
  <c r="B165" i="1"/>
  <c r="B169" i="1"/>
  <c r="D201" i="1" s="1"/>
  <c r="G243" i="1" s="1"/>
  <c r="B141" i="1"/>
  <c r="B135" i="1"/>
  <c r="B133" i="1"/>
  <c r="B167" i="1"/>
  <c r="B146" i="1"/>
  <c r="B147" i="1"/>
  <c r="B185" i="1"/>
  <c r="B180" i="1"/>
  <c r="D212" i="1" s="1"/>
  <c r="G254" i="1" s="1"/>
  <c r="B142" i="1"/>
  <c r="B174" i="1"/>
  <c r="B183" i="1"/>
  <c r="B151" i="1"/>
  <c r="B129" i="1"/>
  <c r="B140" i="1"/>
  <c r="B176" i="1"/>
  <c r="B160" i="1"/>
  <c r="D192" i="1" s="1"/>
  <c r="G234" i="1" s="1"/>
  <c r="B150" i="1"/>
  <c r="B139" i="1"/>
  <c r="B144" i="1"/>
  <c r="B134" i="1"/>
  <c r="D198" i="1" s="1"/>
  <c r="G240" i="1" s="1"/>
  <c r="B131" i="1"/>
  <c r="D195" i="1" s="1"/>
  <c r="G237" i="1" s="1"/>
  <c r="F3" i="14"/>
  <c r="D207" i="1" l="1"/>
  <c r="G249" i="1" s="1"/>
  <c r="D209" i="1"/>
  <c r="G251" i="1" s="1"/>
  <c r="D215" i="1"/>
  <c r="G257" i="1" s="1"/>
  <c r="D217" i="1"/>
  <c r="G259" i="1" s="1"/>
  <c r="D206" i="1"/>
  <c r="G248" i="1" s="1"/>
  <c r="D205" i="1"/>
  <c r="G247" i="1" s="1"/>
  <c r="D210" i="1"/>
  <c r="G252" i="1" s="1"/>
  <c r="B36" i="1"/>
  <c r="B39" i="1"/>
  <c r="B41" i="1"/>
  <c r="B40" i="1"/>
  <c r="B37" i="1"/>
  <c r="D211" i="1"/>
  <c r="G253" i="1" s="1"/>
  <c r="D190" i="1"/>
  <c r="D193" i="1"/>
  <c r="G235" i="1" s="1"/>
  <c r="D216" i="1"/>
  <c r="G258" i="1" s="1"/>
  <c r="D197" i="1"/>
  <c r="G239" i="1" s="1"/>
  <c r="G233" i="1"/>
  <c r="G231" i="1"/>
  <c r="D208" i="1"/>
  <c r="G250" i="1" s="1"/>
  <c r="D199" i="1"/>
  <c r="G241" i="1" s="1"/>
  <c r="D188" i="1"/>
  <c r="D203" i="1"/>
  <c r="G245" i="1" s="1"/>
  <c r="D214" i="1"/>
  <c r="G256" i="1" s="1"/>
  <c r="D204" i="1"/>
  <c r="G246" i="1" s="1"/>
  <c r="X455" i="19"/>
  <c r="Q448" i="19"/>
  <c r="P447" i="19"/>
  <c r="T445" i="19"/>
  <c r="Z443" i="19"/>
  <c r="R443" i="19"/>
  <c r="Y442" i="19"/>
  <c r="X441" i="19"/>
  <c r="AD439" i="19"/>
  <c r="N439" i="19"/>
  <c r="U438" i="19"/>
  <c r="R438" i="19"/>
  <c r="AD437" i="19"/>
  <c r="V437" i="19"/>
  <c r="N437" i="19"/>
  <c r="F437" i="19"/>
  <c r="Z436" i="19"/>
  <c r="V436" i="19"/>
  <c r="J436" i="19"/>
  <c r="F436" i="19"/>
  <c r="Q435" i="19"/>
  <c r="M435" i="19"/>
  <c r="X434" i="19"/>
  <c r="P434" i="19"/>
  <c r="H434" i="19"/>
  <c r="Z433" i="19"/>
  <c r="R433" i="19"/>
  <c r="J433" i="19"/>
  <c r="B433" i="19"/>
  <c r="AE429" i="19"/>
  <c r="AD429" i="19"/>
  <c r="AD433" i="19" s="1"/>
  <c r="AC429" i="19"/>
  <c r="AC435" i="19" s="1"/>
  <c r="AB429" i="19"/>
  <c r="AB459" i="19" s="1"/>
  <c r="AA429" i="19"/>
  <c r="Z429" i="19"/>
  <c r="Z437" i="19" s="1"/>
  <c r="Y429" i="19"/>
  <c r="X429" i="19"/>
  <c r="X436" i="19" s="1"/>
  <c r="W429" i="19"/>
  <c r="V429" i="19"/>
  <c r="V439" i="19" s="1"/>
  <c r="U429" i="19"/>
  <c r="U435" i="19" s="1"/>
  <c r="T429" i="19"/>
  <c r="T446" i="19" s="1"/>
  <c r="S429" i="19"/>
  <c r="R429" i="19"/>
  <c r="R437" i="19" s="1"/>
  <c r="Q429" i="19"/>
  <c r="P429" i="19"/>
  <c r="P445" i="19" s="1"/>
  <c r="O429" i="19"/>
  <c r="N429" i="19"/>
  <c r="N452" i="19" s="1"/>
  <c r="M429" i="19"/>
  <c r="L429" i="19"/>
  <c r="L441" i="19" s="1"/>
  <c r="K429" i="19"/>
  <c r="J429" i="19"/>
  <c r="J443" i="19" s="1"/>
  <c r="I429" i="19"/>
  <c r="H429" i="19"/>
  <c r="H445" i="19" s="1"/>
  <c r="G429" i="19"/>
  <c r="F429" i="19"/>
  <c r="F439" i="19" s="1"/>
  <c r="E429" i="19"/>
  <c r="E435" i="19" s="1"/>
  <c r="D429" i="19"/>
  <c r="D441" i="19" s="1"/>
  <c r="C429" i="19"/>
  <c r="B429" i="19"/>
  <c r="B437" i="19" s="1"/>
  <c r="E389" i="19"/>
  <c r="E384" i="19"/>
  <c r="T383" i="19"/>
  <c r="O378" i="19"/>
  <c r="AC376" i="19"/>
  <c r="M376" i="19"/>
  <c r="K374" i="19"/>
  <c r="Y372" i="19"/>
  <c r="I372" i="19"/>
  <c r="S370" i="19"/>
  <c r="AC368" i="19"/>
  <c r="M368" i="19"/>
  <c r="AB367" i="19"/>
  <c r="Y366" i="19"/>
  <c r="Q366" i="19"/>
  <c r="I366" i="19"/>
  <c r="AE365" i="19"/>
  <c r="X365" i="19"/>
  <c r="W365" i="19"/>
  <c r="P365" i="19"/>
  <c r="O365" i="19"/>
  <c r="H365" i="19"/>
  <c r="G365" i="19"/>
  <c r="AE361" i="19"/>
  <c r="AE366" i="19" s="1"/>
  <c r="AD361" i="19"/>
  <c r="AD377" i="19" s="1"/>
  <c r="AC361" i="19"/>
  <c r="AC372" i="19" s="1"/>
  <c r="AB361" i="19"/>
  <c r="AB371" i="19" s="1"/>
  <c r="AA361" i="19"/>
  <c r="AA368" i="19" s="1"/>
  <c r="Z361" i="19"/>
  <c r="Z373" i="19" s="1"/>
  <c r="Y361" i="19"/>
  <c r="Y380" i="19" s="1"/>
  <c r="X361" i="19"/>
  <c r="X383" i="19" s="1"/>
  <c r="W361" i="19"/>
  <c r="W366" i="19" s="1"/>
  <c r="V361" i="19"/>
  <c r="V369" i="19" s="1"/>
  <c r="U361" i="19"/>
  <c r="U389" i="19" s="1"/>
  <c r="T361" i="19"/>
  <c r="T379" i="19" s="1"/>
  <c r="S361" i="19"/>
  <c r="S382" i="19" s="1"/>
  <c r="R361" i="19"/>
  <c r="R368" i="19" s="1"/>
  <c r="Q361" i="19"/>
  <c r="Q385" i="19" s="1"/>
  <c r="P361" i="19"/>
  <c r="P375" i="19" s="1"/>
  <c r="O361" i="19"/>
  <c r="O366" i="19" s="1"/>
  <c r="N361" i="19"/>
  <c r="N377" i="19" s="1"/>
  <c r="M361" i="19"/>
  <c r="M389" i="19" s="1"/>
  <c r="L361" i="19"/>
  <c r="L388" i="19" s="1"/>
  <c r="K361" i="19"/>
  <c r="K368" i="19" s="1"/>
  <c r="J361" i="19"/>
  <c r="J373" i="19" s="1"/>
  <c r="I361" i="19"/>
  <c r="I380" i="19" s="1"/>
  <c r="H361" i="19"/>
  <c r="H383" i="19" s="1"/>
  <c r="G361" i="19"/>
  <c r="G370" i="19" s="1"/>
  <c r="F361" i="19"/>
  <c r="F367" i="19" s="1"/>
  <c r="E361" i="19"/>
  <c r="E376" i="19" s="1"/>
  <c r="D361" i="19"/>
  <c r="D392" i="19" s="1"/>
  <c r="C361" i="19"/>
  <c r="B361" i="19"/>
  <c r="B368" i="19" s="1"/>
  <c r="S322" i="19"/>
  <c r="C322" i="19"/>
  <c r="P319" i="19"/>
  <c r="AC316" i="19"/>
  <c r="AD313" i="19"/>
  <c r="T313" i="19"/>
  <c r="V312" i="19"/>
  <c r="R312" i="19"/>
  <c r="AB310" i="19"/>
  <c r="X310" i="19"/>
  <c r="L310" i="19"/>
  <c r="H310" i="19"/>
  <c r="AA309" i="19"/>
  <c r="W309" i="19"/>
  <c r="Z308" i="19"/>
  <c r="V308" i="19"/>
  <c r="I307" i="19"/>
  <c r="AB306" i="19"/>
  <c r="P306" i="19"/>
  <c r="L306" i="19"/>
  <c r="AE305" i="19"/>
  <c r="AA305" i="19"/>
  <c r="AD304" i="19"/>
  <c r="Z304" i="19"/>
  <c r="U303" i="19"/>
  <c r="E303" i="19"/>
  <c r="T302" i="19"/>
  <c r="P302" i="19"/>
  <c r="D302" i="19"/>
  <c r="AE301" i="19"/>
  <c r="C301" i="19"/>
  <c r="AD300" i="19"/>
  <c r="B300" i="19"/>
  <c r="Q299" i="19"/>
  <c r="T298" i="19"/>
  <c r="P298" i="19"/>
  <c r="D298" i="19"/>
  <c r="AE297" i="19"/>
  <c r="X297" i="19"/>
  <c r="O297" i="19"/>
  <c r="K297" i="19"/>
  <c r="AE293" i="19"/>
  <c r="AE318" i="19" s="1"/>
  <c r="AD293" i="19"/>
  <c r="AC293" i="19"/>
  <c r="AC303" i="19" s="1"/>
  <c r="AB293" i="19"/>
  <c r="AB323" i="19" s="1"/>
  <c r="AA293" i="19"/>
  <c r="Z293" i="19"/>
  <c r="Y293" i="19"/>
  <c r="Y313" i="19" s="1"/>
  <c r="X293" i="19"/>
  <c r="X319" i="19" s="1"/>
  <c r="W293" i="19"/>
  <c r="W297" i="19" s="1"/>
  <c r="V293" i="19"/>
  <c r="U293" i="19"/>
  <c r="U311" i="19" s="1"/>
  <c r="T293" i="19"/>
  <c r="T315" i="19" s="1"/>
  <c r="S293" i="19"/>
  <c r="R293" i="19"/>
  <c r="Q293" i="19"/>
  <c r="Q307" i="19" s="1"/>
  <c r="P293" i="19"/>
  <c r="P312" i="19" s="1"/>
  <c r="O293" i="19"/>
  <c r="O314" i="19" s="1"/>
  <c r="N293" i="19"/>
  <c r="N317" i="19" s="1"/>
  <c r="M293" i="19"/>
  <c r="M303" i="19" s="1"/>
  <c r="L293" i="19"/>
  <c r="L323" i="19" s="1"/>
  <c r="K293" i="19"/>
  <c r="K305" i="19" s="1"/>
  <c r="J293" i="19"/>
  <c r="I293" i="19"/>
  <c r="I299" i="19" s="1"/>
  <c r="H293" i="19"/>
  <c r="H319" i="19" s="1"/>
  <c r="G293" i="19"/>
  <c r="G309" i="19" s="1"/>
  <c r="F293" i="19"/>
  <c r="E293" i="19"/>
  <c r="E324" i="19" s="1"/>
  <c r="D293" i="19"/>
  <c r="D315" i="19" s="1"/>
  <c r="C293" i="19"/>
  <c r="C313" i="19" s="1"/>
  <c r="B293" i="19"/>
  <c r="P256" i="19"/>
  <c r="K251" i="19"/>
  <c r="X240" i="19"/>
  <c r="L239" i="19"/>
  <c r="M237" i="19"/>
  <c r="X236" i="19"/>
  <c r="H236" i="19"/>
  <c r="AC233" i="19"/>
  <c r="M233" i="19"/>
  <c r="X232" i="19"/>
  <c r="H232" i="19"/>
  <c r="AC229" i="19"/>
  <c r="M229" i="19"/>
  <c r="AE225" i="19"/>
  <c r="AE231" i="19" s="1"/>
  <c r="AD225" i="19"/>
  <c r="AC225" i="19"/>
  <c r="AC249" i="19" s="1"/>
  <c r="AB225" i="19"/>
  <c r="AB252" i="19" s="1"/>
  <c r="AA225" i="19"/>
  <c r="Z225" i="19"/>
  <c r="Y225" i="19"/>
  <c r="Y245" i="19" s="1"/>
  <c r="X225" i="19"/>
  <c r="X248" i="19" s="1"/>
  <c r="W225" i="19"/>
  <c r="W239" i="19" s="1"/>
  <c r="V225" i="19"/>
  <c r="V254" i="19" s="1"/>
  <c r="U225" i="19"/>
  <c r="U237" i="19" s="1"/>
  <c r="T225" i="19"/>
  <c r="T236" i="19" s="1"/>
  <c r="S225" i="19"/>
  <c r="S235" i="19" s="1"/>
  <c r="R225" i="19"/>
  <c r="Q225" i="19"/>
  <c r="Q253" i="19" s="1"/>
  <c r="P225" i="19"/>
  <c r="P238" i="19" s="1"/>
  <c r="O225" i="19"/>
  <c r="O255" i="19" s="1"/>
  <c r="N225" i="19"/>
  <c r="M225" i="19"/>
  <c r="M240" i="19" s="1"/>
  <c r="L225" i="19"/>
  <c r="L252" i="19" s="1"/>
  <c r="K225" i="19"/>
  <c r="K238" i="19" s="1"/>
  <c r="J225" i="19"/>
  <c r="I225" i="19"/>
  <c r="I245" i="19" s="1"/>
  <c r="H225" i="19"/>
  <c r="H248" i="19" s="1"/>
  <c r="G225" i="19"/>
  <c r="G247" i="19" s="1"/>
  <c r="F225" i="19"/>
  <c r="E225" i="19"/>
  <c r="E257" i="19" s="1"/>
  <c r="D225" i="19"/>
  <c r="D244" i="19" s="1"/>
  <c r="C225" i="19"/>
  <c r="C243" i="19" s="1"/>
  <c r="B225" i="19"/>
  <c r="AD188" i="19"/>
  <c r="N188" i="19"/>
  <c r="AA185" i="19"/>
  <c r="V184" i="19"/>
  <c r="F184" i="19"/>
  <c r="X182" i="19"/>
  <c r="AD180" i="19"/>
  <c r="N180" i="19"/>
  <c r="S177" i="19"/>
  <c r="V176" i="19"/>
  <c r="F176" i="19"/>
  <c r="AE173" i="19"/>
  <c r="V172" i="19"/>
  <c r="F172" i="19"/>
  <c r="AB170" i="19"/>
  <c r="AD168" i="19"/>
  <c r="N168" i="19"/>
  <c r="AD167" i="19"/>
  <c r="J167" i="19"/>
  <c r="AD166" i="19"/>
  <c r="T166" i="19"/>
  <c r="J166" i="19"/>
  <c r="AB165" i="19"/>
  <c r="G165" i="19"/>
  <c r="V164" i="19"/>
  <c r="K164" i="19"/>
  <c r="AE163" i="19"/>
  <c r="U163" i="19"/>
  <c r="J163" i="19"/>
  <c r="AD162" i="19"/>
  <c r="T162" i="19"/>
  <c r="AC161" i="19"/>
  <c r="S161" i="19"/>
  <c r="G161" i="19"/>
  <c r="AE157" i="19"/>
  <c r="AE189" i="19" s="1"/>
  <c r="AD157" i="19"/>
  <c r="AD189" i="19" s="1"/>
  <c r="AC157" i="19"/>
  <c r="AB157" i="19"/>
  <c r="AB182" i="19" s="1"/>
  <c r="AA157" i="19"/>
  <c r="AA161" i="19" s="1"/>
  <c r="Z157" i="19"/>
  <c r="Z189" i="19" s="1"/>
  <c r="Y157" i="19"/>
  <c r="X157" i="19"/>
  <c r="X178" i="19" s="1"/>
  <c r="W157" i="19"/>
  <c r="W165" i="19" s="1"/>
  <c r="V157" i="19"/>
  <c r="V189" i="19" s="1"/>
  <c r="U157" i="19"/>
  <c r="T157" i="19"/>
  <c r="T190" i="19" s="1"/>
  <c r="S157" i="19"/>
  <c r="R157" i="19"/>
  <c r="R189" i="19" s="1"/>
  <c r="Q157" i="19"/>
  <c r="P157" i="19"/>
  <c r="P186" i="19" s="1"/>
  <c r="O157" i="19"/>
  <c r="O173" i="19" s="1"/>
  <c r="N157" i="19"/>
  <c r="N189" i="19" s="1"/>
  <c r="M157" i="19"/>
  <c r="L157" i="19"/>
  <c r="L182" i="19" s="1"/>
  <c r="K157" i="19"/>
  <c r="K185" i="19" s="1"/>
  <c r="J157" i="19"/>
  <c r="J189" i="19" s="1"/>
  <c r="I157" i="19"/>
  <c r="I162" i="19" s="1"/>
  <c r="H157" i="19"/>
  <c r="H178" i="19" s="1"/>
  <c r="G157" i="19"/>
  <c r="G181" i="19" s="1"/>
  <c r="F157" i="19"/>
  <c r="F189" i="19" s="1"/>
  <c r="E157" i="19"/>
  <c r="D157" i="19"/>
  <c r="D190" i="19" s="1"/>
  <c r="C157" i="19"/>
  <c r="C177" i="19" s="1"/>
  <c r="B157" i="19"/>
  <c r="B189" i="19" s="1"/>
  <c r="AM137" i="19"/>
  <c r="AL137" i="19"/>
  <c r="AM136" i="19"/>
  <c r="AL136" i="19"/>
  <c r="AM135" i="19"/>
  <c r="AL135" i="19"/>
  <c r="AM134" i="19"/>
  <c r="AL134" i="19"/>
  <c r="R124" i="19"/>
  <c r="BL121" i="19"/>
  <c r="BD121" i="19"/>
  <c r="BC121" i="19"/>
  <c r="BB121" i="19"/>
  <c r="BA121" i="19"/>
  <c r="AZ121" i="19"/>
  <c r="AY121" i="19"/>
  <c r="AW121" i="19"/>
  <c r="AV121" i="19"/>
  <c r="AU121" i="19"/>
  <c r="AT121" i="19"/>
  <c r="AS121" i="19"/>
  <c r="AR121" i="19"/>
  <c r="P121" i="19"/>
  <c r="BD120" i="19"/>
  <c r="BC120" i="19"/>
  <c r="BB120" i="19"/>
  <c r="BA120" i="19"/>
  <c r="AZ120" i="19"/>
  <c r="AY120" i="19"/>
  <c r="AW120" i="19"/>
  <c r="AV120" i="19"/>
  <c r="AU120" i="19"/>
  <c r="AT120" i="19"/>
  <c r="AS120" i="19"/>
  <c r="AR120" i="19"/>
  <c r="L120" i="19"/>
  <c r="BD119" i="19"/>
  <c r="BC119" i="19"/>
  <c r="BB119" i="19"/>
  <c r="BA119" i="19"/>
  <c r="AZ119" i="19"/>
  <c r="AY119" i="19"/>
  <c r="AW119" i="19"/>
  <c r="AV119" i="19"/>
  <c r="AU119" i="19"/>
  <c r="AT119" i="19"/>
  <c r="AS119" i="19"/>
  <c r="AR119" i="19"/>
  <c r="H119" i="19"/>
  <c r="BD118" i="19"/>
  <c r="BC118" i="19"/>
  <c r="BB118" i="19"/>
  <c r="BA118" i="19"/>
  <c r="AZ118" i="19"/>
  <c r="AY118" i="19"/>
  <c r="AW118" i="19"/>
  <c r="AV118" i="19"/>
  <c r="AU118" i="19"/>
  <c r="AT118" i="19"/>
  <c r="AS118" i="19"/>
  <c r="AR118" i="19"/>
  <c r="D118" i="19"/>
  <c r="BD117" i="19"/>
  <c r="BC117" i="19"/>
  <c r="BB117" i="19"/>
  <c r="BA117" i="19"/>
  <c r="AZ117" i="19"/>
  <c r="AY117" i="19"/>
  <c r="AW117" i="19"/>
  <c r="AV117" i="19"/>
  <c r="AU117" i="19"/>
  <c r="AT117" i="19"/>
  <c r="AS117" i="19"/>
  <c r="AR117" i="19"/>
  <c r="BD116" i="19"/>
  <c r="BC116" i="19"/>
  <c r="BB116" i="19"/>
  <c r="BA116" i="19"/>
  <c r="AZ116" i="19"/>
  <c r="AY116" i="19"/>
  <c r="AW116" i="19"/>
  <c r="AV116" i="19"/>
  <c r="AU116" i="19"/>
  <c r="AT116" i="19"/>
  <c r="AS116" i="19"/>
  <c r="AR116" i="19"/>
  <c r="AB116" i="19"/>
  <c r="BD115" i="19"/>
  <c r="BC115" i="19"/>
  <c r="BB115" i="19"/>
  <c r="BA115" i="19"/>
  <c r="AZ115" i="19"/>
  <c r="AY115" i="19"/>
  <c r="AW115" i="19"/>
  <c r="AV115" i="19"/>
  <c r="AU115" i="19"/>
  <c r="AT115" i="19"/>
  <c r="AS115" i="19"/>
  <c r="AR115" i="19"/>
  <c r="X115" i="19"/>
  <c r="BD114" i="19"/>
  <c r="BC114" i="19"/>
  <c r="BB114" i="19"/>
  <c r="BA114" i="19"/>
  <c r="AZ114" i="19"/>
  <c r="AY114" i="19"/>
  <c r="AW114" i="19"/>
  <c r="AV114" i="19"/>
  <c r="AU114" i="19"/>
  <c r="AT114" i="19"/>
  <c r="AS114" i="19"/>
  <c r="AR114" i="19"/>
  <c r="T114" i="19"/>
  <c r="BD113" i="19"/>
  <c r="BC113" i="19"/>
  <c r="BB113" i="19"/>
  <c r="BA113" i="19"/>
  <c r="AZ113" i="19"/>
  <c r="AY113" i="19"/>
  <c r="AW113" i="19"/>
  <c r="AV113" i="19"/>
  <c r="AU113" i="19"/>
  <c r="AT113" i="19"/>
  <c r="AS113" i="19"/>
  <c r="AR113" i="19"/>
  <c r="P113" i="19"/>
  <c r="BD112" i="19"/>
  <c r="BC112" i="19"/>
  <c r="BB112" i="19"/>
  <c r="BA112" i="19"/>
  <c r="AZ112" i="19"/>
  <c r="AY112" i="19"/>
  <c r="AW112" i="19"/>
  <c r="AV112" i="19"/>
  <c r="AU112" i="19"/>
  <c r="AT112" i="19"/>
  <c r="AS112" i="19"/>
  <c r="AR112" i="19"/>
  <c r="AB112" i="19"/>
  <c r="L112" i="19"/>
  <c r="BD111" i="19"/>
  <c r="BC111" i="19"/>
  <c r="BB111" i="19"/>
  <c r="BA111" i="19"/>
  <c r="AZ111" i="19"/>
  <c r="AY111" i="19"/>
  <c r="AW111" i="19"/>
  <c r="AV111" i="19"/>
  <c r="AU111" i="19"/>
  <c r="AT111" i="19"/>
  <c r="AS111" i="19"/>
  <c r="AR111" i="19"/>
  <c r="X111" i="19"/>
  <c r="H111" i="19"/>
  <c r="BD110" i="19"/>
  <c r="BC110" i="19"/>
  <c r="BB110" i="19"/>
  <c r="BA110" i="19"/>
  <c r="AZ110" i="19"/>
  <c r="AY110" i="19"/>
  <c r="AW110" i="19"/>
  <c r="AV110" i="19"/>
  <c r="AU110" i="19"/>
  <c r="AT110" i="19"/>
  <c r="AS110" i="19"/>
  <c r="AR110" i="19"/>
  <c r="T110" i="19"/>
  <c r="D110" i="19"/>
  <c r="BD109" i="19"/>
  <c r="BC109" i="19"/>
  <c r="BB109" i="19"/>
  <c r="BA109" i="19"/>
  <c r="AZ109" i="19"/>
  <c r="AY109" i="19"/>
  <c r="AW109" i="19"/>
  <c r="AV109" i="19"/>
  <c r="AU109" i="19"/>
  <c r="AT109" i="19"/>
  <c r="AS109" i="19"/>
  <c r="AR109" i="19"/>
  <c r="P109" i="19"/>
  <c r="BD108" i="19"/>
  <c r="BC108" i="19"/>
  <c r="BB108" i="19"/>
  <c r="BA108" i="19"/>
  <c r="AZ108" i="19"/>
  <c r="AY108" i="19"/>
  <c r="AW108" i="19"/>
  <c r="AV108" i="19"/>
  <c r="AU108" i="19"/>
  <c r="AT108" i="19"/>
  <c r="AS108" i="19"/>
  <c r="AR108" i="19"/>
  <c r="AB108" i="19"/>
  <c r="L108" i="19"/>
  <c r="BD107" i="19"/>
  <c r="BC107" i="19"/>
  <c r="BB107" i="19"/>
  <c r="BA107" i="19"/>
  <c r="AZ107" i="19"/>
  <c r="AY107" i="19"/>
  <c r="AW107" i="19"/>
  <c r="AV107" i="19"/>
  <c r="AU107" i="19"/>
  <c r="AT107" i="19"/>
  <c r="AS107" i="19"/>
  <c r="AR107" i="19"/>
  <c r="X107" i="19"/>
  <c r="H107" i="19"/>
  <c r="BD106" i="19"/>
  <c r="BC106" i="19"/>
  <c r="BB106" i="19"/>
  <c r="BA106" i="19"/>
  <c r="AZ106" i="19"/>
  <c r="AY106" i="19"/>
  <c r="AW106" i="19"/>
  <c r="AV106" i="19"/>
  <c r="AU106" i="19"/>
  <c r="AT106" i="19"/>
  <c r="AS106" i="19"/>
  <c r="AR106" i="19"/>
  <c r="T106" i="19"/>
  <c r="D106" i="19"/>
  <c r="BD105" i="19"/>
  <c r="BC105" i="19"/>
  <c r="BB105" i="19"/>
  <c r="BA105" i="19"/>
  <c r="AZ105" i="19"/>
  <c r="AY105" i="19"/>
  <c r="AW105" i="19"/>
  <c r="AV105" i="19"/>
  <c r="AU105" i="19"/>
  <c r="AT105" i="19"/>
  <c r="AS105" i="19"/>
  <c r="AR105" i="19"/>
  <c r="P105" i="19"/>
  <c r="BD104" i="19"/>
  <c r="BC104" i="19"/>
  <c r="BB104" i="19"/>
  <c r="BA104" i="19"/>
  <c r="AZ104" i="19"/>
  <c r="AY104" i="19"/>
  <c r="AW104" i="19"/>
  <c r="AV104" i="19"/>
  <c r="AU104" i="19"/>
  <c r="AT104" i="19"/>
  <c r="AS104" i="19"/>
  <c r="AR104" i="19"/>
  <c r="AB104" i="19"/>
  <c r="L104" i="19"/>
  <c r="BD103" i="19"/>
  <c r="BC103" i="19"/>
  <c r="BB103" i="19"/>
  <c r="BA103" i="19"/>
  <c r="AZ103" i="19"/>
  <c r="AY103" i="19"/>
  <c r="AW103" i="19"/>
  <c r="AV103" i="19"/>
  <c r="AU103" i="19"/>
  <c r="AT103" i="19"/>
  <c r="AS103" i="19"/>
  <c r="AR103" i="19"/>
  <c r="X103" i="19"/>
  <c r="H103" i="19"/>
  <c r="BD102" i="19"/>
  <c r="BC102" i="19"/>
  <c r="BB102" i="19"/>
  <c r="BA102" i="19"/>
  <c r="AZ102" i="19"/>
  <c r="AY102" i="19"/>
  <c r="AW102" i="19"/>
  <c r="AV102" i="19"/>
  <c r="AU102" i="19"/>
  <c r="AT102" i="19"/>
  <c r="AS102" i="19"/>
  <c r="AR102" i="19"/>
  <c r="T102" i="19"/>
  <c r="D102" i="19"/>
  <c r="BD101" i="19"/>
  <c r="BC101" i="19"/>
  <c r="BB101" i="19"/>
  <c r="BA101" i="19"/>
  <c r="AZ101" i="19"/>
  <c r="AY101" i="19"/>
  <c r="AW101" i="19"/>
  <c r="AV101" i="19"/>
  <c r="AU101" i="19"/>
  <c r="AT101" i="19"/>
  <c r="AS101" i="19"/>
  <c r="AR101" i="19"/>
  <c r="P101" i="19"/>
  <c r="BD100" i="19"/>
  <c r="BC100" i="19"/>
  <c r="BB100" i="19"/>
  <c r="BA100" i="19"/>
  <c r="AZ100" i="19"/>
  <c r="AY100" i="19"/>
  <c r="AW100" i="19"/>
  <c r="AV100" i="19"/>
  <c r="AU100" i="19"/>
  <c r="AT100" i="19"/>
  <c r="AS100" i="19"/>
  <c r="AR100" i="19"/>
  <c r="AB100" i="19"/>
  <c r="L100" i="19"/>
  <c r="BD99" i="19"/>
  <c r="BC99" i="19"/>
  <c r="BB99" i="19"/>
  <c r="BA99" i="19"/>
  <c r="AZ99" i="19"/>
  <c r="AY99" i="19"/>
  <c r="AW99" i="19"/>
  <c r="AV99" i="19"/>
  <c r="AU99" i="19"/>
  <c r="AT99" i="19"/>
  <c r="AS99" i="19"/>
  <c r="AR99" i="19"/>
  <c r="X99" i="19"/>
  <c r="H99" i="19"/>
  <c r="BD98" i="19"/>
  <c r="BC98" i="19"/>
  <c r="BB98" i="19"/>
  <c r="BA98" i="19"/>
  <c r="AZ98" i="19"/>
  <c r="AY98" i="19"/>
  <c r="AW98" i="19"/>
  <c r="AV98" i="19"/>
  <c r="AU98" i="19"/>
  <c r="AT98" i="19"/>
  <c r="AS98" i="19"/>
  <c r="AR98" i="19"/>
  <c r="T98" i="19"/>
  <c r="D98" i="19"/>
  <c r="BD97" i="19"/>
  <c r="BC97" i="19"/>
  <c r="BB97" i="19"/>
  <c r="BA97" i="19"/>
  <c r="AZ97" i="19"/>
  <c r="AY97" i="19"/>
  <c r="AW97" i="19"/>
  <c r="AV97" i="19"/>
  <c r="AU97" i="19"/>
  <c r="AT97" i="19"/>
  <c r="AS97" i="19"/>
  <c r="AR97" i="19"/>
  <c r="P97" i="19"/>
  <c r="BD96" i="19"/>
  <c r="BC96" i="19"/>
  <c r="BB96" i="19"/>
  <c r="BA96" i="19"/>
  <c r="AZ96" i="19"/>
  <c r="AY96" i="19"/>
  <c r="AW96" i="19"/>
  <c r="AV96" i="19"/>
  <c r="AU96" i="19"/>
  <c r="AT96" i="19"/>
  <c r="AS96" i="19"/>
  <c r="AR96" i="19"/>
  <c r="AC96" i="19"/>
  <c r="U96" i="19"/>
  <c r="M96" i="19"/>
  <c r="E96" i="19"/>
  <c r="BD95" i="19"/>
  <c r="BC95" i="19"/>
  <c r="BB95" i="19"/>
  <c r="BA95" i="19"/>
  <c r="AZ95" i="19"/>
  <c r="AY95" i="19"/>
  <c r="AW95" i="19"/>
  <c r="AV95" i="19"/>
  <c r="AU95" i="19"/>
  <c r="AT95" i="19"/>
  <c r="AS95" i="19"/>
  <c r="AR95" i="19"/>
  <c r="Y95" i="19"/>
  <c r="Q95" i="19"/>
  <c r="I95" i="19"/>
  <c r="BD94" i="19"/>
  <c r="BC94" i="19"/>
  <c r="BB94" i="19"/>
  <c r="BA94" i="19"/>
  <c r="AZ94" i="19"/>
  <c r="AY94" i="19"/>
  <c r="AW94" i="19"/>
  <c r="AV94" i="19"/>
  <c r="AU94" i="19"/>
  <c r="AT94" i="19"/>
  <c r="AS94" i="19"/>
  <c r="AR94" i="19"/>
  <c r="AC94" i="19"/>
  <c r="U94" i="19"/>
  <c r="M94" i="19"/>
  <c r="E94" i="19"/>
  <c r="BD93" i="19"/>
  <c r="BC93" i="19"/>
  <c r="BB93" i="19"/>
  <c r="BA93" i="19"/>
  <c r="AZ93" i="19"/>
  <c r="AY93" i="19"/>
  <c r="AW93" i="19"/>
  <c r="AV93" i="19"/>
  <c r="AU93" i="19"/>
  <c r="AT93" i="19"/>
  <c r="AS93" i="19"/>
  <c r="AR93" i="19"/>
  <c r="Y93" i="19"/>
  <c r="Q93" i="19"/>
  <c r="I93" i="19"/>
  <c r="BD92" i="19"/>
  <c r="BC92" i="19"/>
  <c r="BB92" i="19"/>
  <c r="BA92" i="19"/>
  <c r="AZ92" i="19"/>
  <c r="AY92" i="19"/>
  <c r="AW92" i="19"/>
  <c r="AV92" i="19"/>
  <c r="AU92" i="19"/>
  <c r="AT92" i="19"/>
  <c r="AS92" i="19"/>
  <c r="AR92" i="19"/>
  <c r="AE89" i="19"/>
  <c r="AE121" i="19" s="1"/>
  <c r="AD89" i="19"/>
  <c r="AC89" i="19"/>
  <c r="AC122" i="19" s="1"/>
  <c r="AB89" i="19"/>
  <c r="AA89" i="19"/>
  <c r="AA121" i="19" s="1"/>
  <c r="Z89" i="19"/>
  <c r="Y89" i="19"/>
  <c r="Y122" i="19" s="1"/>
  <c r="X89" i="19"/>
  <c r="W89" i="19"/>
  <c r="W121" i="19" s="1"/>
  <c r="V89" i="19"/>
  <c r="U89" i="19"/>
  <c r="U122" i="19" s="1"/>
  <c r="T89" i="19"/>
  <c r="S89" i="19"/>
  <c r="S121" i="19" s="1"/>
  <c r="R89" i="19"/>
  <c r="Q89" i="19"/>
  <c r="Q122" i="19" s="1"/>
  <c r="P89" i="19"/>
  <c r="O89" i="19"/>
  <c r="O121" i="19" s="1"/>
  <c r="N89" i="19"/>
  <c r="M89" i="19"/>
  <c r="M122" i="19" s="1"/>
  <c r="L89" i="19"/>
  <c r="K89" i="19"/>
  <c r="K121" i="19" s="1"/>
  <c r="J89" i="19"/>
  <c r="I89" i="19"/>
  <c r="I122" i="19" s="1"/>
  <c r="H89" i="19"/>
  <c r="G89" i="19"/>
  <c r="G121" i="19" s="1"/>
  <c r="F89" i="19"/>
  <c r="E89" i="19"/>
  <c r="E122" i="19" s="1"/>
  <c r="D89" i="19"/>
  <c r="C89" i="19"/>
  <c r="C121" i="19" s="1"/>
  <c r="B89" i="19"/>
  <c r="AO35" i="19"/>
  <c r="AN35" i="19"/>
  <c r="AM35" i="19"/>
  <c r="AL35" i="19"/>
  <c r="AK35" i="19"/>
  <c r="AJ35" i="19"/>
  <c r="AO34" i="19"/>
  <c r="AN34" i="19"/>
  <c r="AM34" i="19"/>
  <c r="AL34" i="19"/>
  <c r="AK34" i="19"/>
  <c r="AJ34" i="19"/>
  <c r="AO33" i="19"/>
  <c r="AN33" i="19"/>
  <c r="AM33" i="19"/>
  <c r="AL33" i="19"/>
  <c r="AK33" i="19"/>
  <c r="AJ33" i="19"/>
  <c r="AO32" i="19"/>
  <c r="AN32" i="19"/>
  <c r="AM32" i="19"/>
  <c r="AL32" i="19"/>
  <c r="AK32" i="19"/>
  <c r="AJ32" i="19"/>
  <c r="G32" i="19"/>
  <c r="AO31" i="19"/>
  <c r="AN31" i="19"/>
  <c r="AM31" i="19"/>
  <c r="AL31" i="19"/>
  <c r="AK31" i="19"/>
  <c r="AJ31" i="19"/>
  <c r="G31" i="19"/>
  <c r="AO30" i="19"/>
  <c r="AN30" i="19"/>
  <c r="AM30" i="19"/>
  <c r="AL30" i="19"/>
  <c r="AK30" i="19"/>
  <c r="AJ30" i="19"/>
  <c r="G30" i="19"/>
  <c r="AO29" i="19"/>
  <c r="AN29" i="19"/>
  <c r="AM29" i="19"/>
  <c r="AL29" i="19"/>
  <c r="AK29" i="19"/>
  <c r="AJ29" i="19"/>
  <c r="G29" i="19"/>
  <c r="AO28" i="19"/>
  <c r="AN28" i="19"/>
  <c r="AM28" i="19"/>
  <c r="AL28" i="19"/>
  <c r="AK28" i="19"/>
  <c r="AJ28" i="19"/>
  <c r="G28" i="19"/>
  <c r="AO27" i="19"/>
  <c r="AN27" i="19"/>
  <c r="AM27" i="19"/>
  <c r="AL27" i="19"/>
  <c r="AK27" i="19"/>
  <c r="AJ27" i="19"/>
  <c r="G27" i="19"/>
  <c r="AO26" i="19"/>
  <c r="AN26" i="19"/>
  <c r="AM26" i="19"/>
  <c r="AL26" i="19"/>
  <c r="AK26" i="19"/>
  <c r="AJ26" i="19"/>
  <c r="AO25" i="19"/>
  <c r="AN25" i="19"/>
  <c r="AM25" i="19"/>
  <c r="AL25" i="19"/>
  <c r="AK25" i="19"/>
  <c r="AJ25" i="19"/>
  <c r="AO24" i="19"/>
  <c r="AN24" i="19"/>
  <c r="AM24" i="19"/>
  <c r="AL24" i="19"/>
  <c r="AK24" i="19"/>
  <c r="AJ24" i="19"/>
  <c r="AO23" i="19"/>
  <c r="AN23" i="19"/>
  <c r="AM23" i="19"/>
  <c r="AL23" i="19"/>
  <c r="AK23" i="19"/>
  <c r="AJ23" i="19"/>
  <c r="G23" i="19"/>
  <c r="AO22" i="19"/>
  <c r="AN22" i="19"/>
  <c r="AM22" i="19"/>
  <c r="AL22" i="19"/>
  <c r="AK22" i="19"/>
  <c r="AJ22" i="19"/>
  <c r="F22" i="19"/>
  <c r="F23" i="19" s="1"/>
  <c r="E22" i="19"/>
  <c r="D22" i="19"/>
  <c r="C22" i="19"/>
  <c r="C32" i="19" s="1"/>
  <c r="B22" i="19"/>
  <c r="AO21" i="19"/>
  <c r="AN21" i="19"/>
  <c r="AM21" i="19"/>
  <c r="AL21" i="19"/>
  <c r="AK21" i="19"/>
  <c r="AJ21" i="19"/>
  <c r="E21" i="19"/>
  <c r="E31" i="19" s="1"/>
  <c r="D21" i="19"/>
  <c r="C21" i="19"/>
  <c r="B21" i="19"/>
  <c r="AO20" i="19"/>
  <c r="AN20" i="19"/>
  <c r="AM20" i="19"/>
  <c r="AL20" i="19"/>
  <c r="AK20" i="19"/>
  <c r="AJ20" i="19"/>
  <c r="D20" i="19"/>
  <c r="D32" i="19" s="1"/>
  <c r="C20" i="19"/>
  <c r="B20" i="19"/>
  <c r="B28" i="19" s="1"/>
  <c r="AO19" i="19"/>
  <c r="AN19" i="19"/>
  <c r="AM19" i="19"/>
  <c r="AL19" i="19"/>
  <c r="AK19" i="19"/>
  <c r="AJ19" i="19"/>
  <c r="B19" i="19"/>
  <c r="AO18" i="19"/>
  <c r="AO37" i="19" s="1"/>
  <c r="AN18" i="19"/>
  <c r="AM18" i="19"/>
  <c r="AL18" i="19"/>
  <c r="AK18" i="19"/>
  <c r="AJ18" i="19"/>
  <c r="B18" i="19"/>
  <c r="AO17" i="19"/>
  <c r="AN17" i="19"/>
  <c r="AM17" i="19"/>
  <c r="AL17" i="19"/>
  <c r="AK17" i="19"/>
  <c r="AJ17" i="19"/>
  <c r="AO16" i="19"/>
  <c r="AN16" i="19"/>
  <c r="AM16" i="19"/>
  <c r="AL16" i="19"/>
  <c r="AK16" i="19"/>
  <c r="AJ16" i="19"/>
  <c r="AO15" i="19"/>
  <c r="AN15" i="19"/>
  <c r="AM15" i="19"/>
  <c r="AL15" i="19"/>
  <c r="AK15" i="19"/>
  <c r="AJ15" i="19"/>
  <c r="AO14" i="19"/>
  <c r="AN14" i="19"/>
  <c r="AM14" i="19"/>
  <c r="AL14" i="19"/>
  <c r="AK14" i="19"/>
  <c r="AJ14" i="19"/>
  <c r="AO13" i="19"/>
  <c r="AN13" i="19"/>
  <c r="AM13" i="19"/>
  <c r="AL13" i="19"/>
  <c r="AK13" i="19"/>
  <c r="AJ13" i="19"/>
  <c r="AO12" i="19"/>
  <c r="AN12" i="19"/>
  <c r="AM12" i="19"/>
  <c r="AL12" i="19"/>
  <c r="AK12" i="19"/>
  <c r="AJ12" i="19"/>
  <c r="AO11" i="19"/>
  <c r="AN11" i="19"/>
  <c r="AM11" i="19"/>
  <c r="AL11" i="19"/>
  <c r="AK11" i="19"/>
  <c r="AJ11" i="19"/>
  <c r="AO10" i="19"/>
  <c r="AN10" i="19"/>
  <c r="AM10" i="19"/>
  <c r="AL10" i="19"/>
  <c r="AK10" i="19"/>
  <c r="AJ10" i="19"/>
  <c r="AO9" i="19"/>
  <c r="AN9" i="19"/>
  <c r="AM9" i="19"/>
  <c r="AL9" i="19"/>
  <c r="AK9" i="19"/>
  <c r="AJ9" i="19"/>
  <c r="AO8" i="19"/>
  <c r="AN8" i="19"/>
  <c r="AM8" i="19"/>
  <c r="AL8" i="19"/>
  <c r="AK8" i="19"/>
  <c r="AJ8" i="19"/>
  <c r="AO7" i="19"/>
  <c r="AN7" i="19"/>
  <c r="AM7" i="19"/>
  <c r="AL7" i="19"/>
  <c r="AK7" i="19"/>
  <c r="AJ7" i="19"/>
  <c r="AJ37" i="19" s="1"/>
  <c r="AO6" i="19"/>
  <c r="AN6" i="19"/>
  <c r="AM6" i="19"/>
  <c r="AL6" i="19"/>
  <c r="AL37" i="19" s="1"/>
  <c r="AK6" i="19"/>
  <c r="AJ6" i="19"/>
  <c r="AK2" i="16"/>
  <c r="AK58" i="16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AE48" i="16"/>
  <c r="AE33" i="16"/>
  <c r="AE59" i="16"/>
  <c r="AE56" i="16"/>
  <c r="AE49" i="16"/>
  <c r="AE51" i="16"/>
  <c r="AE45" i="16"/>
  <c r="AE37" i="16"/>
  <c r="AE54" i="16"/>
  <c r="AE43" i="16"/>
  <c r="AE19" i="16"/>
  <c r="AE10" i="16"/>
  <c r="AE8" i="16"/>
  <c r="AE11" i="16"/>
  <c r="AE14" i="16"/>
  <c r="AE15" i="16"/>
  <c r="AE18" i="16"/>
  <c r="AE5" i="16"/>
  <c r="AE6" i="16"/>
  <c r="AE1" i="16"/>
  <c r="AE2" i="16"/>
  <c r="AE39" i="16"/>
  <c r="AE57" i="16"/>
  <c r="AE46" i="16"/>
  <c r="AE30" i="16"/>
  <c r="AE47" i="16"/>
  <c r="AE38" i="16"/>
  <c r="AE29" i="16"/>
  <c r="AE53" i="16"/>
  <c r="AE50" i="16"/>
  <c r="AE31" i="16"/>
  <c r="AE41" i="16"/>
  <c r="AE58" i="16"/>
  <c r="AE55" i="16"/>
  <c r="AE52" i="16"/>
  <c r="AE44" i="16"/>
  <c r="AE42" i="16"/>
  <c r="AE40" i="16"/>
  <c r="AE36" i="16"/>
  <c r="AE21" i="16"/>
  <c r="AE22" i="16"/>
  <c r="AE23" i="16"/>
  <c r="AE20" i="16"/>
  <c r="AE9" i="16"/>
  <c r="AE12" i="16"/>
  <c r="AE16" i="16"/>
  <c r="AE17" i="16"/>
  <c r="AE13" i="16"/>
  <c r="AE4" i="16"/>
  <c r="AE7" i="16"/>
  <c r="AE24" i="16"/>
  <c r="AE34" i="16"/>
  <c r="AE35" i="16"/>
  <c r="AE25" i="16"/>
  <c r="AE26" i="16"/>
  <c r="AE32" i="16"/>
  <c r="AE27" i="16"/>
  <c r="AE28" i="16"/>
  <c r="AE3" i="16"/>
  <c r="AM37" i="19" l="1"/>
  <c r="C23" i="19"/>
  <c r="F27" i="19"/>
  <c r="F28" i="19"/>
  <c r="F29" i="19"/>
  <c r="F30" i="19"/>
  <c r="F31" i="19"/>
  <c r="F32" i="19"/>
  <c r="D122" i="19"/>
  <c r="D119" i="19"/>
  <c r="D115" i="19"/>
  <c r="D120" i="19"/>
  <c r="D116" i="19"/>
  <c r="H122" i="19"/>
  <c r="H120" i="19"/>
  <c r="H116" i="19"/>
  <c r="H121" i="19"/>
  <c r="H117" i="19"/>
  <c r="L122" i="19"/>
  <c r="L121" i="19"/>
  <c r="L117" i="19"/>
  <c r="L118" i="19"/>
  <c r="L114" i="19"/>
  <c r="P122" i="19"/>
  <c r="P118" i="19"/>
  <c r="P114" i="19"/>
  <c r="P119" i="19"/>
  <c r="P115" i="19"/>
  <c r="T122" i="19"/>
  <c r="T119" i="19"/>
  <c r="T115" i="19"/>
  <c r="T120" i="19"/>
  <c r="T116" i="19"/>
  <c r="X122" i="19"/>
  <c r="X120" i="19"/>
  <c r="X116" i="19"/>
  <c r="X121" i="19"/>
  <c r="X117" i="19"/>
  <c r="X113" i="19"/>
  <c r="AB122" i="19"/>
  <c r="AB121" i="19"/>
  <c r="AB117" i="19"/>
  <c r="AB113" i="19"/>
  <c r="AB118" i="19"/>
  <c r="AB114" i="19"/>
  <c r="D93" i="19"/>
  <c r="L93" i="19"/>
  <c r="T93" i="19"/>
  <c r="AB93" i="19"/>
  <c r="H94" i="19"/>
  <c r="P94" i="19"/>
  <c r="X94" i="19"/>
  <c r="D95" i="19"/>
  <c r="L95" i="19"/>
  <c r="T95" i="19"/>
  <c r="AB95" i="19"/>
  <c r="H96" i="19"/>
  <c r="P96" i="19"/>
  <c r="X96" i="19"/>
  <c r="D97" i="19"/>
  <c r="T97" i="19"/>
  <c r="H98" i="19"/>
  <c r="X98" i="19"/>
  <c r="L99" i="19"/>
  <c r="AB99" i="19"/>
  <c r="P100" i="19"/>
  <c r="D101" i="19"/>
  <c r="T101" i="19"/>
  <c r="H102" i="19"/>
  <c r="X102" i="19"/>
  <c r="L103" i="19"/>
  <c r="AB103" i="19"/>
  <c r="P104" i="19"/>
  <c r="D105" i="19"/>
  <c r="T105" i="19"/>
  <c r="H106" i="19"/>
  <c r="X106" i="19"/>
  <c r="L107" i="19"/>
  <c r="AB107" i="19"/>
  <c r="P108" i="19"/>
  <c r="D109" i="19"/>
  <c r="T109" i="19"/>
  <c r="H110" i="19"/>
  <c r="X110" i="19"/>
  <c r="L111" i="19"/>
  <c r="AB111" i="19"/>
  <c r="P112" i="19"/>
  <c r="D113" i="19"/>
  <c r="T113" i="19"/>
  <c r="X114" i="19"/>
  <c r="AB115" i="19"/>
  <c r="D117" i="19"/>
  <c r="H118" i="19"/>
  <c r="L119" i="19"/>
  <c r="P120" i="19"/>
  <c r="T121" i="19"/>
  <c r="AJ36" i="19"/>
  <c r="AN37" i="19"/>
  <c r="B23" i="19"/>
  <c r="C31" i="19"/>
  <c r="E32" i="19"/>
  <c r="D23" i="19"/>
  <c r="E93" i="19"/>
  <c r="M93" i="19"/>
  <c r="U93" i="19"/>
  <c r="AC93" i="19"/>
  <c r="I94" i="19"/>
  <c r="Q94" i="19"/>
  <c r="Y94" i="19"/>
  <c r="E95" i="19"/>
  <c r="M95" i="19"/>
  <c r="U95" i="19"/>
  <c r="AC95" i="19"/>
  <c r="I96" i="19"/>
  <c r="Q96" i="19"/>
  <c r="Y96" i="19"/>
  <c r="H97" i="19"/>
  <c r="X97" i="19"/>
  <c r="L98" i="19"/>
  <c r="AB98" i="19"/>
  <c r="P99" i="19"/>
  <c r="D100" i="19"/>
  <c r="T100" i="19"/>
  <c r="H101" i="19"/>
  <c r="X101" i="19"/>
  <c r="L102" i="19"/>
  <c r="AB102" i="19"/>
  <c r="P103" i="19"/>
  <c r="D104" i="19"/>
  <c r="T104" i="19"/>
  <c r="H105" i="19"/>
  <c r="X105" i="19"/>
  <c r="L106" i="19"/>
  <c r="AB106" i="19"/>
  <c r="P107" i="19"/>
  <c r="D108" i="19"/>
  <c r="T108" i="19"/>
  <c r="H109" i="19"/>
  <c r="X109" i="19"/>
  <c r="L110" i="19"/>
  <c r="AB110" i="19"/>
  <c r="P111" i="19"/>
  <c r="D112" i="19"/>
  <c r="T112" i="19"/>
  <c r="H113" i="19"/>
  <c r="D114" i="19"/>
  <c r="H115" i="19"/>
  <c r="L116" i="19"/>
  <c r="P117" i="19"/>
  <c r="T118" i="19"/>
  <c r="X119" i="19"/>
  <c r="AB120" i="19"/>
  <c r="AK37" i="19"/>
  <c r="H93" i="19"/>
  <c r="P93" i="19"/>
  <c r="X93" i="19"/>
  <c r="D94" i="19"/>
  <c r="L94" i="19"/>
  <c r="T94" i="19"/>
  <c r="AB94" i="19"/>
  <c r="H95" i="19"/>
  <c r="P95" i="19"/>
  <c r="X95" i="19"/>
  <c r="D96" i="19"/>
  <c r="L96" i="19"/>
  <c r="T96" i="19"/>
  <c r="AB96" i="19"/>
  <c r="L97" i="19"/>
  <c r="AB97" i="19"/>
  <c r="P98" i="19"/>
  <c r="D99" i="19"/>
  <c r="T99" i="19"/>
  <c r="H100" i="19"/>
  <c r="X100" i="19"/>
  <c r="L101" i="19"/>
  <c r="AB101" i="19"/>
  <c r="P102" i="19"/>
  <c r="D103" i="19"/>
  <c r="T103" i="19"/>
  <c r="H104" i="19"/>
  <c r="X104" i="19"/>
  <c r="L105" i="19"/>
  <c r="AB105" i="19"/>
  <c r="P106" i="19"/>
  <c r="D107" i="19"/>
  <c r="T107" i="19"/>
  <c r="H108" i="19"/>
  <c r="X108" i="19"/>
  <c r="L109" i="19"/>
  <c r="AB109" i="19"/>
  <c r="P110" i="19"/>
  <c r="D111" i="19"/>
  <c r="T111" i="19"/>
  <c r="H112" i="19"/>
  <c r="X112" i="19"/>
  <c r="L113" i="19"/>
  <c r="H114" i="19"/>
  <c r="L115" i="19"/>
  <c r="P116" i="19"/>
  <c r="T117" i="19"/>
  <c r="X118" i="19"/>
  <c r="AB119" i="19"/>
  <c r="D121" i="19"/>
  <c r="E187" i="19"/>
  <c r="E179" i="19"/>
  <c r="E167" i="19"/>
  <c r="E163" i="19"/>
  <c r="I175" i="19"/>
  <c r="I183" i="19"/>
  <c r="M179" i="19"/>
  <c r="M187" i="19"/>
  <c r="M161" i="19"/>
  <c r="M171" i="19"/>
  <c r="M167" i="19"/>
  <c r="Q183" i="19"/>
  <c r="Q175" i="19"/>
  <c r="Q165" i="19"/>
  <c r="U187" i="19"/>
  <c r="U179" i="19"/>
  <c r="U167" i="19"/>
  <c r="Y175" i="19"/>
  <c r="Y183" i="19"/>
  <c r="Y162" i="19"/>
  <c r="AC179" i="19"/>
  <c r="AC167" i="19"/>
  <c r="AC171" i="19"/>
  <c r="AC187" i="19"/>
  <c r="B250" i="19"/>
  <c r="B258" i="19"/>
  <c r="F254" i="19"/>
  <c r="F246" i="19"/>
  <c r="J258" i="19"/>
  <c r="J250" i="19"/>
  <c r="N246" i="19"/>
  <c r="N241" i="19"/>
  <c r="R250" i="19"/>
  <c r="R258" i="19"/>
  <c r="Z258" i="19"/>
  <c r="Z250" i="19"/>
  <c r="AD246" i="19"/>
  <c r="AD254" i="19"/>
  <c r="N230" i="19"/>
  <c r="AD230" i="19"/>
  <c r="N234" i="19"/>
  <c r="AD234" i="19"/>
  <c r="F238" i="19"/>
  <c r="B240" i="19"/>
  <c r="V241" i="19"/>
  <c r="V246" i="19"/>
  <c r="B367" i="19"/>
  <c r="R381" i="19"/>
  <c r="H161" i="19"/>
  <c r="W161" i="19"/>
  <c r="B162" i="19"/>
  <c r="J162" i="19"/>
  <c r="V162" i="19"/>
  <c r="B163" i="19"/>
  <c r="N163" i="19"/>
  <c r="V163" i="19"/>
  <c r="B164" i="19"/>
  <c r="N164" i="19"/>
  <c r="Z164" i="19"/>
  <c r="L165" i="19"/>
  <c r="B166" i="19"/>
  <c r="L166" i="19"/>
  <c r="V166" i="19"/>
  <c r="B167" i="19"/>
  <c r="V167" i="19"/>
  <c r="B168" i="19"/>
  <c r="R168" i="19"/>
  <c r="K169" i="19"/>
  <c r="J172" i="19"/>
  <c r="Z172" i="19"/>
  <c r="P174" i="19"/>
  <c r="J176" i="19"/>
  <c r="Z176" i="19"/>
  <c r="D178" i="19"/>
  <c r="B180" i="19"/>
  <c r="R180" i="19"/>
  <c r="J184" i="19"/>
  <c r="Z184" i="19"/>
  <c r="L186" i="19"/>
  <c r="B188" i="19"/>
  <c r="R188" i="19"/>
  <c r="O189" i="19"/>
  <c r="Q229" i="19"/>
  <c r="B230" i="19"/>
  <c r="R230" i="19"/>
  <c r="O231" i="19"/>
  <c r="L232" i="19"/>
  <c r="AB232" i="19"/>
  <c r="Q233" i="19"/>
  <c r="B234" i="19"/>
  <c r="R234" i="19"/>
  <c r="C235" i="19"/>
  <c r="L236" i="19"/>
  <c r="AB236" i="19"/>
  <c r="Q237" i="19"/>
  <c r="Q239" i="19"/>
  <c r="H240" i="19"/>
  <c r="AC240" i="19"/>
  <c r="AD241" i="19"/>
  <c r="Q257" i="19"/>
  <c r="C387" i="19"/>
  <c r="C365" i="19"/>
  <c r="C382" i="19"/>
  <c r="C369" i="19"/>
  <c r="C366" i="19"/>
  <c r="V367" i="19"/>
  <c r="C443" i="19"/>
  <c r="C444" i="19"/>
  <c r="C433" i="19"/>
  <c r="C434" i="19"/>
  <c r="G439" i="19"/>
  <c r="G434" i="19"/>
  <c r="G440" i="19"/>
  <c r="G437" i="19"/>
  <c r="K443" i="19"/>
  <c r="K444" i="19"/>
  <c r="K433" i="19"/>
  <c r="K434" i="19"/>
  <c r="O446" i="19"/>
  <c r="O440" i="19"/>
  <c r="O434" i="19"/>
  <c r="O437" i="19"/>
  <c r="S443" i="19"/>
  <c r="S439" i="19"/>
  <c r="S433" i="19"/>
  <c r="S434" i="19"/>
  <c r="W439" i="19"/>
  <c r="W434" i="19"/>
  <c r="W437" i="19"/>
  <c r="AA443" i="19"/>
  <c r="AA433" i="19"/>
  <c r="AA444" i="19"/>
  <c r="AA434" i="19"/>
  <c r="AE446" i="19"/>
  <c r="AE434" i="19"/>
  <c r="AE445" i="19"/>
  <c r="AE440" i="19"/>
  <c r="O433" i="19"/>
  <c r="AE433" i="19"/>
  <c r="K437" i="19"/>
  <c r="AA437" i="19"/>
  <c r="K439" i="19"/>
  <c r="W440" i="19"/>
  <c r="K161" i="19"/>
  <c r="X161" i="19"/>
  <c r="D162" i="19"/>
  <c r="N162" i="19"/>
  <c r="O163" i="19"/>
  <c r="Z163" i="19"/>
  <c r="F164" i="19"/>
  <c r="P164" i="19"/>
  <c r="AA164" i="19"/>
  <c r="D166" i="19"/>
  <c r="N166" i="19"/>
  <c r="Z166" i="19"/>
  <c r="N167" i="19"/>
  <c r="Z167" i="19"/>
  <c r="F168" i="19"/>
  <c r="V168" i="19"/>
  <c r="AA169" i="19"/>
  <c r="N172" i="19"/>
  <c r="AD172" i="19"/>
  <c r="N176" i="19"/>
  <c r="AD176" i="19"/>
  <c r="T178" i="19"/>
  <c r="F180" i="19"/>
  <c r="V180" i="19"/>
  <c r="W181" i="19"/>
  <c r="N184" i="19"/>
  <c r="AD184" i="19"/>
  <c r="AB186" i="19"/>
  <c r="F188" i="19"/>
  <c r="V188" i="19"/>
  <c r="E229" i="19"/>
  <c r="U229" i="19"/>
  <c r="F230" i="19"/>
  <c r="V230" i="19"/>
  <c r="P232" i="19"/>
  <c r="E233" i="19"/>
  <c r="U233" i="19"/>
  <c r="F234" i="19"/>
  <c r="V234" i="19"/>
  <c r="P236" i="19"/>
  <c r="E237" i="19"/>
  <c r="C241" i="19"/>
  <c r="T244" i="19"/>
  <c r="I249" i="19"/>
  <c r="AC253" i="19"/>
  <c r="B308" i="19"/>
  <c r="B321" i="19"/>
  <c r="B304" i="19"/>
  <c r="F304" i="19"/>
  <c r="F300" i="19"/>
  <c r="J314" i="19"/>
  <c r="J300" i="19"/>
  <c r="J312" i="19"/>
  <c r="N312" i="19"/>
  <c r="N308" i="19"/>
  <c r="R321" i="19"/>
  <c r="R308" i="19"/>
  <c r="R304" i="19"/>
  <c r="V304" i="19"/>
  <c r="V300" i="19"/>
  <c r="Z300" i="19"/>
  <c r="Z312" i="19"/>
  <c r="AD312" i="19"/>
  <c r="AD317" i="19"/>
  <c r="AD308" i="19"/>
  <c r="N300" i="19"/>
  <c r="O301" i="19"/>
  <c r="J304" i="19"/>
  <c r="F308" i="19"/>
  <c r="B312" i="19"/>
  <c r="F325" i="19"/>
  <c r="S444" i="19"/>
  <c r="C161" i="19"/>
  <c r="F162" i="19"/>
  <c r="R162" i="19"/>
  <c r="Z162" i="19"/>
  <c r="F163" i="19"/>
  <c r="R163" i="19"/>
  <c r="AD163" i="19"/>
  <c r="J164" i="19"/>
  <c r="R164" i="19"/>
  <c r="AD164" i="19"/>
  <c r="F166" i="19"/>
  <c r="R166" i="19"/>
  <c r="AB166" i="19"/>
  <c r="F167" i="19"/>
  <c r="R167" i="19"/>
  <c r="J168" i="19"/>
  <c r="Z168" i="19"/>
  <c r="L170" i="19"/>
  <c r="B172" i="19"/>
  <c r="R172" i="19"/>
  <c r="B176" i="19"/>
  <c r="R176" i="19"/>
  <c r="J180" i="19"/>
  <c r="Z180" i="19"/>
  <c r="H182" i="19"/>
  <c r="B184" i="19"/>
  <c r="R184" i="19"/>
  <c r="J188" i="19"/>
  <c r="Z188" i="19"/>
  <c r="P190" i="19"/>
  <c r="M249" i="19"/>
  <c r="M253" i="19"/>
  <c r="U257" i="19"/>
  <c r="U245" i="19"/>
  <c r="I229" i="19"/>
  <c r="Y229" i="19"/>
  <c r="J230" i="19"/>
  <c r="Z230" i="19"/>
  <c r="D232" i="19"/>
  <c r="T232" i="19"/>
  <c r="I233" i="19"/>
  <c r="Y233" i="19"/>
  <c r="J234" i="19"/>
  <c r="Z234" i="19"/>
  <c r="D236" i="19"/>
  <c r="I237" i="19"/>
  <c r="Z237" i="19"/>
  <c r="V238" i="19"/>
  <c r="AB239" i="19"/>
  <c r="R240" i="19"/>
  <c r="I241" i="19"/>
  <c r="E245" i="19"/>
  <c r="Y249" i="19"/>
  <c r="N254" i="19"/>
  <c r="C318" i="19"/>
  <c r="C309" i="19"/>
  <c r="C305" i="19"/>
  <c r="C297" i="19"/>
  <c r="G322" i="19"/>
  <c r="G305" i="19"/>
  <c r="G297" i="19"/>
  <c r="G326" i="19"/>
  <c r="G301" i="19"/>
  <c r="K326" i="19"/>
  <c r="K301" i="19"/>
  <c r="K313" i="19"/>
  <c r="O312" i="19"/>
  <c r="O318" i="19"/>
  <c r="O313" i="19"/>
  <c r="O309" i="19"/>
  <c r="S318" i="19"/>
  <c r="S309" i="19"/>
  <c r="S305" i="19"/>
  <c r="S297" i="19"/>
  <c r="W322" i="19"/>
  <c r="W326" i="19"/>
  <c r="W305" i="19"/>
  <c r="W301" i="19"/>
  <c r="AA326" i="19"/>
  <c r="AA301" i="19"/>
  <c r="AA297" i="19"/>
  <c r="AE314" i="19"/>
  <c r="AE309" i="19"/>
  <c r="R300" i="19"/>
  <c r="S301" i="19"/>
  <c r="N304" i="19"/>
  <c r="O305" i="19"/>
  <c r="J308" i="19"/>
  <c r="K309" i="19"/>
  <c r="F312" i="19"/>
  <c r="G313" i="19"/>
  <c r="AA314" i="19"/>
  <c r="V325" i="19"/>
  <c r="G433" i="19"/>
  <c r="W433" i="19"/>
  <c r="C437" i="19"/>
  <c r="S437" i="19"/>
  <c r="AA439" i="19"/>
  <c r="K366" i="19"/>
  <c r="S366" i="19"/>
  <c r="AA366" i="19"/>
  <c r="W370" i="19"/>
  <c r="AA374" i="19"/>
  <c r="AE378" i="19"/>
  <c r="S391" i="19"/>
  <c r="H298" i="19"/>
  <c r="X298" i="19"/>
  <c r="H302" i="19"/>
  <c r="X302" i="19"/>
  <c r="D306" i="19"/>
  <c r="T306" i="19"/>
  <c r="Y307" i="19"/>
  <c r="P310" i="19"/>
  <c r="M311" i="19"/>
  <c r="E314" i="19"/>
  <c r="L315" i="19"/>
  <c r="D323" i="19"/>
  <c r="K365" i="19"/>
  <c r="S365" i="19"/>
  <c r="AA365" i="19"/>
  <c r="E366" i="19"/>
  <c r="M366" i="19"/>
  <c r="U366" i="19"/>
  <c r="AC366" i="19"/>
  <c r="L367" i="19"/>
  <c r="G368" i="19"/>
  <c r="W368" i="19"/>
  <c r="H371" i="19"/>
  <c r="L375" i="19"/>
  <c r="P379" i="19"/>
  <c r="U393" i="19"/>
  <c r="D434" i="19"/>
  <c r="L434" i="19"/>
  <c r="T434" i="19"/>
  <c r="AB434" i="19"/>
  <c r="N436" i="19"/>
  <c r="AD436" i="19"/>
  <c r="F438" i="19"/>
  <c r="Z438" i="19"/>
  <c r="H441" i="19"/>
  <c r="B443" i="19"/>
  <c r="D445" i="19"/>
  <c r="L446" i="19"/>
  <c r="L450" i="19"/>
  <c r="T297" i="19"/>
  <c r="AB297" i="19"/>
  <c r="L298" i="19"/>
  <c r="AB298" i="19"/>
  <c r="L302" i="19"/>
  <c r="AB302" i="19"/>
  <c r="H306" i="19"/>
  <c r="X306" i="19"/>
  <c r="D310" i="19"/>
  <c r="T310" i="19"/>
  <c r="AC311" i="19"/>
  <c r="AB315" i="19"/>
  <c r="T323" i="19"/>
  <c r="D365" i="19"/>
  <c r="L365" i="19"/>
  <c r="T365" i="19"/>
  <c r="AB365" i="19"/>
  <c r="G366" i="19"/>
  <c r="Q367" i="19"/>
  <c r="X371" i="19"/>
  <c r="AB375" i="19"/>
  <c r="Q380" i="19"/>
  <c r="D383" i="19"/>
  <c r="D388" i="19"/>
  <c r="F433" i="19"/>
  <c r="N433" i="19"/>
  <c r="V433" i="19"/>
  <c r="B436" i="19"/>
  <c r="R436" i="19"/>
  <c r="J437" i="19"/>
  <c r="J438" i="19"/>
  <c r="P441" i="19"/>
  <c r="L445" i="19"/>
  <c r="AB446" i="19"/>
  <c r="B47" i="1" a="1"/>
  <c r="B51" i="1" s="1"/>
  <c r="E51" i="1" s="1"/>
  <c r="B224" i="1"/>
  <c r="G232" i="1"/>
  <c r="B223" i="1"/>
  <c r="G230" i="1"/>
  <c r="B222" i="1"/>
  <c r="B225" i="1"/>
  <c r="B27" i="19"/>
  <c r="E23" i="19"/>
  <c r="C27" i="19"/>
  <c r="C28" i="19"/>
  <c r="C29" i="19"/>
  <c r="C30" i="19"/>
  <c r="AM36" i="19"/>
  <c r="B30" i="19"/>
  <c r="B31" i="19"/>
  <c r="AL36" i="19"/>
  <c r="D27" i="19"/>
  <c r="D28" i="19"/>
  <c r="D29" i="19"/>
  <c r="D30" i="19"/>
  <c r="D31" i="19"/>
  <c r="AN36" i="19"/>
  <c r="D123" i="19"/>
  <c r="L123" i="19"/>
  <c r="T123" i="19"/>
  <c r="AB123" i="19"/>
  <c r="B29" i="19"/>
  <c r="B32" i="19"/>
  <c r="B41" i="19" s="1"/>
  <c r="AK36" i="19"/>
  <c r="AO36" i="19"/>
  <c r="E27" i="19"/>
  <c r="E28" i="19"/>
  <c r="E29" i="19"/>
  <c r="E30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J122" i="19"/>
  <c r="J121" i="19"/>
  <c r="J120" i="19"/>
  <c r="J119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N122" i="19"/>
  <c r="N121" i="19"/>
  <c r="N120" i="19"/>
  <c r="N119" i="19"/>
  <c r="N118" i="19"/>
  <c r="N117" i="19"/>
  <c r="N116" i="19"/>
  <c r="N115" i="19"/>
  <c r="N114" i="19"/>
  <c r="N113" i="19"/>
  <c r="N112" i="19"/>
  <c r="N111" i="19"/>
  <c r="N110" i="19"/>
  <c r="N109" i="19"/>
  <c r="N108" i="19"/>
  <c r="N107" i="19"/>
  <c r="N106" i="19"/>
  <c r="N105" i="19"/>
  <c r="N104" i="19"/>
  <c r="N103" i="19"/>
  <c r="N102" i="19"/>
  <c r="N101" i="19"/>
  <c r="N100" i="19"/>
  <c r="N99" i="19"/>
  <c r="N98" i="19"/>
  <c r="N97" i="19"/>
  <c r="N96" i="19"/>
  <c r="N95" i="19"/>
  <c r="N94" i="19"/>
  <c r="N93" i="19"/>
  <c r="R122" i="19"/>
  <c r="R121" i="19"/>
  <c r="R120" i="19"/>
  <c r="R119" i="19"/>
  <c r="R118" i="19"/>
  <c r="R117" i="19"/>
  <c r="R116" i="19"/>
  <c r="R115" i="19"/>
  <c r="R114" i="19"/>
  <c r="R113" i="19"/>
  <c r="R112" i="19"/>
  <c r="R111" i="19"/>
  <c r="R110" i="19"/>
  <c r="R109" i="19"/>
  <c r="R108" i="19"/>
  <c r="R107" i="19"/>
  <c r="R106" i="19"/>
  <c r="R105" i="19"/>
  <c r="R104" i="19"/>
  <c r="R103" i="19"/>
  <c r="R102" i="19"/>
  <c r="R101" i="19"/>
  <c r="R100" i="19"/>
  <c r="R99" i="19"/>
  <c r="R98" i="19"/>
  <c r="R97" i="19"/>
  <c r="R96" i="19"/>
  <c r="R95" i="19"/>
  <c r="R94" i="19"/>
  <c r="R93" i="19"/>
  <c r="V122" i="19"/>
  <c r="V121" i="19"/>
  <c r="V120" i="19"/>
  <c r="V119" i="19"/>
  <c r="V118" i="19"/>
  <c r="V117" i="19"/>
  <c r="V116" i="19"/>
  <c r="V115" i="19"/>
  <c r="V114" i="19"/>
  <c r="V113" i="19"/>
  <c r="V112" i="19"/>
  <c r="V111" i="19"/>
  <c r="V110" i="19"/>
  <c r="V109" i="19"/>
  <c r="V108" i="19"/>
  <c r="V107" i="19"/>
  <c r="V106" i="19"/>
  <c r="V105" i="19"/>
  <c r="V104" i="19"/>
  <c r="V103" i="19"/>
  <c r="V102" i="19"/>
  <c r="V101" i="19"/>
  <c r="V100" i="19"/>
  <c r="V99" i="19"/>
  <c r="V98" i="19"/>
  <c r="V97" i="19"/>
  <c r="V96" i="19"/>
  <c r="V95" i="19"/>
  <c r="V94" i="19"/>
  <c r="V93" i="19"/>
  <c r="Z122" i="19"/>
  <c r="Z121" i="19"/>
  <c r="Z120" i="19"/>
  <c r="Z119" i="19"/>
  <c r="Z118" i="19"/>
  <c r="Z117" i="19"/>
  <c r="Z116" i="19"/>
  <c r="Z115" i="19"/>
  <c r="Z114" i="19"/>
  <c r="Z113" i="19"/>
  <c r="Z112" i="19"/>
  <c r="Z111" i="19"/>
  <c r="Z110" i="19"/>
  <c r="Z109" i="19"/>
  <c r="Z108" i="19"/>
  <c r="Z107" i="19"/>
  <c r="Z106" i="19"/>
  <c r="Z105" i="19"/>
  <c r="Z104" i="19"/>
  <c r="Z103" i="19"/>
  <c r="Z102" i="19"/>
  <c r="Z101" i="19"/>
  <c r="Z100" i="19"/>
  <c r="Z99" i="19"/>
  <c r="Z98" i="19"/>
  <c r="Z97" i="19"/>
  <c r="Z96" i="19"/>
  <c r="Z95" i="19"/>
  <c r="Z94" i="19"/>
  <c r="Z93" i="19"/>
  <c r="AD122" i="19"/>
  <c r="AD121" i="19"/>
  <c r="AD120" i="19"/>
  <c r="AD119" i="19"/>
  <c r="AD118" i="19"/>
  <c r="AD117" i="19"/>
  <c r="AD116" i="19"/>
  <c r="AD115" i="19"/>
  <c r="AD114" i="19"/>
  <c r="AD113" i="19"/>
  <c r="AD112" i="19"/>
  <c r="AD111" i="19"/>
  <c r="AD110" i="19"/>
  <c r="AD109" i="19"/>
  <c r="AD108" i="19"/>
  <c r="AD107" i="19"/>
  <c r="AD106" i="19"/>
  <c r="AD105" i="19"/>
  <c r="AD104" i="19"/>
  <c r="AD103" i="19"/>
  <c r="AD102" i="19"/>
  <c r="AD101" i="19"/>
  <c r="AD100" i="19"/>
  <c r="AD99" i="19"/>
  <c r="AD98" i="19"/>
  <c r="AD97" i="19"/>
  <c r="AD96" i="19"/>
  <c r="AD95" i="19"/>
  <c r="AD94" i="19"/>
  <c r="AD93" i="19"/>
  <c r="C122" i="19"/>
  <c r="G122" i="19"/>
  <c r="K122" i="19"/>
  <c r="O122" i="19"/>
  <c r="S122" i="19"/>
  <c r="W122" i="19"/>
  <c r="AA122" i="19"/>
  <c r="AE122" i="19"/>
  <c r="E97" i="19"/>
  <c r="I97" i="19"/>
  <c r="M97" i="19"/>
  <c r="Q97" i="19"/>
  <c r="U97" i="19"/>
  <c r="Y97" i="19"/>
  <c r="AC97" i="19"/>
  <c r="E98" i="19"/>
  <c r="I98" i="19"/>
  <c r="M98" i="19"/>
  <c r="Q98" i="19"/>
  <c r="U98" i="19"/>
  <c r="Y98" i="19"/>
  <c r="AC98" i="19"/>
  <c r="E99" i="19"/>
  <c r="I99" i="19"/>
  <c r="M99" i="19"/>
  <c r="Q99" i="19"/>
  <c r="U99" i="19"/>
  <c r="Y99" i="19"/>
  <c r="AC99" i="19"/>
  <c r="E100" i="19"/>
  <c r="I100" i="19"/>
  <c r="M100" i="19"/>
  <c r="Q100" i="19"/>
  <c r="U100" i="19"/>
  <c r="Y100" i="19"/>
  <c r="AC100" i="19"/>
  <c r="E101" i="19"/>
  <c r="I101" i="19"/>
  <c r="M101" i="19"/>
  <c r="Q101" i="19"/>
  <c r="U101" i="19"/>
  <c r="Y101" i="19"/>
  <c r="AC101" i="19"/>
  <c r="E102" i="19"/>
  <c r="I102" i="19"/>
  <c r="M102" i="19"/>
  <c r="Q102" i="19"/>
  <c r="U102" i="19"/>
  <c r="Y102" i="19"/>
  <c r="AC102" i="19"/>
  <c r="E103" i="19"/>
  <c r="I103" i="19"/>
  <c r="M103" i="19"/>
  <c r="Q103" i="19"/>
  <c r="U103" i="19"/>
  <c r="Y103" i="19"/>
  <c r="AC103" i="19"/>
  <c r="E104" i="19"/>
  <c r="I104" i="19"/>
  <c r="M104" i="19"/>
  <c r="Q104" i="19"/>
  <c r="U104" i="19"/>
  <c r="Y104" i="19"/>
  <c r="AC104" i="19"/>
  <c r="E105" i="19"/>
  <c r="I105" i="19"/>
  <c r="M105" i="19"/>
  <c r="Q105" i="19"/>
  <c r="U105" i="19"/>
  <c r="Y105" i="19"/>
  <c r="AC105" i="19"/>
  <c r="E106" i="19"/>
  <c r="I106" i="19"/>
  <c r="M106" i="19"/>
  <c r="Q106" i="19"/>
  <c r="U106" i="19"/>
  <c r="Y106" i="19"/>
  <c r="AC106" i="19"/>
  <c r="E107" i="19"/>
  <c r="I107" i="19"/>
  <c r="M107" i="19"/>
  <c r="Q107" i="19"/>
  <c r="U107" i="19"/>
  <c r="Y107" i="19"/>
  <c r="AC107" i="19"/>
  <c r="E108" i="19"/>
  <c r="I108" i="19"/>
  <c r="M108" i="19"/>
  <c r="Q108" i="19"/>
  <c r="U108" i="19"/>
  <c r="Y108" i="19"/>
  <c r="AC108" i="19"/>
  <c r="E109" i="19"/>
  <c r="I109" i="19"/>
  <c r="M109" i="19"/>
  <c r="Q109" i="19"/>
  <c r="U109" i="19"/>
  <c r="Y109" i="19"/>
  <c r="AC109" i="19"/>
  <c r="E110" i="19"/>
  <c r="I110" i="19"/>
  <c r="M110" i="19"/>
  <c r="Q110" i="19"/>
  <c r="U110" i="19"/>
  <c r="Y110" i="19"/>
  <c r="AC110" i="19"/>
  <c r="E111" i="19"/>
  <c r="I111" i="19"/>
  <c r="M111" i="19"/>
  <c r="Q111" i="19"/>
  <c r="U111" i="19"/>
  <c r="Y111" i="19"/>
  <c r="AC111" i="19"/>
  <c r="E112" i="19"/>
  <c r="I112" i="19"/>
  <c r="M112" i="19"/>
  <c r="Q112" i="19"/>
  <c r="U112" i="19"/>
  <c r="Y112" i="19"/>
  <c r="AC112" i="19"/>
  <c r="E113" i="19"/>
  <c r="I113" i="19"/>
  <c r="M113" i="19"/>
  <c r="Q113" i="19"/>
  <c r="U113" i="19"/>
  <c r="Y113" i="19"/>
  <c r="AC113" i="19"/>
  <c r="E114" i="19"/>
  <c r="I114" i="19"/>
  <c r="M114" i="19"/>
  <c r="Q114" i="19"/>
  <c r="U114" i="19"/>
  <c r="Y114" i="19"/>
  <c r="AC114" i="19"/>
  <c r="E115" i="19"/>
  <c r="I115" i="19"/>
  <c r="M115" i="19"/>
  <c r="Q115" i="19"/>
  <c r="U115" i="19"/>
  <c r="Y115" i="19"/>
  <c r="AC115" i="19"/>
  <c r="E116" i="19"/>
  <c r="I116" i="19"/>
  <c r="M116" i="19"/>
  <c r="Q116" i="19"/>
  <c r="U116" i="19"/>
  <c r="Y116" i="19"/>
  <c r="AC116" i="19"/>
  <c r="E117" i="19"/>
  <c r="I117" i="19"/>
  <c r="M117" i="19"/>
  <c r="Q117" i="19"/>
  <c r="U117" i="19"/>
  <c r="Y117" i="19"/>
  <c r="AC117" i="19"/>
  <c r="E118" i="19"/>
  <c r="I118" i="19"/>
  <c r="M118" i="19"/>
  <c r="Q118" i="19"/>
  <c r="U118" i="19"/>
  <c r="Y118" i="19"/>
  <c r="AC118" i="19"/>
  <c r="E119" i="19"/>
  <c r="I119" i="19"/>
  <c r="M119" i="19"/>
  <c r="Q119" i="19"/>
  <c r="U119" i="19"/>
  <c r="Y119" i="19"/>
  <c r="AC119" i="19"/>
  <c r="E120" i="19"/>
  <c r="I120" i="19"/>
  <c r="M120" i="19"/>
  <c r="Q120" i="19"/>
  <c r="U120" i="19"/>
  <c r="Y120" i="19"/>
  <c r="AC120" i="19"/>
  <c r="E121" i="19"/>
  <c r="I121" i="19"/>
  <c r="M121" i="19"/>
  <c r="Q121" i="19"/>
  <c r="U121" i="19"/>
  <c r="Y121" i="19"/>
  <c r="AC121" i="19"/>
  <c r="C190" i="19"/>
  <c r="C186" i="19"/>
  <c r="C182" i="19"/>
  <c r="C178" i="19"/>
  <c r="C174" i="19"/>
  <c r="C170" i="19"/>
  <c r="C166" i="19"/>
  <c r="C162" i="19"/>
  <c r="C187" i="19"/>
  <c r="C183" i="19"/>
  <c r="C179" i="19"/>
  <c r="C175" i="19"/>
  <c r="C171" i="19"/>
  <c r="C167" i="19"/>
  <c r="C188" i="19"/>
  <c r="C184" i="19"/>
  <c r="C180" i="19"/>
  <c r="C176" i="19"/>
  <c r="C172" i="19"/>
  <c r="C168" i="19"/>
  <c r="G190" i="19"/>
  <c r="G186" i="19"/>
  <c r="G182" i="19"/>
  <c r="G178" i="19"/>
  <c r="G174" i="19"/>
  <c r="G170" i="19"/>
  <c r="G166" i="19"/>
  <c r="G162" i="19"/>
  <c r="G187" i="19"/>
  <c r="G183" i="19"/>
  <c r="G179" i="19"/>
  <c r="G175" i="19"/>
  <c r="G171" i="19"/>
  <c r="G167" i="19"/>
  <c r="G188" i="19"/>
  <c r="G184" i="19"/>
  <c r="G180" i="19"/>
  <c r="G176" i="19"/>
  <c r="G172" i="19"/>
  <c r="G168" i="19"/>
  <c r="K190" i="19"/>
  <c r="K186" i="19"/>
  <c r="K182" i="19"/>
  <c r="K178" i="19"/>
  <c r="K174" i="19"/>
  <c r="K170" i="19"/>
  <c r="K166" i="19"/>
  <c r="K162" i="19"/>
  <c r="K187" i="19"/>
  <c r="K183" i="19"/>
  <c r="K179" i="19"/>
  <c r="K175" i="19"/>
  <c r="K171" i="19"/>
  <c r="K167" i="19"/>
  <c r="K188" i="19"/>
  <c r="K184" i="19"/>
  <c r="K180" i="19"/>
  <c r="K176" i="19"/>
  <c r="K172" i="19"/>
  <c r="K168" i="19"/>
  <c r="O190" i="19"/>
  <c r="O186" i="19"/>
  <c r="O182" i="19"/>
  <c r="O178" i="19"/>
  <c r="O174" i="19"/>
  <c r="O170" i="19"/>
  <c r="O166" i="19"/>
  <c r="O162" i="19"/>
  <c r="O187" i="19"/>
  <c r="O183" i="19"/>
  <c r="O179" i="19"/>
  <c r="O175" i="19"/>
  <c r="O171" i="19"/>
  <c r="O167" i="19"/>
  <c r="O188" i="19"/>
  <c r="O184" i="19"/>
  <c r="O180" i="19"/>
  <c r="O176" i="19"/>
  <c r="O172" i="19"/>
  <c r="O168" i="19"/>
  <c r="S190" i="19"/>
  <c r="S186" i="19"/>
  <c r="S182" i="19"/>
  <c r="S178" i="19"/>
  <c r="S174" i="19"/>
  <c r="S170" i="19"/>
  <c r="S166" i="19"/>
  <c r="S162" i="19"/>
  <c r="S187" i="19"/>
  <c r="S183" i="19"/>
  <c r="S179" i="19"/>
  <c r="S175" i="19"/>
  <c r="S171" i="19"/>
  <c r="S167" i="19"/>
  <c r="S188" i="19"/>
  <c r="S184" i="19"/>
  <c r="S180" i="19"/>
  <c r="S176" i="19"/>
  <c r="S172" i="19"/>
  <c r="S168" i="19"/>
  <c r="W190" i="19"/>
  <c r="W186" i="19"/>
  <c r="W182" i="19"/>
  <c r="W178" i="19"/>
  <c r="W174" i="19"/>
  <c r="W170" i="19"/>
  <c r="W166" i="19"/>
  <c r="W162" i="19"/>
  <c r="W187" i="19"/>
  <c r="W183" i="19"/>
  <c r="W179" i="19"/>
  <c r="W175" i="19"/>
  <c r="W171" i="19"/>
  <c r="W167" i="19"/>
  <c r="W188" i="19"/>
  <c r="W184" i="19"/>
  <c r="W180" i="19"/>
  <c r="W176" i="19"/>
  <c r="W172" i="19"/>
  <c r="W168" i="19"/>
  <c r="AA190" i="19"/>
  <c r="AA186" i="19"/>
  <c r="AA182" i="19"/>
  <c r="AA178" i="19"/>
  <c r="AA174" i="19"/>
  <c r="AA170" i="19"/>
  <c r="AA166" i="19"/>
  <c r="AA162" i="19"/>
  <c r="AA187" i="19"/>
  <c r="AA183" i="19"/>
  <c r="AA179" i="19"/>
  <c r="AA175" i="19"/>
  <c r="AA171" i="19"/>
  <c r="AA167" i="19"/>
  <c r="AA188" i="19"/>
  <c r="AA184" i="19"/>
  <c r="AA180" i="19"/>
  <c r="AA176" i="19"/>
  <c r="AA172" i="19"/>
  <c r="AA168" i="19"/>
  <c r="AE190" i="19"/>
  <c r="AE186" i="19"/>
  <c r="AE182" i="19"/>
  <c r="AE178" i="19"/>
  <c r="AE174" i="19"/>
  <c r="AE170" i="19"/>
  <c r="AE166" i="19"/>
  <c r="AE162" i="19"/>
  <c r="AE187" i="19"/>
  <c r="AE183" i="19"/>
  <c r="AE179" i="19"/>
  <c r="AE175" i="19"/>
  <c r="AE171" i="19"/>
  <c r="AE167" i="19"/>
  <c r="AE188" i="19"/>
  <c r="AE184" i="19"/>
  <c r="AE180" i="19"/>
  <c r="AE176" i="19"/>
  <c r="AE172" i="19"/>
  <c r="AE168" i="19"/>
  <c r="D161" i="19"/>
  <c r="I161" i="19"/>
  <c r="O161" i="19"/>
  <c r="T161" i="19"/>
  <c r="Y161" i="19"/>
  <c r="AE161" i="19"/>
  <c r="E162" i="19"/>
  <c r="P162" i="19"/>
  <c r="U162" i="19"/>
  <c r="K163" i="19"/>
  <c r="Q163" i="19"/>
  <c r="AA163" i="19"/>
  <c r="G164" i="19"/>
  <c r="L164" i="19"/>
  <c r="W164" i="19"/>
  <c r="AB164" i="19"/>
  <c r="C165" i="19"/>
  <c r="H165" i="19"/>
  <c r="M165" i="19"/>
  <c r="S165" i="19"/>
  <c r="X165" i="19"/>
  <c r="AE165" i="19"/>
  <c r="O169" i="19"/>
  <c r="AE169" i="19"/>
  <c r="P170" i="19"/>
  <c r="Q171" i="19"/>
  <c r="C173" i="19"/>
  <c r="S173" i="19"/>
  <c r="D174" i="19"/>
  <c r="T174" i="19"/>
  <c r="E175" i="19"/>
  <c r="U175" i="19"/>
  <c r="G177" i="19"/>
  <c r="W177" i="19"/>
  <c r="I179" i="19"/>
  <c r="Y179" i="19"/>
  <c r="K181" i="19"/>
  <c r="AA181" i="19"/>
  <c r="M183" i="19"/>
  <c r="AC183" i="19"/>
  <c r="O185" i="19"/>
  <c r="AE185" i="19"/>
  <c r="Q187" i="19"/>
  <c r="C189" i="19"/>
  <c r="S189" i="19"/>
  <c r="C256" i="19"/>
  <c r="C252" i="19"/>
  <c r="C248" i="19"/>
  <c r="C244" i="19"/>
  <c r="C240" i="19"/>
  <c r="C257" i="19"/>
  <c r="C253" i="19"/>
  <c r="C249" i="19"/>
  <c r="C245" i="19"/>
  <c r="C258" i="19"/>
  <c r="C254" i="19"/>
  <c r="C250" i="19"/>
  <c r="C246" i="19"/>
  <c r="C247" i="19"/>
  <c r="C236" i="19"/>
  <c r="C232" i="19"/>
  <c r="C251" i="19"/>
  <c r="C242" i="19"/>
  <c r="C238" i="19"/>
  <c r="C237" i="19"/>
  <c r="C233" i="19"/>
  <c r="C229" i="19"/>
  <c r="C255" i="19"/>
  <c r="C239" i="19"/>
  <c r="C234" i="19"/>
  <c r="C230" i="19"/>
  <c r="G256" i="19"/>
  <c r="G252" i="19"/>
  <c r="G248" i="19"/>
  <c r="G244" i="19"/>
  <c r="G240" i="19"/>
  <c r="G257" i="19"/>
  <c r="G253" i="19"/>
  <c r="G249" i="19"/>
  <c r="G245" i="19"/>
  <c r="G258" i="19"/>
  <c r="G254" i="19"/>
  <c r="G250" i="19"/>
  <c r="G246" i="19"/>
  <c r="G251" i="19"/>
  <c r="G241" i="19"/>
  <c r="G236" i="19"/>
  <c r="G232" i="19"/>
  <c r="G255" i="19"/>
  <c r="G237" i="19"/>
  <c r="G233" i="19"/>
  <c r="G229" i="19"/>
  <c r="G243" i="19"/>
  <c r="G238" i="19"/>
  <c r="G234" i="19"/>
  <c r="G230" i="19"/>
  <c r="K256" i="19"/>
  <c r="K252" i="19"/>
  <c r="K248" i="19"/>
  <c r="K244" i="19"/>
  <c r="K240" i="19"/>
  <c r="K257" i="19"/>
  <c r="K253" i="19"/>
  <c r="K249" i="19"/>
  <c r="K245" i="19"/>
  <c r="K258" i="19"/>
  <c r="K254" i="19"/>
  <c r="K250" i="19"/>
  <c r="K246" i="19"/>
  <c r="K255" i="19"/>
  <c r="K239" i="19"/>
  <c r="K236" i="19"/>
  <c r="K232" i="19"/>
  <c r="K243" i="19"/>
  <c r="K242" i="19"/>
  <c r="K241" i="19"/>
  <c r="K237" i="19"/>
  <c r="K233" i="19"/>
  <c r="K229" i="19"/>
  <c r="K247" i="19"/>
  <c r="K234" i="19"/>
  <c r="K230" i="19"/>
  <c r="O256" i="19"/>
  <c r="O252" i="19"/>
  <c r="O248" i="19"/>
  <c r="O244" i="19"/>
  <c r="O240" i="19"/>
  <c r="O257" i="19"/>
  <c r="O253" i="19"/>
  <c r="O249" i="19"/>
  <c r="O245" i="19"/>
  <c r="O241" i="19"/>
  <c r="O258" i="19"/>
  <c r="O254" i="19"/>
  <c r="O250" i="19"/>
  <c r="O246" i="19"/>
  <c r="O243" i="19"/>
  <c r="O238" i="19"/>
  <c r="O236" i="19"/>
  <c r="O232" i="19"/>
  <c r="O247" i="19"/>
  <c r="O239" i="19"/>
  <c r="O237" i="19"/>
  <c r="O233" i="19"/>
  <c r="O229" i="19"/>
  <c r="O251" i="19"/>
  <c r="O234" i="19"/>
  <c r="O230" i="19"/>
  <c r="S256" i="19"/>
  <c r="S252" i="19"/>
  <c r="S248" i="19"/>
  <c r="S244" i="19"/>
  <c r="S240" i="19"/>
  <c r="S257" i="19"/>
  <c r="S253" i="19"/>
  <c r="S249" i="19"/>
  <c r="S245" i="19"/>
  <c r="S241" i="19"/>
  <c r="S258" i="19"/>
  <c r="S254" i="19"/>
  <c r="S250" i="19"/>
  <c r="S246" i="19"/>
  <c r="S247" i="19"/>
  <c r="S236" i="19"/>
  <c r="S232" i="19"/>
  <c r="S251" i="19"/>
  <c r="S242" i="19"/>
  <c r="S238" i="19"/>
  <c r="S237" i="19"/>
  <c r="S233" i="19"/>
  <c r="S229" i="19"/>
  <c r="S255" i="19"/>
  <c r="S239" i="19"/>
  <c r="S234" i="19"/>
  <c r="S230" i="19"/>
  <c r="W256" i="19"/>
  <c r="W252" i="19"/>
  <c r="W248" i="19"/>
  <c r="W244" i="19"/>
  <c r="W240" i="19"/>
  <c r="W257" i="19"/>
  <c r="W253" i="19"/>
  <c r="W249" i="19"/>
  <c r="W245" i="19"/>
  <c r="W241" i="19"/>
  <c r="W258" i="19"/>
  <c r="W254" i="19"/>
  <c r="W250" i="19"/>
  <c r="W246" i="19"/>
  <c r="W251" i="19"/>
  <c r="W236" i="19"/>
  <c r="W232" i="19"/>
  <c r="W255" i="19"/>
  <c r="W237" i="19"/>
  <c r="W233" i="19"/>
  <c r="W229" i="19"/>
  <c r="W243" i="19"/>
  <c r="W238" i="19"/>
  <c r="W234" i="19"/>
  <c r="W230" i="19"/>
  <c r="AA256" i="19"/>
  <c r="AA252" i="19"/>
  <c r="AA248" i="19"/>
  <c r="AA244" i="19"/>
  <c r="AA240" i="19"/>
  <c r="AA257" i="19"/>
  <c r="AA253" i="19"/>
  <c r="AA249" i="19"/>
  <c r="AA245" i="19"/>
  <c r="AA241" i="19"/>
  <c r="AA258" i="19"/>
  <c r="AA254" i="19"/>
  <c r="AA250" i="19"/>
  <c r="AA246" i="19"/>
  <c r="AA255" i="19"/>
  <c r="AA239" i="19"/>
  <c r="AA236" i="19"/>
  <c r="AA232" i="19"/>
  <c r="AA243" i="19"/>
  <c r="AA242" i="19"/>
  <c r="AA233" i="19"/>
  <c r="AA229" i="19"/>
  <c r="AA247" i="19"/>
  <c r="AA237" i="19"/>
  <c r="AA234" i="19"/>
  <c r="AA230" i="19"/>
  <c r="AE256" i="19"/>
  <c r="AE252" i="19"/>
  <c r="AE248" i="19"/>
  <c r="AE244" i="19"/>
  <c r="AE240" i="19"/>
  <c r="AE257" i="19"/>
  <c r="AE253" i="19"/>
  <c r="AE249" i="19"/>
  <c r="AE245" i="19"/>
  <c r="AE241" i="19"/>
  <c r="AE258" i="19"/>
  <c r="AE254" i="19"/>
  <c r="AE250" i="19"/>
  <c r="AE246" i="19"/>
  <c r="AE242" i="19"/>
  <c r="AE243" i="19"/>
  <c r="AE238" i="19"/>
  <c r="AE236" i="19"/>
  <c r="AE232" i="19"/>
  <c r="AE247" i="19"/>
  <c r="AE239" i="19"/>
  <c r="AE233" i="19"/>
  <c r="AE229" i="19"/>
  <c r="AE251" i="19"/>
  <c r="AE234" i="19"/>
  <c r="AE230" i="19"/>
  <c r="C231" i="19"/>
  <c r="S231" i="19"/>
  <c r="G235" i="19"/>
  <c r="W235" i="19"/>
  <c r="G239" i="19"/>
  <c r="G242" i="19"/>
  <c r="S243" i="19"/>
  <c r="W247" i="19"/>
  <c r="AA251" i="19"/>
  <c r="AE255" i="19"/>
  <c r="D187" i="19"/>
  <c r="D183" i="19"/>
  <c r="D179" i="19"/>
  <c r="D175" i="19"/>
  <c r="D171" i="19"/>
  <c r="D167" i="19"/>
  <c r="AF167" i="19" s="1"/>
  <c r="AK65" i="19" s="1"/>
  <c r="D163" i="19"/>
  <c r="D188" i="19"/>
  <c r="D184" i="19"/>
  <c r="D180" i="19"/>
  <c r="AF180" i="19" s="1"/>
  <c r="AK78" i="19" s="1"/>
  <c r="D176" i="19"/>
  <c r="D172" i="19"/>
  <c r="D168" i="19"/>
  <c r="D189" i="19"/>
  <c r="D185" i="19"/>
  <c r="D181" i="19"/>
  <c r="D177" i="19"/>
  <c r="D173" i="19"/>
  <c r="D169" i="19"/>
  <c r="H187" i="19"/>
  <c r="H183" i="19"/>
  <c r="H179" i="19"/>
  <c r="H175" i="19"/>
  <c r="H171" i="19"/>
  <c r="H167" i="19"/>
  <c r="H163" i="19"/>
  <c r="H188" i="19"/>
  <c r="H184" i="19"/>
  <c r="H180" i="19"/>
  <c r="H176" i="19"/>
  <c r="H172" i="19"/>
  <c r="H168" i="19"/>
  <c r="H189" i="19"/>
  <c r="H185" i="19"/>
  <c r="H181" i="19"/>
  <c r="H177" i="19"/>
  <c r="H173" i="19"/>
  <c r="H169" i="19"/>
  <c r="L187" i="19"/>
  <c r="L183" i="19"/>
  <c r="L179" i="19"/>
  <c r="L175" i="19"/>
  <c r="L171" i="19"/>
  <c r="L167" i="19"/>
  <c r="L163" i="19"/>
  <c r="L188" i="19"/>
  <c r="L184" i="19"/>
  <c r="L180" i="19"/>
  <c r="L176" i="19"/>
  <c r="L172" i="19"/>
  <c r="L168" i="19"/>
  <c r="L189" i="19"/>
  <c r="L185" i="19"/>
  <c r="L181" i="19"/>
  <c r="L177" i="19"/>
  <c r="L173" i="19"/>
  <c r="L169" i="19"/>
  <c r="P187" i="19"/>
  <c r="P183" i="19"/>
  <c r="P179" i="19"/>
  <c r="P175" i="19"/>
  <c r="P171" i="19"/>
  <c r="P167" i="19"/>
  <c r="P163" i="19"/>
  <c r="P188" i="19"/>
  <c r="P184" i="19"/>
  <c r="P180" i="19"/>
  <c r="P176" i="19"/>
  <c r="P172" i="19"/>
  <c r="P168" i="19"/>
  <c r="P189" i="19"/>
  <c r="P185" i="19"/>
  <c r="P181" i="19"/>
  <c r="P177" i="19"/>
  <c r="P173" i="19"/>
  <c r="P169" i="19"/>
  <c r="T187" i="19"/>
  <c r="T183" i="19"/>
  <c r="T179" i="19"/>
  <c r="T175" i="19"/>
  <c r="T171" i="19"/>
  <c r="T167" i="19"/>
  <c r="T163" i="19"/>
  <c r="T188" i="19"/>
  <c r="T184" i="19"/>
  <c r="T180" i="19"/>
  <c r="T176" i="19"/>
  <c r="T172" i="19"/>
  <c r="T168" i="19"/>
  <c r="T189" i="19"/>
  <c r="T185" i="19"/>
  <c r="T181" i="19"/>
  <c r="T177" i="19"/>
  <c r="T173" i="19"/>
  <c r="T169" i="19"/>
  <c r="X187" i="19"/>
  <c r="X183" i="19"/>
  <c r="X179" i="19"/>
  <c r="X175" i="19"/>
  <c r="X171" i="19"/>
  <c r="X167" i="19"/>
  <c r="X163" i="19"/>
  <c r="X188" i="19"/>
  <c r="X184" i="19"/>
  <c r="X180" i="19"/>
  <c r="X176" i="19"/>
  <c r="X172" i="19"/>
  <c r="X168" i="19"/>
  <c r="X189" i="19"/>
  <c r="X185" i="19"/>
  <c r="X181" i="19"/>
  <c r="X177" i="19"/>
  <c r="X173" i="19"/>
  <c r="X169" i="19"/>
  <c r="AB187" i="19"/>
  <c r="AB183" i="19"/>
  <c r="AB179" i="19"/>
  <c r="AB175" i="19"/>
  <c r="AB171" i="19"/>
  <c r="AB167" i="19"/>
  <c r="AB163" i="19"/>
  <c r="AB188" i="19"/>
  <c r="AB184" i="19"/>
  <c r="AB180" i="19"/>
  <c r="AB176" i="19"/>
  <c r="AB172" i="19"/>
  <c r="AB168" i="19"/>
  <c r="AB189" i="19"/>
  <c r="AB185" i="19"/>
  <c r="AB181" i="19"/>
  <c r="AB177" i="19"/>
  <c r="AB173" i="19"/>
  <c r="AB169" i="19"/>
  <c r="E161" i="19"/>
  <c r="P161" i="19"/>
  <c r="U161" i="19"/>
  <c r="L162" i="19"/>
  <c r="Q162" i="19"/>
  <c r="AB162" i="19"/>
  <c r="G163" i="19"/>
  <c r="M163" i="19"/>
  <c r="W163" i="19"/>
  <c r="AC163" i="19"/>
  <c r="C164" i="19"/>
  <c r="H164" i="19"/>
  <c r="S164" i="19"/>
  <c r="X164" i="19"/>
  <c r="D165" i="19"/>
  <c r="I165" i="19"/>
  <c r="O165" i="19"/>
  <c r="T165" i="19"/>
  <c r="Y165" i="19"/>
  <c r="H166" i="19"/>
  <c r="P166" i="19"/>
  <c r="X166" i="19"/>
  <c r="I167" i="19"/>
  <c r="Q167" i="19"/>
  <c r="Y167" i="19"/>
  <c r="C169" i="19"/>
  <c r="S169" i="19"/>
  <c r="D170" i="19"/>
  <c r="T170" i="19"/>
  <c r="E171" i="19"/>
  <c r="U171" i="19"/>
  <c r="G173" i="19"/>
  <c r="W173" i="19"/>
  <c r="H174" i="19"/>
  <c r="X174" i="19"/>
  <c r="K177" i="19"/>
  <c r="AA177" i="19"/>
  <c r="L178" i="19"/>
  <c r="AB178" i="19"/>
  <c r="O181" i="19"/>
  <c r="AE181" i="19"/>
  <c r="P182" i="19"/>
  <c r="C185" i="19"/>
  <c r="S185" i="19"/>
  <c r="D186" i="19"/>
  <c r="T186" i="19"/>
  <c r="G189" i="19"/>
  <c r="W189" i="19"/>
  <c r="H190" i="19"/>
  <c r="X190" i="19"/>
  <c r="G231" i="19"/>
  <c r="W231" i="19"/>
  <c r="K235" i="19"/>
  <c r="AA235" i="19"/>
  <c r="AE237" i="19"/>
  <c r="O242" i="19"/>
  <c r="C93" i="19"/>
  <c r="G93" i="19"/>
  <c r="K93" i="19"/>
  <c r="O93" i="19"/>
  <c r="S93" i="19"/>
  <c r="W93" i="19"/>
  <c r="AA93" i="19"/>
  <c r="AE93" i="19"/>
  <c r="C94" i="19"/>
  <c r="G94" i="19"/>
  <c r="K94" i="19"/>
  <c r="O94" i="19"/>
  <c r="S94" i="19"/>
  <c r="W94" i="19"/>
  <c r="AA94" i="19"/>
  <c r="AE94" i="19"/>
  <c r="C95" i="19"/>
  <c r="G95" i="19"/>
  <c r="K95" i="19"/>
  <c r="O95" i="19"/>
  <c r="S95" i="19"/>
  <c r="W95" i="19"/>
  <c r="AA95" i="19"/>
  <c r="AE95" i="19"/>
  <c r="C96" i="19"/>
  <c r="G96" i="19"/>
  <c r="K96" i="19"/>
  <c r="O96" i="19"/>
  <c r="S96" i="19"/>
  <c r="W96" i="19"/>
  <c r="AA96" i="19"/>
  <c r="AE96" i="19"/>
  <c r="C97" i="19"/>
  <c r="G97" i="19"/>
  <c r="K97" i="19"/>
  <c r="O97" i="19"/>
  <c r="S97" i="19"/>
  <c r="W97" i="19"/>
  <c r="AA97" i="19"/>
  <c r="AE97" i="19"/>
  <c r="C98" i="19"/>
  <c r="G98" i="19"/>
  <c r="K98" i="19"/>
  <c r="O98" i="19"/>
  <c r="S98" i="19"/>
  <c r="W98" i="19"/>
  <c r="AA98" i="19"/>
  <c r="AE98" i="19"/>
  <c r="C99" i="19"/>
  <c r="G99" i="19"/>
  <c r="K99" i="19"/>
  <c r="O99" i="19"/>
  <c r="S99" i="19"/>
  <c r="W99" i="19"/>
  <c r="AA99" i="19"/>
  <c r="AE99" i="19"/>
  <c r="C100" i="19"/>
  <c r="G100" i="19"/>
  <c r="K100" i="19"/>
  <c r="O100" i="19"/>
  <c r="S100" i="19"/>
  <c r="W100" i="19"/>
  <c r="AA100" i="19"/>
  <c r="AE100" i="19"/>
  <c r="C101" i="19"/>
  <c r="G101" i="19"/>
  <c r="K101" i="19"/>
  <c r="O101" i="19"/>
  <c r="S101" i="19"/>
  <c r="W101" i="19"/>
  <c r="AA101" i="19"/>
  <c r="AE101" i="19"/>
  <c r="C102" i="19"/>
  <c r="G102" i="19"/>
  <c r="K102" i="19"/>
  <c r="O102" i="19"/>
  <c r="S102" i="19"/>
  <c r="W102" i="19"/>
  <c r="AA102" i="19"/>
  <c r="AE102" i="19"/>
  <c r="C103" i="19"/>
  <c r="G103" i="19"/>
  <c r="K103" i="19"/>
  <c r="O103" i="19"/>
  <c r="S103" i="19"/>
  <c r="W103" i="19"/>
  <c r="AA103" i="19"/>
  <c r="AE103" i="19"/>
  <c r="C104" i="19"/>
  <c r="G104" i="19"/>
  <c r="K104" i="19"/>
  <c r="O104" i="19"/>
  <c r="S104" i="19"/>
  <c r="W104" i="19"/>
  <c r="AA104" i="19"/>
  <c r="AE104" i="19"/>
  <c r="C105" i="19"/>
  <c r="G105" i="19"/>
  <c r="K105" i="19"/>
  <c r="O105" i="19"/>
  <c r="S105" i="19"/>
  <c r="W105" i="19"/>
  <c r="AA105" i="19"/>
  <c r="AE105" i="19"/>
  <c r="C106" i="19"/>
  <c r="G106" i="19"/>
  <c r="K106" i="19"/>
  <c r="O106" i="19"/>
  <c r="S106" i="19"/>
  <c r="W106" i="19"/>
  <c r="AA106" i="19"/>
  <c r="AE106" i="19"/>
  <c r="C107" i="19"/>
  <c r="G107" i="19"/>
  <c r="K107" i="19"/>
  <c r="O107" i="19"/>
  <c r="S107" i="19"/>
  <c r="W107" i="19"/>
  <c r="AA107" i="19"/>
  <c r="AE107" i="19"/>
  <c r="C108" i="19"/>
  <c r="G108" i="19"/>
  <c r="K108" i="19"/>
  <c r="O108" i="19"/>
  <c r="S108" i="19"/>
  <c r="W108" i="19"/>
  <c r="AA108" i="19"/>
  <c r="AE108" i="19"/>
  <c r="C109" i="19"/>
  <c r="G109" i="19"/>
  <c r="K109" i="19"/>
  <c r="O109" i="19"/>
  <c r="S109" i="19"/>
  <c r="W109" i="19"/>
  <c r="AA109" i="19"/>
  <c r="AE109" i="19"/>
  <c r="C110" i="19"/>
  <c r="G110" i="19"/>
  <c r="K110" i="19"/>
  <c r="O110" i="19"/>
  <c r="S110" i="19"/>
  <c r="W110" i="19"/>
  <c r="AA110" i="19"/>
  <c r="AE110" i="19"/>
  <c r="C111" i="19"/>
  <c r="G111" i="19"/>
  <c r="K111" i="19"/>
  <c r="O111" i="19"/>
  <c r="S111" i="19"/>
  <c r="W111" i="19"/>
  <c r="AA111" i="19"/>
  <c r="AE111" i="19"/>
  <c r="C112" i="19"/>
  <c r="G112" i="19"/>
  <c r="K112" i="19"/>
  <c r="O112" i="19"/>
  <c r="S112" i="19"/>
  <c r="W112" i="19"/>
  <c r="AA112" i="19"/>
  <c r="AE112" i="19"/>
  <c r="C113" i="19"/>
  <c r="G113" i="19"/>
  <c r="K113" i="19"/>
  <c r="O113" i="19"/>
  <c r="S113" i="19"/>
  <c r="W113" i="19"/>
  <c r="AA113" i="19"/>
  <c r="AE113" i="19"/>
  <c r="C114" i="19"/>
  <c r="G114" i="19"/>
  <c r="K114" i="19"/>
  <c r="O114" i="19"/>
  <c r="S114" i="19"/>
  <c r="W114" i="19"/>
  <c r="AA114" i="19"/>
  <c r="AE114" i="19"/>
  <c r="C115" i="19"/>
  <c r="G115" i="19"/>
  <c r="K115" i="19"/>
  <c r="O115" i="19"/>
  <c r="S115" i="19"/>
  <c r="W115" i="19"/>
  <c r="AA115" i="19"/>
  <c r="AE115" i="19"/>
  <c r="C116" i="19"/>
  <c r="G116" i="19"/>
  <c r="K116" i="19"/>
  <c r="O116" i="19"/>
  <c r="S116" i="19"/>
  <c r="W116" i="19"/>
  <c r="AA116" i="19"/>
  <c r="AE116" i="19"/>
  <c r="C117" i="19"/>
  <c r="G117" i="19"/>
  <c r="K117" i="19"/>
  <c r="O117" i="19"/>
  <c r="S117" i="19"/>
  <c r="W117" i="19"/>
  <c r="AA117" i="19"/>
  <c r="AE117" i="19"/>
  <c r="C118" i="19"/>
  <c r="G118" i="19"/>
  <c r="K118" i="19"/>
  <c r="O118" i="19"/>
  <c r="S118" i="19"/>
  <c r="W118" i="19"/>
  <c r="AA118" i="19"/>
  <c r="AE118" i="19"/>
  <c r="C119" i="19"/>
  <c r="G119" i="19"/>
  <c r="K119" i="19"/>
  <c r="O119" i="19"/>
  <c r="S119" i="19"/>
  <c r="W119" i="19"/>
  <c r="AA119" i="19"/>
  <c r="AE119" i="19"/>
  <c r="C120" i="19"/>
  <c r="G120" i="19"/>
  <c r="K120" i="19"/>
  <c r="O120" i="19"/>
  <c r="S120" i="19"/>
  <c r="W120" i="19"/>
  <c r="AA120" i="19"/>
  <c r="AE120" i="19"/>
  <c r="E188" i="19"/>
  <c r="E184" i="19"/>
  <c r="E180" i="19"/>
  <c r="E176" i="19"/>
  <c r="E172" i="19"/>
  <c r="E168" i="19"/>
  <c r="E164" i="19"/>
  <c r="E189" i="19"/>
  <c r="E185" i="19"/>
  <c r="E181" i="19"/>
  <c r="E177" i="19"/>
  <c r="E173" i="19"/>
  <c r="E169" i="19"/>
  <c r="E190" i="19"/>
  <c r="E186" i="19"/>
  <c r="E182" i="19"/>
  <c r="E178" i="19"/>
  <c r="E174" i="19"/>
  <c r="E170" i="19"/>
  <c r="E166" i="19"/>
  <c r="I188" i="19"/>
  <c r="I184" i="19"/>
  <c r="I180" i="19"/>
  <c r="I176" i="19"/>
  <c r="I172" i="19"/>
  <c r="I168" i="19"/>
  <c r="I164" i="19"/>
  <c r="I189" i="19"/>
  <c r="I185" i="19"/>
  <c r="I181" i="19"/>
  <c r="I177" i="19"/>
  <c r="I173" i="19"/>
  <c r="I169" i="19"/>
  <c r="I190" i="19"/>
  <c r="I186" i="19"/>
  <c r="I182" i="19"/>
  <c r="I178" i="19"/>
  <c r="I174" i="19"/>
  <c r="I170" i="19"/>
  <c r="I166" i="19"/>
  <c r="M188" i="19"/>
  <c r="M184" i="19"/>
  <c r="M180" i="19"/>
  <c r="M176" i="19"/>
  <c r="M172" i="19"/>
  <c r="M168" i="19"/>
  <c r="M164" i="19"/>
  <c r="M189" i="19"/>
  <c r="M185" i="19"/>
  <c r="M181" i="19"/>
  <c r="M177" i="19"/>
  <c r="M173" i="19"/>
  <c r="M169" i="19"/>
  <c r="M190" i="19"/>
  <c r="M186" i="19"/>
  <c r="M182" i="19"/>
  <c r="M178" i="19"/>
  <c r="M174" i="19"/>
  <c r="M170" i="19"/>
  <c r="M166" i="19"/>
  <c r="Q188" i="19"/>
  <c r="Q184" i="19"/>
  <c r="Q180" i="19"/>
  <c r="Q176" i="19"/>
  <c r="Q172" i="19"/>
  <c r="Q168" i="19"/>
  <c r="Q164" i="19"/>
  <c r="Q189" i="19"/>
  <c r="Q185" i="19"/>
  <c r="Q181" i="19"/>
  <c r="Q177" i="19"/>
  <c r="Q173" i="19"/>
  <c r="Q169" i="19"/>
  <c r="Q190" i="19"/>
  <c r="Q186" i="19"/>
  <c r="Q182" i="19"/>
  <c r="Q178" i="19"/>
  <c r="Q174" i="19"/>
  <c r="Q170" i="19"/>
  <c r="Q166" i="19"/>
  <c r="U188" i="19"/>
  <c r="U184" i="19"/>
  <c r="U180" i="19"/>
  <c r="U176" i="19"/>
  <c r="U172" i="19"/>
  <c r="U168" i="19"/>
  <c r="U164" i="19"/>
  <c r="U189" i="19"/>
  <c r="U185" i="19"/>
  <c r="U181" i="19"/>
  <c r="U177" i="19"/>
  <c r="U173" i="19"/>
  <c r="U169" i="19"/>
  <c r="U190" i="19"/>
  <c r="U186" i="19"/>
  <c r="U182" i="19"/>
  <c r="U178" i="19"/>
  <c r="U174" i="19"/>
  <c r="U170" i="19"/>
  <c r="U166" i="19"/>
  <c r="Y188" i="19"/>
  <c r="Y184" i="19"/>
  <c r="Y180" i="19"/>
  <c r="Y176" i="19"/>
  <c r="Y172" i="19"/>
  <c r="Y168" i="19"/>
  <c r="Y164" i="19"/>
  <c r="Y189" i="19"/>
  <c r="Y185" i="19"/>
  <c r="Y181" i="19"/>
  <c r="Y177" i="19"/>
  <c r="Y173" i="19"/>
  <c r="Y169" i="19"/>
  <c r="Y190" i="19"/>
  <c r="Y186" i="19"/>
  <c r="Y182" i="19"/>
  <c r="Y178" i="19"/>
  <c r="Y174" i="19"/>
  <c r="Y170" i="19"/>
  <c r="Y166" i="19"/>
  <c r="AC188" i="19"/>
  <c r="AC184" i="19"/>
  <c r="AC180" i="19"/>
  <c r="AC176" i="19"/>
  <c r="AC172" i="19"/>
  <c r="AC168" i="19"/>
  <c r="AC164" i="19"/>
  <c r="AC189" i="19"/>
  <c r="AC185" i="19"/>
  <c r="AC181" i="19"/>
  <c r="AC177" i="19"/>
  <c r="AC173" i="19"/>
  <c r="AC169" i="19"/>
  <c r="AC165" i="19"/>
  <c r="AC190" i="19"/>
  <c r="AC186" i="19"/>
  <c r="AC182" i="19"/>
  <c r="AC178" i="19"/>
  <c r="AC174" i="19"/>
  <c r="AC170" i="19"/>
  <c r="AC166" i="19"/>
  <c r="L161" i="19"/>
  <c r="Q161" i="19"/>
  <c r="AB161" i="19"/>
  <c r="H162" i="19"/>
  <c r="M162" i="19"/>
  <c r="X162" i="19"/>
  <c r="AC162" i="19"/>
  <c r="C163" i="19"/>
  <c r="AF163" i="19" s="1"/>
  <c r="AK61" i="19" s="1"/>
  <c r="I163" i="19"/>
  <c r="S163" i="19"/>
  <c r="Y163" i="19"/>
  <c r="D164" i="19"/>
  <c r="O164" i="19"/>
  <c r="T164" i="19"/>
  <c r="AE164" i="19"/>
  <c r="E165" i="19"/>
  <c r="K165" i="19"/>
  <c r="P165" i="19"/>
  <c r="U165" i="19"/>
  <c r="AA165" i="19"/>
  <c r="G169" i="19"/>
  <c r="W169" i="19"/>
  <c r="H170" i="19"/>
  <c r="X170" i="19"/>
  <c r="I171" i="19"/>
  <c r="Y171" i="19"/>
  <c r="K173" i="19"/>
  <c r="AA173" i="19"/>
  <c r="L174" i="19"/>
  <c r="AB174" i="19"/>
  <c r="M175" i="19"/>
  <c r="AC175" i="19"/>
  <c r="O177" i="19"/>
  <c r="AE177" i="19"/>
  <c r="P178" i="19"/>
  <c r="Q179" i="19"/>
  <c r="C181" i="19"/>
  <c r="S181" i="19"/>
  <c r="D182" i="19"/>
  <c r="T182" i="19"/>
  <c r="E183" i="19"/>
  <c r="U183" i="19"/>
  <c r="G185" i="19"/>
  <c r="W185" i="19"/>
  <c r="H186" i="19"/>
  <c r="X186" i="19"/>
  <c r="I187" i="19"/>
  <c r="Y187" i="19"/>
  <c r="K189" i="19"/>
  <c r="AA189" i="19"/>
  <c r="L190" i="19"/>
  <c r="AB190" i="19"/>
  <c r="K231" i="19"/>
  <c r="AA231" i="19"/>
  <c r="O235" i="19"/>
  <c r="AE235" i="19"/>
  <c r="AA238" i="19"/>
  <c r="W242" i="19"/>
  <c r="B171" i="19"/>
  <c r="F171" i="19"/>
  <c r="J171" i="19"/>
  <c r="N171" i="19"/>
  <c r="R171" i="19"/>
  <c r="V171" i="19"/>
  <c r="Z171" i="19"/>
  <c r="AD171" i="19"/>
  <c r="B175" i="19"/>
  <c r="F175" i="19"/>
  <c r="J175" i="19"/>
  <c r="N175" i="19"/>
  <c r="R175" i="19"/>
  <c r="V175" i="19"/>
  <c r="Z175" i="19"/>
  <c r="AD175" i="19"/>
  <c r="B179" i="19"/>
  <c r="F179" i="19"/>
  <c r="J179" i="19"/>
  <c r="N179" i="19"/>
  <c r="R179" i="19"/>
  <c r="V179" i="19"/>
  <c r="Z179" i="19"/>
  <c r="AD179" i="19"/>
  <c r="B183" i="19"/>
  <c r="F183" i="19"/>
  <c r="J183" i="19"/>
  <c r="N183" i="19"/>
  <c r="R183" i="19"/>
  <c r="V183" i="19"/>
  <c r="Z183" i="19"/>
  <c r="AD183" i="19"/>
  <c r="B187" i="19"/>
  <c r="F187" i="19"/>
  <c r="J187" i="19"/>
  <c r="N187" i="19"/>
  <c r="R187" i="19"/>
  <c r="V187" i="19"/>
  <c r="Z187" i="19"/>
  <c r="AD187" i="19"/>
  <c r="D257" i="19"/>
  <c r="D253" i="19"/>
  <c r="D249" i="19"/>
  <c r="D245" i="19"/>
  <c r="D241" i="19"/>
  <c r="D258" i="19"/>
  <c r="D254" i="19"/>
  <c r="D250" i="19"/>
  <c r="D246" i="19"/>
  <c r="D242" i="19"/>
  <c r="D255" i="19"/>
  <c r="D251" i="19"/>
  <c r="D247" i="19"/>
  <c r="D243" i="19"/>
  <c r="H257" i="19"/>
  <c r="H253" i="19"/>
  <c r="H249" i="19"/>
  <c r="H245" i="19"/>
  <c r="H241" i="19"/>
  <c r="H258" i="19"/>
  <c r="H254" i="19"/>
  <c r="H250" i="19"/>
  <c r="H246" i="19"/>
  <c r="H242" i="19"/>
  <c r="H255" i="19"/>
  <c r="H251" i="19"/>
  <c r="H247" i="19"/>
  <c r="H243" i="19"/>
  <c r="L257" i="19"/>
  <c r="L253" i="19"/>
  <c r="L249" i="19"/>
  <c r="L245" i="19"/>
  <c r="L241" i="19"/>
  <c r="L258" i="19"/>
  <c r="L254" i="19"/>
  <c r="L250" i="19"/>
  <c r="L246" i="19"/>
  <c r="L242" i="19"/>
  <c r="L255" i="19"/>
  <c r="L251" i="19"/>
  <c r="L247" i="19"/>
  <c r="L243" i="19"/>
  <c r="P257" i="19"/>
  <c r="P253" i="19"/>
  <c r="P249" i="19"/>
  <c r="P245" i="19"/>
  <c r="P241" i="19"/>
  <c r="P258" i="19"/>
  <c r="P254" i="19"/>
  <c r="P250" i="19"/>
  <c r="P246" i="19"/>
  <c r="P242" i="19"/>
  <c r="P255" i="19"/>
  <c r="P251" i="19"/>
  <c r="P247" i="19"/>
  <c r="P243" i="19"/>
  <c r="T257" i="19"/>
  <c r="T253" i="19"/>
  <c r="T249" i="19"/>
  <c r="T245" i="19"/>
  <c r="T241" i="19"/>
  <c r="T258" i="19"/>
  <c r="T254" i="19"/>
  <c r="T250" i="19"/>
  <c r="T246" i="19"/>
  <c r="T242" i="19"/>
  <c r="T255" i="19"/>
  <c r="T251" i="19"/>
  <c r="T247" i="19"/>
  <c r="T243" i="19"/>
  <c r="X257" i="19"/>
  <c r="X253" i="19"/>
  <c r="X249" i="19"/>
  <c r="X245" i="19"/>
  <c r="X241" i="19"/>
  <c r="X237" i="19"/>
  <c r="X258" i="19"/>
  <c r="X254" i="19"/>
  <c r="X250" i="19"/>
  <c r="X246" i="19"/>
  <c r="X242" i="19"/>
  <c r="X255" i="19"/>
  <c r="X251" i="19"/>
  <c r="X247" i="19"/>
  <c r="X243" i="19"/>
  <c r="AB257" i="19"/>
  <c r="AB253" i="19"/>
  <c r="AB249" i="19"/>
  <c r="AB245" i="19"/>
  <c r="AB241" i="19"/>
  <c r="AB237" i="19"/>
  <c r="AB258" i="19"/>
  <c r="AB254" i="19"/>
  <c r="AB250" i="19"/>
  <c r="AB246" i="19"/>
  <c r="AB242" i="19"/>
  <c r="AB255" i="19"/>
  <c r="AB251" i="19"/>
  <c r="AB247" i="19"/>
  <c r="AB243" i="19"/>
  <c r="B229" i="19"/>
  <c r="F229" i="19"/>
  <c r="J229" i="19"/>
  <c r="N229" i="19"/>
  <c r="R229" i="19"/>
  <c r="V229" i="19"/>
  <c r="Z229" i="19"/>
  <c r="AD229" i="19"/>
  <c r="D231" i="19"/>
  <c r="H231" i="19"/>
  <c r="L231" i="19"/>
  <c r="P231" i="19"/>
  <c r="T231" i="19"/>
  <c r="X231" i="19"/>
  <c r="AB231" i="19"/>
  <c r="E232" i="19"/>
  <c r="I232" i="19"/>
  <c r="M232" i="19"/>
  <c r="Q232" i="19"/>
  <c r="U232" i="19"/>
  <c r="Y232" i="19"/>
  <c r="AC232" i="19"/>
  <c r="B233" i="19"/>
  <c r="F233" i="19"/>
  <c r="J233" i="19"/>
  <c r="N233" i="19"/>
  <c r="R233" i="19"/>
  <c r="V233" i="19"/>
  <c r="Z233" i="19"/>
  <c r="AD233" i="19"/>
  <c r="D235" i="19"/>
  <c r="H235" i="19"/>
  <c r="L235" i="19"/>
  <c r="P235" i="19"/>
  <c r="T235" i="19"/>
  <c r="X235" i="19"/>
  <c r="AB235" i="19"/>
  <c r="E236" i="19"/>
  <c r="I236" i="19"/>
  <c r="M236" i="19"/>
  <c r="Q236" i="19"/>
  <c r="U236" i="19"/>
  <c r="Y236" i="19"/>
  <c r="AC236" i="19"/>
  <c r="B237" i="19"/>
  <c r="F237" i="19"/>
  <c r="J237" i="19"/>
  <c r="N237" i="19"/>
  <c r="R237" i="19"/>
  <c r="V237" i="19"/>
  <c r="B238" i="19"/>
  <c r="L238" i="19"/>
  <c r="R238" i="19"/>
  <c r="AB238" i="19"/>
  <c r="H239" i="19"/>
  <c r="M239" i="19"/>
  <c r="X239" i="19"/>
  <c r="AC239" i="19"/>
  <c r="D240" i="19"/>
  <c r="I240" i="19"/>
  <c r="N240" i="19"/>
  <c r="T240" i="19"/>
  <c r="Y240" i="19"/>
  <c r="AD240" i="19"/>
  <c r="E241" i="19"/>
  <c r="J241" i="19"/>
  <c r="Q241" i="19"/>
  <c r="Y241" i="19"/>
  <c r="B242" i="19"/>
  <c r="J242" i="19"/>
  <c r="R242" i="19"/>
  <c r="Z242" i="19"/>
  <c r="H244" i="19"/>
  <c r="X244" i="19"/>
  <c r="J246" i="19"/>
  <c r="Z246" i="19"/>
  <c r="L248" i="19"/>
  <c r="AB248" i="19"/>
  <c r="N250" i="19"/>
  <c r="AD250" i="19"/>
  <c r="P252" i="19"/>
  <c r="B254" i="19"/>
  <c r="R254" i="19"/>
  <c r="D256" i="19"/>
  <c r="T256" i="19"/>
  <c r="F258" i="19"/>
  <c r="V258" i="19"/>
  <c r="E299" i="19"/>
  <c r="U299" i="19"/>
  <c r="I303" i="19"/>
  <c r="Y303" i="19"/>
  <c r="M307" i="19"/>
  <c r="AC307" i="19"/>
  <c r="Q311" i="19"/>
  <c r="B170" i="19"/>
  <c r="F170" i="19"/>
  <c r="J170" i="19"/>
  <c r="N170" i="19"/>
  <c r="R170" i="19"/>
  <c r="V170" i="19"/>
  <c r="Z170" i="19"/>
  <c r="AD170" i="19"/>
  <c r="B174" i="19"/>
  <c r="F174" i="19"/>
  <c r="J174" i="19"/>
  <c r="N174" i="19"/>
  <c r="R174" i="19"/>
  <c r="V174" i="19"/>
  <c r="Z174" i="19"/>
  <c r="AD174" i="19"/>
  <c r="B178" i="19"/>
  <c r="F178" i="19"/>
  <c r="J178" i="19"/>
  <c r="N178" i="19"/>
  <c r="R178" i="19"/>
  <c r="V178" i="19"/>
  <c r="Z178" i="19"/>
  <c r="AD178" i="19"/>
  <c r="B182" i="19"/>
  <c r="F182" i="19"/>
  <c r="J182" i="19"/>
  <c r="N182" i="19"/>
  <c r="R182" i="19"/>
  <c r="V182" i="19"/>
  <c r="Z182" i="19"/>
  <c r="AD182" i="19"/>
  <c r="B186" i="19"/>
  <c r="F186" i="19"/>
  <c r="J186" i="19"/>
  <c r="N186" i="19"/>
  <c r="R186" i="19"/>
  <c r="V186" i="19"/>
  <c r="Z186" i="19"/>
  <c r="AD186" i="19"/>
  <c r="B190" i="19"/>
  <c r="F190" i="19"/>
  <c r="J190" i="19"/>
  <c r="N190" i="19"/>
  <c r="R190" i="19"/>
  <c r="V190" i="19"/>
  <c r="Z190" i="19"/>
  <c r="AD190" i="19"/>
  <c r="E258" i="19"/>
  <c r="E254" i="19"/>
  <c r="E250" i="19"/>
  <c r="E246" i="19"/>
  <c r="E242" i="19"/>
  <c r="E238" i="19"/>
  <c r="E255" i="19"/>
  <c r="E251" i="19"/>
  <c r="E247" i="19"/>
  <c r="E243" i="19"/>
  <c r="E256" i="19"/>
  <c r="E252" i="19"/>
  <c r="E248" i="19"/>
  <c r="E244" i="19"/>
  <c r="I258" i="19"/>
  <c r="I254" i="19"/>
  <c r="I250" i="19"/>
  <c r="I246" i="19"/>
  <c r="I242" i="19"/>
  <c r="I238" i="19"/>
  <c r="I255" i="19"/>
  <c r="I251" i="19"/>
  <c r="I247" i="19"/>
  <c r="I243" i="19"/>
  <c r="I256" i="19"/>
  <c r="I252" i="19"/>
  <c r="I248" i="19"/>
  <c r="I244" i="19"/>
  <c r="M258" i="19"/>
  <c r="M254" i="19"/>
  <c r="M250" i="19"/>
  <c r="M246" i="19"/>
  <c r="M242" i="19"/>
  <c r="M238" i="19"/>
  <c r="M255" i="19"/>
  <c r="M251" i="19"/>
  <c r="M247" i="19"/>
  <c r="M243" i="19"/>
  <c r="M256" i="19"/>
  <c r="M252" i="19"/>
  <c r="M248" i="19"/>
  <c r="M244" i="19"/>
  <c r="Q258" i="19"/>
  <c r="Q254" i="19"/>
  <c r="Q250" i="19"/>
  <c r="Q246" i="19"/>
  <c r="Q242" i="19"/>
  <c r="Q238" i="19"/>
  <c r="Q255" i="19"/>
  <c r="Q251" i="19"/>
  <c r="Q247" i="19"/>
  <c r="Q243" i="19"/>
  <c r="Q256" i="19"/>
  <c r="Q252" i="19"/>
  <c r="Q248" i="19"/>
  <c r="Q244" i="19"/>
  <c r="U258" i="19"/>
  <c r="U254" i="19"/>
  <c r="U250" i="19"/>
  <c r="U246" i="19"/>
  <c r="U242" i="19"/>
  <c r="U238" i="19"/>
  <c r="U255" i="19"/>
  <c r="U251" i="19"/>
  <c r="U247" i="19"/>
  <c r="U243" i="19"/>
  <c r="U256" i="19"/>
  <c r="U252" i="19"/>
  <c r="U248" i="19"/>
  <c r="U244" i="19"/>
  <c r="Y258" i="19"/>
  <c r="Y254" i="19"/>
  <c r="Y250" i="19"/>
  <c r="Y246" i="19"/>
  <c r="Y242" i="19"/>
  <c r="Y238" i="19"/>
  <c r="Y255" i="19"/>
  <c r="Y251" i="19"/>
  <c r="Y247" i="19"/>
  <c r="Y243" i="19"/>
  <c r="Y256" i="19"/>
  <c r="Y252" i="19"/>
  <c r="Y248" i="19"/>
  <c r="Y244" i="19"/>
  <c r="AC258" i="19"/>
  <c r="AC254" i="19"/>
  <c r="AC250" i="19"/>
  <c r="AC246" i="19"/>
  <c r="AC242" i="19"/>
  <c r="AC238" i="19"/>
  <c r="AC255" i="19"/>
  <c r="AC251" i="19"/>
  <c r="AC247" i="19"/>
  <c r="AC243" i="19"/>
  <c r="AC256" i="19"/>
  <c r="AC252" i="19"/>
  <c r="AC248" i="19"/>
  <c r="AC244" i="19"/>
  <c r="D230" i="19"/>
  <c r="H230" i="19"/>
  <c r="L230" i="19"/>
  <c r="P230" i="19"/>
  <c r="T230" i="19"/>
  <c r="X230" i="19"/>
  <c r="AB230" i="19"/>
  <c r="E231" i="19"/>
  <c r="I231" i="19"/>
  <c r="M231" i="19"/>
  <c r="Q231" i="19"/>
  <c r="U231" i="19"/>
  <c r="Y231" i="19"/>
  <c r="AC231" i="19"/>
  <c r="B232" i="19"/>
  <c r="F232" i="19"/>
  <c r="J232" i="19"/>
  <c r="N232" i="19"/>
  <c r="R232" i="19"/>
  <c r="V232" i="19"/>
  <c r="Z232" i="19"/>
  <c r="AD232" i="19"/>
  <c r="D234" i="19"/>
  <c r="H234" i="19"/>
  <c r="L234" i="19"/>
  <c r="P234" i="19"/>
  <c r="T234" i="19"/>
  <c r="X234" i="19"/>
  <c r="AB234" i="19"/>
  <c r="E235" i="19"/>
  <c r="I235" i="19"/>
  <c r="M235" i="19"/>
  <c r="Q235" i="19"/>
  <c r="U235" i="19"/>
  <c r="Y235" i="19"/>
  <c r="AC235" i="19"/>
  <c r="B236" i="19"/>
  <c r="F236" i="19"/>
  <c r="J236" i="19"/>
  <c r="N236" i="19"/>
  <c r="R236" i="19"/>
  <c r="V236" i="19"/>
  <c r="Z236" i="19"/>
  <c r="AD236" i="19"/>
  <c r="AC237" i="19"/>
  <c r="H238" i="19"/>
  <c r="N238" i="19"/>
  <c r="X238" i="19"/>
  <c r="AD238" i="19"/>
  <c r="D239" i="19"/>
  <c r="I239" i="19"/>
  <c r="T239" i="19"/>
  <c r="Y239" i="19"/>
  <c r="E240" i="19"/>
  <c r="J240" i="19"/>
  <c r="P240" i="19"/>
  <c r="U240" i="19"/>
  <c r="Z240" i="19"/>
  <c r="F241" i="19"/>
  <c r="R241" i="19"/>
  <c r="Z241" i="19"/>
  <c r="L244" i="19"/>
  <c r="AB244" i="19"/>
  <c r="M245" i="19"/>
  <c r="AC245" i="19"/>
  <c r="P248" i="19"/>
  <c r="Q249" i="19"/>
  <c r="D252" i="19"/>
  <c r="T252" i="19"/>
  <c r="E253" i="19"/>
  <c r="U253" i="19"/>
  <c r="H256" i="19"/>
  <c r="X256" i="19"/>
  <c r="I257" i="19"/>
  <c r="Y257" i="19"/>
  <c r="Y299" i="19"/>
  <c r="E311" i="19"/>
  <c r="B161" i="19"/>
  <c r="F161" i="19"/>
  <c r="J161" i="19"/>
  <c r="N161" i="19"/>
  <c r="R161" i="19"/>
  <c r="V161" i="19"/>
  <c r="Z161" i="19"/>
  <c r="AD161" i="19"/>
  <c r="B165" i="19"/>
  <c r="F165" i="19"/>
  <c r="J165" i="19"/>
  <c r="N165" i="19"/>
  <c r="R165" i="19"/>
  <c r="V165" i="19"/>
  <c r="Z165" i="19"/>
  <c r="AD165" i="19"/>
  <c r="B169" i="19"/>
  <c r="F169" i="19"/>
  <c r="J169" i="19"/>
  <c r="N169" i="19"/>
  <c r="R169" i="19"/>
  <c r="V169" i="19"/>
  <c r="Z169" i="19"/>
  <c r="AD169" i="19"/>
  <c r="B173" i="19"/>
  <c r="F173" i="19"/>
  <c r="J173" i="19"/>
  <c r="N173" i="19"/>
  <c r="R173" i="19"/>
  <c r="V173" i="19"/>
  <c r="Z173" i="19"/>
  <c r="AD173" i="19"/>
  <c r="B177" i="19"/>
  <c r="F177" i="19"/>
  <c r="J177" i="19"/>
  <c r="N177" i="19"/>
  <c r="R177" i="19"/>
  <c r="V177" i="19"/>
  <c r="Z177" i="19"/>
  <c r="AD177" i="19"/>
  <c r="B181" i="19"/>
  <c r="F181" i="19"/>
  <c r="J181" i="19"/>
  <c r="N181" i="19"/>
  <c r="R181" i="19"/>
  <c r="V181" i="19"/>
  <c r="Z181" i="19"/>
  <c r="AD181" i="19"/>
  <c r="B185" i="19"/>
  <c r="F185" i="19"/>
  <c r="J185" i="19"/>
  <c r="N185" i="19"/>
  <c r="R185" i="19"/>
  <c r="V185" i="19"/>
  <c r="Z185" i="19"/>
  <c r="AD185" i="19"/>
  <c r="B255" i="19"/>
  <c r="B251" i="19"/>
  <c r="B247" i="19"/>
  <c r="B243" i="19"/>
  <c r="B239" i="19"/>
  <c r="B256" i="19"/>
  <c r="B252" i="19"/>
  <c r="B248" i="19"/>
  <c r="B244" i="19"/>
  <c r="B257" i="19"/>
  <c r="B253" i="19"/>
  <c r="B249" i="19"/>
  <c r="B245" i="19"/>
  <c r="F255" i="19"/>
  <c r="F251" i="19"/>
  <c r="F247" i="19"/>
  <c r="F243" i="19"/>
  <c r="F239" i="19"/>
  <c r="F256" i="19"/>
  <c r="F252" i="19"/>
  <c r="F248" i="19"/>
  <c r="F244" i="19"/>
  <c r="F257" i="19"/>
  <c r="F253" i="19"/>
  <c r="F249" i="19"/>
  <c r="F245" i="19"/>
  <c r="J255" i="19"/>
  <c r="J251" i="19"/>
  <c r="J247" i="19"/>
  <c r="J243" i="19"/>
  <c r="J239" i="19"/>
  <c r="J256" i="19"/>
  <c r="J252" i="19"/>
  <c r="J248" i="19"/>
  <c r="J244" i="19"/>
  <c r="J257" i="19"/>
  <c r="J253" i="19"/>
  <c r="J249" i="19"/>
  <c r="J245" i="19"/>
  <c r="N255" i="19"/>
  <c r="N251" i="19"/>
  <c r="N247" i="19"/>
  <c r="N243" i="19"/>
  <c r="N239" i="19"/>
  <c r="N256" i="19"/>
  <c r="N252" i="19"/>
  <c r="N248" i="19"/>
  <c r="N244" i="19"/>
  <c r="N257" i="19"/>
  <c r="N253" i="19"/>
  <c r="N249" i="19"/>
  <c r="N245" i="19"/>
  <c r="R255" i="19"/>
  <c r="R251" i="19"/>
  <c r="R247" i="19"/>
  <c r="R243" i="19"/>
  <c r="R239" i="19"/>
  <c r="R256" i="19"/>
  <c r="R252" i="19"/>
  <c r="R248" i="19"/>
  <c r="R244" i="19"/>
  <c r="R257" i="19"/>
  <c r="R253" i="19"/>
  <c r="R249" i="19"/>
  <c r="R245" i="19"/>
  <c r="V255" i="19"/>
  <c r="V251" i="19"/>
  <c r="V247" i="19"/>
  <c r="V243" i="19"/>
  <c r="V239" i="19"/>
  <c r="V256" i="19"/>
  <c r="V252" i="19"/>
  <c r="V248" i="19"/>
  <c r="V244" i="19"/>
  <c r="V257" i="19"/>
  <c r="V253" i="19"/>
  <c r="V249" i="19"/>
  <c r="V245" i="19"/>
  <c r="Z255" i="19"/>
  <c r="Z251" i="19"/>
  <c r="Z247" i="19"/>
  <c r="Z243" i="19"/>
  <c r="Z239" i="19"/>
  <c r="Z256" i="19"/>
  <c r="Z252" i="19"/>
  <c r="Z248" i="19"/>
  <c r="Z244" i="19"/>
  <c r="Z257" i="19"/>
  <c r="Z253" i="19"/>
  <c r="Z249" i="19"/>
  <c r="Z245" i="19"/>
  <c r="AD255" i="19"/>
  <c r="AD251" i="19"/>
  <c r="AD247" i="19"/>
  <c r="AD243" i="19"/>
  <c r="AD239" i="19"/>
  <c r="AD256" i="19"/>
  <c r="AD252" i="19"/>
  <c r="AD248" i="19"/>
  <c r="AD244" i="19"/>
  <c r="AD257" i="19"/>
  <c r="AD253" i="19"/>
  <c r="AD249" i="19"/>
  <c r="AD245" i="19"/>
  <c r="D229" i="19"/>
  <c r="H229" i="19"/>
  <c r="L229" i="19"/>
  <c r="P229" i="19"/>
  <c r="T229" i="19"/>
  <c r="X229" i="19"/>
  <c r="AB229" i="19"/>
  <c r="E230" i="19"/>
  <c r="I230" i="19"/>
  <c r="M230" i="19"/>
  <c r="Q230" i="19"/>
  <c r="Q259" i="19" s="1"/>
  <c r="U230" i="19"/>
  <c r="Y230" i="19"/>
  <c r="AC230" i="19"/>
  <c r="B231" i="19"/>
  <c r="F231" i="19"/>
  <c r="J231" i="19"/>
  <c r="N231" i="19"/>
  <c r="R231" i="19"/>
  <c r="V231" i="19"/>
  <c r="Z231" i="19"/>
  <c r="AD231" i="19"/>
  <c r="D233" i="19"/>
  <c r="H233" i="19"/>
  <c r="L233" i="19"/>
  <c r="P233" i="19"/>
  <c r="T233" i="19"/>
  <c r="X233" i="19"/>
  <c r="AB233" i="19"/>
  <c r="E234" i="19"/>
  <c r="I234" i="19"/>
  <c r="M234" i="19"/>
  <c r="Q234" i="19"/>
  <c r="U234" i="19"/>
  <c r="Y234" i="19"/>
  <c r="AC234" i="19"/>
  <c r="B235" i="19"/>
  <c r="F235" i="19"/>
  <c r="J235" i="19"/>
  <c r="N235" i="19"/>
  <c r="R235" i="19"/>
  <c r="V235" i="19"/>
  <c r="Z235" i="19"/>
  <c r="AD235" i="19"/>
  <c r="D237" i="19"/>
  <c r="H237" i="19"/>
  <c r="L237" i="19"/>
  <c r="P237" i="19"/>
  <c r="T237" i="19"/>
  <c r="Y237" i="19"/>
  <c r="AD237" i="19"/>
  <c r="D238" i="19"/>
  <c r="J238" i="19"/>
  <c r="T238" i="19"/>
  <c r="Z238" i="19"/>
  <c r="E239" i="19"/>
  <c r="P239" i="19"/>
  <c r="U239" i="19"/>
  <c r="F240" i="19"/>
  <c r="L240" i="19"/>
  <c r="Q240" i="19"/>
  <c r="V240" i="19"/>
  <c r="AB240" i="19"/>
  <c r="B241" i="19"/>
  <c r="M241" i="19"/>
  <c r="U241" i="19"/>
  <c r="AC241" i="19"/>
  <c r="F242" i="19"/>
  <c r="N242" i="19"/>
  <c r="V242" i="19"/>
  <c r="AD242" i="19"/>
  <c r="P244" i="19"/>
  <c r="Q245" i="19"/>
  <c r="B246" i="19"/>
  <c r="R246" i="19"/>
  <c r="D248" i="19"/>
  <c r="T248" i="19"/>
  <c r="E249" i="19"/>
  <c r="U249" i="19"/>
  <c r="F250" i="19"/>
  <c r="V250" i="19"/>
  <c r="H252" i="19"/>
  <c r="X252" i="19"/>
  <c r="I253" i="19"/>
  <c r="Y253" i="19"/>
  <c r="J254" i="19"/>
  <c r="Z254" i="19"/>
  <c r="L256" i="19"/>
  <c r="AB256" i="19"/>
  <c r="M257" i="19"/>
  <c r="AC257" i="19"/>
  <c r="N258" i="19"/>
  <c r="AD258" i="19"/>
  <c r="E325" i="19"/>
  <c r="E321" i="19"/>
  <c r="E317" i="19"/>
  <c r="E326" i="19"/>
  <c r="E322" i="19"/>
  <c r="E318" i="19"/>
  <c r="E323" i="19"/>
  <c r="E319" i="19"/>
  <c r="E315" i="19"/>
  <c r="E312" i="19"/>
  <c r="E308" i="19"/>
  <c r="E304" i="19"/>
  <c r="E300" i="19"/>
  <c r="E316" i="19"/>
  <c r="E313" i="19"/>
  <c r="E309" i="19"/>
  <c r="E305" i="19"/>
  <c r="E301" i="19"/>
  <c r="E297" i="19"/>
  <c r="E320" i="19"/>
  <c r="E310" i="19"/>
  <c r="E306" i="19"/>
  <c r="E302" i="19"/>
  <c r="E298" i="19"/>
  <c r="I325" i="19"/>
  <c r="I321" i="19"/>
  <c r="I317" i="19"/>
  <c r="I326" i="19"/>
  <c r="I322" i="19"/>
  <c r="I318" i="19"/>
  <c r="I323" i="19"/>
  <c r="I319" i="19"/>
  <c r="I315" i="19"/>
  <c r="I316" i="19"/>
  <c r="I314" i="19"/>
  <c r="I312" i="19"/>
  <c r="I308" i="19"/>
  <c r="I304" i="19"/>
  <c r="I300" i="19"/>
  <c r="I320" i="19"/>
  <c r="I313" i="19"/>
  <c r="I309" i="19"/>
  <c r="I305" i="19"/>
  <c r="I301" i="19"/>
  <c r="I297" i="19"/>
  <c r="I324" i="19"/>
  <c r="I310" i="19"/>
  <c r="I306" i="19"/>
  <c r="I302" i="19"/>
  <c r="I298" i="19"/>
  <c r="M325" i="19"/>
  <c r="M321" i="19"/>
  <c r="M317" i="19"/>
  <c r="M326" i="19"/>
  <c r="M322" i="19"/>
  <c r="M318" i="19"/>
  <c r="M323" i="19"/>
  <c r="M319" i="19"/>
  <c r="M315" i="19"/>
  <c r="M320" i="19"/>
  <c r="M312" i="19"/>
  <c r="M308" i="19"/>
  <c r="M304" i="19"/>
  <c r="M300" i="19"/>
  <c r="M324" i="19"/>
  <c r="M314" i="19"/>
  <c r="M313" i="19"/>
  <c r="M309" i="19"/>
  <c r="M305" i="19"/>
  <c r="M301" i="19"/>
  <c r="M297" i="19"/>
  <c r="M310" i="19"/>
  <c r="M306" i="19"/>
  <c r="M302" i="19"/>
  <c r="M298" i="19"/>
  <c r="Q325" i="19"/>
  <c r="Q321" i="19"/>
  <c r="Q317" i="19"/>
  <c r="Q326" i="19"/>
  <c r="Q322" i="19"/>
  <c r="Q318" i="19"/>
  <c r="Q323" i="19"/>
  <c r="Q319" i="19"/>
  <c r="Q315" i="19"/>
  <c r="Q324" i="19"/>
  <c r="Q312" i="19"/>
  <c r="Q308" i="19"/>
  <c r="Q304" i="19"/>
  <c r="Q300" i="19"/>
  <c r="Q313" i="19"/>
  <c r="Q309" i="19"/>
  <c r="Q305" i="19"/>
  <c r="Q301" i="19"/>
  <c r="Q297" i="19"/>
  <c r="Q316" i="19"/>
  <c r="Q314" i="19"/>
  <c r="Q310" i="19"/>
  <c r="Q306" i="19"/>
  <c r="Q302" i="19"/>
  <c r="Q298" i="19"/>
  <c r="U325" i="19"/>
  <c r="U321" i="19"/>
  <c r="U317" i="19"/>
  <c r="U326" i="19"/>
  <c r="U322" i="19"/>
  <c r="U318" i="19"/>
  <c r="U323" i="19"/>
  <c r="U319" i="19"/>
  <c r="U315" i="19"/>
  <c r="U312" i="19"/>
  <c r="U308" i="19"/>
  <c r="U304" i="19"/>
  <c r="U300" i="19"/>
  <c r="U316" i="19"/>
  <c r="U309" i="19"/>
  <c r="U305" i="19"/>
  <c r="U301" i="19"/>
  <c r="U297" i="19"/>
  <c r="U320" i="19"/>
  <c r="U313" i="19"/>
  <c r="U310" i="19"/>
  <c r="U306" i="19"/>
  <c r="U302" i="19"/>
  <c r="U298" i="19"/>
  <c r="Y325" i="19"/>
  <c r="Y321" i="19"/>
  <c r="Y317" i="19"/>
  <c r="Y326" i="19"/>
  <c r="Y322" i="19"/>
  <c r="Y318" i="19"/>
  <c r="Y314" i="19"/>
  <c r="Y323" i="19"/>
  <c r="Y319" i="19"/>
  <c r="Y315" i="19"/>
  <c r="Y316" i="19"/>
  <c r="Y312" i="19"/>
  <c r="Y308" i="19"/>
  <c r="Y304" i="19"/>
  <c r="Y300" i="19"/>
  <c r="Y320" i="19"/>
  <c r="Y309" i="19"/>
  <c r="Y305" i="19"/>
  <c r="Y301" i="19"/>
  <c r="Y297" i="19"/>
  <c r="Y324" i="19"/>
  <c r="Y310" i="19"/>
  <c r="Y306" i="19"/>
  <c r="Y302" i="19"/>
  <c r="Y298" i="19"/>
  <c r="AC325" i="19"/>
  <c r="AC321" i="19"/>
  <c r="AC317" i="19"/>
  <c r="AC326" i="19"/>
  <c r="AC322" i="19"/>
  <c r="AC318" i="19"/>
  <c r="AC314" i="19"/>
  <c r="AC323" i="19"/>
  <c r="AC319" i="19"/>
  <c r="AC315" i="19"/>
  <c r="AC320" i="19"/>
  <c r="AC313" i="19"/>
  <c r="AC312" i="19"/>
  <c r="AC308" i="19"/>
  <c r="AC304" i="19"/>
  <c r="AC300" i="19"/>
  <c r="AC324" i="19"/>
  <c r="AC309" i="19"/>
  <c r="AC305" i="19"/>
  <c r="AC301" i="19"/>
  <c r="AC297" i="19"/>
  <c r="AC310" i="19"/>
  <c r="AC306" i="19"/>
  <c r="AC302" i="19"/>
  <c r="AC298" i="19"/>
  <c r="M299" i="19"/>
  <c r="AC299" i="19"/>
  <c r="Q303" i="19"/>
  <c r="E307" i="19"/>
  <c r="U307" i="19"/>
  <c r="I311" i="19"/>
  <c r="Y311" i="19"/>
  <c r="U314" i="19"/>
  <c r="M316" i="19"/>
  <c r="Q320" i="19"/>
  <c r="U324" i="19"/>
  <c r="B326" i="19"/>
  <c r="B322" i="19"/>
  <c r="B318" i="19"/>
  <c r="B323" i="19"/>
  <c r="B319" i="19"/>
  <c r="B315" i="19"/>
  <c r="B324" i="19"/>
  <c r="B320" i="19"/>
  <c r="B316" i="19"/>
  <c r="F326" i="19"/>
  <c r="F322" i="19"/>
  <c r="F318" i="19"/>
  <c r="F323" i="19"/>
  <c r="F319" i="19"/>
  <c r="F315" i="19"/>
  <c r="F324" i="19"/>
  <c r="F320" i="19"/>
  <c r="F316" i="19"/>
  <c r="J326" i="19"/>
  <c r="J322" i="19"/>
  <c r="J318" i="19"/>
  <c r="J323" i="19"/>
  <c r="J319" i="19"/>
  <c r="J315" i="19"/>
  <c r="J324" i="19"/>
  <c r="J320" i="19"/>
  <c r="J316" i="19"/>
  <c r="N326" i="19"/>
  <c r="N322" i="19"/>
  <c r="N318" i="19"/>
  <c r="N323" i="19"/>
  <c r="N319" i="19"/>
  <c r="N315" i="19"/>
  <c r="N324" i="19"/>
  <c r="N320" i="19"/>
  <c r="N316" i="19"/>
  <c r="R326" i="19"/>
  <c r="R322" i="19"/>
  <c r="R318" i="19"/>
  <c r="R323" i="19"/>
  <c r="R319" i="19"/>
  <c r="R315" i="19"/>
  <c r="R324" i="19"/>
  <c r="R320" i="19"/>
  <c r="R316" i="19"/>
  <c r="V326" i="19"/>
  <c r="V322" i="19"/>
  <c r="V318" i="19"/>
  <c r="V323" i="19"/>
  <c r="V319" i="19"/>
  <c r="V315" i="19"/>
  <c r="V324" i="19"/>
  <c r="V320" i="19"/>
  <c r="V316" i="19"/>
  <c r="Z326" i="19"/>
  <c r="Z322" i="19"/>
  <c r="Z318" i="19"/>
  <c r="Z323" i="19"/>
  <c r="Z319" i="19"/>
  <c r="Z315" i="19"/>
  <c r="Z324" i="19"/>
  <c r="Z320" i="19"/>
  <c r="Z316" i="19"/>
  <c r="AD326" i="19"/>
  <c r="AD322" i="19"/>
  <c r="AD318" i="19"/>
  <c r="AD314" i="19"/>
  <c r="AD323" i="19"/>
  <c r="AD319" i="19"/>
  <c r="AD315" i="19"/>
  <c r="AD324" i="19"/>
  <c r="AD320" i="19"/>
  <c r="AD316" i="19"/>
  <c r="D297" i="19"/>
  <c r="H297" i="19"/>
  <c r="L297" i="19"/>
  <c r="P297" i="19"/>
  <c r="B299" i="19"/>
  <c r="F299" i="19"/>
  <c r="J299" i="19"/>
  <c r="N299" i="19"/>
  <c r="R299" i="19"/>
  <c r="V299" i="19"/>
  <c r="Z299" i="19"/>
  <c r="AD299" i="19"/>
  <c r="C300" i="19"/>
  <c r="G300" i="19"/>
  <c r="K300" i="19"/>
  <c r="O300" i="19"/>
  <c r="S300" i="19"/>
  <c r="W300" i="19"/>
  <c r="AA300" i="19"/>
  <c r="AE300" i="19"/>
  <c r="D301" i="19"/>
  <c r="H301" i="19"/>
  <c r="L301" i="19"/>
  <c r="P301" i="19"/>
  <c r="T301" i="19"/>
  <c r="X301" i="19"/>
  <c r="AB301" i="19"/>
  <c r="B303" i="19"/>
  <c r="F303" i="19"/>
  <c r="J303" i="19"/>
  <c r="N303" i="19"/>
  <c r="R303" i="19"/>
  <c r="V303" i="19"/>
  <c r="Z303" i="19"/>
  <c r="AD303" i="19"/>
  <c r="C304" i="19"/>
  <c r="G304" i="19"/>
  <c r="K304" i="19"/>
  <c r="O304" i="19"/>
  <c r="S304" i="19"/>
  <c r="W304" i="19"/>
  <c r="AA304" i="19"/>
  <c r="AE304" i="19"/>
  <c r="D305" i="19"/>
  <c r="H305" i="19"/>
  <c r="L305" i="19"/>
  <c r="P305" i="19"/>
  <c r="T305" i="19"/>
  <c r="X305" i="19"/>
  <c r="AB305" i="19"/>
  <c r="B307" i="19"/>
  <c r="F307" i="19"/>
  <c r="J307" i="19"/>
  <c r="N307" i="19"/>
  <c r="R307" i="19"/>
  <c r="V307" i="19"/>
  <c r="Z307" i="19"/>
  <c r="AD307" i="19"/>
  <c r="C308" i="19"/>
  <c r="G308" i="19"/>
  <c r="K308" i="19"/>
  <c r="O308" i="19"/>
  <c r="S308" i="19"/>
  <c r="W308" i="19"/>
  <c r="AA308" i="19"/>
  <c r="AE308" i="19"/>
  <c r="D309" i="19"/>
  <c r="H309" i="19"/>
  <c r="L309" i="19"/>
  <c r="P309" i="19"/>
  <c r="T309" i="19"/>
  <c r="X309" i="19"/>
  <c r="AB309" i="19"/>
  <c r="B311" i="19"/>
  <c r="F311" i="19"/>
  <c r="J311" i="19"/>
  <c r="N311" i="19"/>
  <c r="R311" i="19"/>
  <c r="V311" i="19"/>
  <c r="Z311" i="19"/>
  <c r="AD311" i="19"/>
  <c r="C312" i="19"/>
  <c r="G312" i="19"/>
  <c r="K312" i="19"/>
  <c r="S312" i="19"/>
  <c r="W312" i="19"/>
  <c r="AA312" i="19"/>
  <c r="AE312" i="19"/>
  <c r="D313" i="19"/>
  <c r="H313" i="19"/>
  <c r="L313" i="19"/>
  <c r="P313" i="19"/>
  <c r="Z313" i="19"/>
  <c r="F314" i="19"/>
  <c r="K314" i="19"/>
  <c r="V314" i="19"/>
  <c r="P315" i="19"/>
  <c r="B317" i="19"/>
  <c r="R317" i="19"/>
  <c r="D319" i="19"/>
  <c r="T319" i="19"/>
  <c r="F321" i="19"/>
  <c r="V321" i="19"/>
  <c r="H323" i="19"/>
  <c r="X323" i="19"/>
  <c r="J325" i="19"/>
  <c r="Z325" i="19"/>
  <c r="C323" i="19"/>
  <c r="C319" i="19"/>
  <c r="C315" i="19"/>
  <c r="C324" i="19"/>
  <c r="C320" i="19"/>
  <c r="C316" i="19"/>
  <c r="C325" i="19"/>
  <c r="C321" i="19"/>
  <c r="C317" i="19"/>
  <c r="G323" i="19"/>
  <c r="G319" i="19"/>
  <c r="G315" i="19"/>
  <c r="G324" i="19"/>
  <c r="G320" i="19"/>
  <c r="G316" i="19"/>
  <c r="G325" i="19"/>
  <c r="G321" i="19"/>
  <c r="G317" i="19"/>
  <c r="K323" i="19"/>
  <c r="K319" i="19"/>
  <c r="K315" i="19"/>
  <c r="K324" i="19"/>
  <c r="K320" i="19"/>
  <c r="K316" i="19"/>
  <c r="K325" i="19"/>
  <c r="K321" i="19"/>
  <c r="K317" i="19"/>
  <c r="O323" i="19"/>
  <c r="O319" i="19"/>
  <c r="O315" i="19"/>
  <c r="O324" i="19"/>
  <c r="O320" i="19"/>
  <c r="O316" i="19"/>
  <c r="O325" i="19"/>
  <c r="O321" i="19"/>
  <c r="O317" i="19"/>
  <c r="S323" i="19"/>
  <c r="S319" i="19"/>
  <c r="S315" i="19"/>
  <c r="S324" i="19"/>
  <c r="S320" i="19"/>
  <c r="S316" i="19"/>
  <c r="S325" i="19"/>
  <c r="S321" i="19"/>
  <c r="S317" i="19"/>
  <c r="S313" i="19"/>
  <c r="W323" i="19"/>
  <c r="W319" i="19"/>
  <c r="W315" i="19"/>
  <c r="W324" i="19"/>
  <c r="W320" i="19"/>
  <c r="W316" i="19"/>
  <c r="W325" i="19"/>
  <c r="W321" i="19"/>
  <c r="W317" i="19"/>
  <c r="W313" i="19"/>
  <c r="AA323" i="19"/>
  <c r="AA319" i="19"/>
  <c r="AA315" i="19"/>
  <c r="AA324" i="19"/>
  <c r="AA320" i="19"/>
  <c r="AA316" i="19"/>
  <c r="AA325" i="19"/>
  <c r="AA321" i="19"/>
  <c r="AA317" i="19"/>
  <c r="AA313" i="19"/>
  <c r="AE323" i="19"/>
  <c r="AE319" i="19"/>
  <c r="AE315" i="19"/>
  <c r="AE324" i="19"/>
  <c r="AE320" i="19"/>
  <c r="AE316" i="19"/>
  <c r="AE325" i="19"/>
  <c r="AE321" i="19"/>
  <c r="AE317" i="19"/>
  <c r="AE313" i="19"/>
  <c r="B298" i="19"/>
  <c r="F298" i="19"/>
  <c r="J298" i="19"/>
  <c r="N298" i="19"/>
  <c r="R298" i="19"/>
  <c r="V298" i="19"/>
  <c r="Z298" i="19"/>
  <c r="AD298" i="19"/>
  <c r="C299" i="19"/>
  <c r="G299" i="19"/>
  <c r="K299" i="19"/>
  <c r="O299" i="19"/>
  <c r="S299" i="19"/>
  <c r="W299" i="19"/>
  <c r="AA299" i="19"/>
  <c r="AE299" i="19"/>
  <c r="D300" i="19"/>
  <c r="H300" i="19"/>
  <c r="L300" i="19"/>
  <c r="P300" i="19"/>
  <c r="T300" i="19"/>
  <c r="X300" i="19"/>
  <c r="AB300" i="19"/>
  <c r="B302" i="19"/>
  <c r="F302" i="19"/>
  <c r="J302" i="19"/>
  <c r="N302" i="19"/>
  <c r="R302" i="19"/>
  <c r="V302" i="19"/>
  <c r="Z302" i="19"/>
  <c r="AD302" i="19"/>
  <c r="C303" i="19"/>
  <c r="G303" i="19"/>
  <c r="K303" i="19"/>
  <c r="O303" i="19"/>
  <c r="S303" i="19"/>
  <c r="W303" i="19"/>
  <c r="AA303" i="19"/>
  <c r="AE303" i="19"/>
  <c r="D304" i="19"/>
  <c r="H304" i="19"/>
  <c r="L304" i="19"/>
  <c r="P304" i="19"/>
  <c r="T304" i="19"/>
  <c r="X304" i="19"/>
  <c r="AB304" i="19"/>
  <c r="B306" i="19"/>
  <c r="F306" i="19"/>
  <c r="J306" i="19"/>
  <c r="N306" i="19"/>
  <c r="R306" i="19"/>
  <c r="V306" i="19"/>
  <c r="Z306" i="19"/>
  <c r="AD306" i="19"/>
  <c r="C307" i="19"/>
  <c r="G307" i="19"/>
  <c r="K307" i="19"/>
  <c r="O307" i="19"/>
  <c r="S307" i="19"/>
  <c r="W307" i="19"/>
  <c r="AA307" i="19"/>
  <c r="AE307" i="19"/>
  <c r="D308" i="19"/>
  <c r="H308" i="19"/>
  <c r="L308" i="19"/>
  <c r="P308" i="19"/>
  <c r="T308" i="19"/>
  <c r="X308" i="19"/>
  <c r="AB308" i="19"/>
  <c r="B310" i="19"/>
  <c r="F310" i="19"/>
  <c r="J310" i="19"/>
  <c r="N310" i="19"/>
  <c r="R310" i="19"/>
  <c r="V310" i="19"/>
  <c r="Z310" i="19"/>
  <c r="AD310" i="19"/>
  <c r="C311" i="19"/>
  <c r="G311" i="19"/>
  <c r="K311" i="19"/>
  <c r="O311" i="19"/>
  <c r="S311" i="19"/>
  <c r="W311" i="19"/>
  <c r="AA311" i="19"/>
  <c r="AE311" i="19"/>
  <c r="D312" i="19"/>
  <c r="H312" i="19"/>
  <c r="L312" i="19"/>
  <c r="T312" i="19"/>
  <c r="X312" i="19"/>
  <c r="AB312" i="19"/>
  <c r="V313" i="19"/>
  <c r="AB313" i="19"/>
  <c r="B314" i="19"/>
  <c r="G314" i="19"/>
  <c r="R314" i="19"/>
  <c r="W314" i="19"/>
  <c r="F317" i="19"/>
  <c r="V317" i="19"/>
  <c r="G318" i="19"/>
  <c r="W318" i="19"/>
  <c r="J321" i="19"/>
  <c r="Z321" i="19"/>
  <c r="K322" i="19"/>
  <c r="AA322" i="19"/>
  <c r="N325" i="19"/>
  <c r="AD325" i="19"/>
  <c r="O326" i="19"/>
  <c r="AE326" i="19"/>
  <c r="B391" i="19"/>
  <c r="B392" i="19"/>
  <c r="B388" i="19"/>
  <c r="B393" i="19"/>
  <c r="B389" i="19"/>
  <c r="B385" i="19"/>
  <c r="B394" i="19"/>
  <c r="B387" i="19"/>
  <c r="B382" i="19"/>
  <c r="B378" i="19"/>
  <c r="B374" i="19"/>
  <c r="B370" i="19"/>
  <c r="B390" i="19"/>
  <c r="B383" i="19"/>
  <c r="B379" i="19"/>
  <c r="B375" i="19"/>
  <c r="B371" i="19"/>
  <c r="B384" i="19"/>
  <c r="B380" i="19"/>
  <c r="B376" i="19"/>
  <c r="B372" i="19"/>
  <c r="B369" i="19"/>
  <c r="B373" i="19"/>
  <c r="B365" i="19"/>
  <c r="B377" i="19"/>
  <c r="B366" i="19"/>
  <c r="F391" i="19"/>
  <c r="F392" i="19"/>
  <c r="F388" i="19"/>
  <c r="F393" i="19"/>
  <c r="F389" i="19"/>
  <c r="F385" i="19"/>
  <c r="F382" i="19"/>
  <c r="F378" i="19"/>
  <c r="F374" i="19"/>
  <c r="F370" i="19"/>
  <c r="F386" i="19"/>
  <c r="F383" i="19"/>
  <c r="F379" i="19"/>
  <c r="F375" i="19"/>
  <c r="F371" i="19"/>
  <c r="F387" i="19"/>
  <c r="F384" i="19"/>
  <c r="F380" i="19"/>
  <c r="F376" i="19"/>
  <c r="F372" i="19"/>
  <c r="F373" i="19"/>
  <c r="F368" i="19"/>
  <c r="F377" i="19"/>
  <c r="F369" i="19"/>
  <c r="F365" i="19"/>
  <c r="F394" i="19"/>
  <c r="F381" i="19"/>
  <c r="F366" i="19"/>
  <c r="J391" i="19"/>
  <c r="J392" i="19"/>
  <c r="J388" i="19"/>
  <c r="J393" i="19"/>
  <c r="J389" i="19"/>
  <c r="J385" i="19"/>
  <c r="J387" i="19"/>
  <c r="J382" i="19"/>
  <c r="J378" i="19"/>
  <c r="J374" i="19"/>
  <c r="J370" i="19"/>
  <c r="J390" i="19"/>
  <c r="J383" i="19"/>
  <c r="J379" i="19"/>
  <c r="J375" i="19"/>
  <c r="J371" i="19"/>
  <c r="J394" i="19"/>
  <c r="J380" i="19"/>
  <c r="J376" i="19"/>
  <c r="J372" i="19"/>
  <c r="J377" i="19"/>
  <c r="J367" i="19"/>
  <c r="J381" i="19"/>
  <c r="J368" i="19"/>
  <c r="J365" i="19"/>
  <c r="J386" i="19"/>
  <c r="J384" i="19"/>
  <c r="J366" i="19"/>
  <c r="N391" i="19"/>
  <c r="N392" i="19"/>
  <c r="N388" i="19"/>
  <c r="N384" i="19"/>
  <c r="N393" i="19"/>
  <c r="N389" i="19"/>
  <c r="N385" i="19"/>
  <c r="N382" i="19"/>
  <c r="N378" i="19"/>
  <c r="N374" i="19"/>
  <c r="N370" i="19"/>
  <c r="N394" i="19"/>
  <c r="N386" i="19"/>
  <c r="N383" i="19"/>
  <c r="N379" i="19"/>
  <c r="N375" i="19"/>
  <c r="N371" i="19"/>
  <c r="N387" i="19"/>
  <c r="N380" i="19"/>
  <c r="N376" i="19"/>
  <c r="N372" i="19"/>
  <c r="N381" i="19"/>
  <c r="N369" i="19"/>
  <c r="N367" i="19"/>
  <c r="N365" i="19"/>
  <c r="N390" i="19"/>
  <c r="N373" i="19"/>
  <c r="N368" i="19"/>
  <c r="N366" i="19"/>
  <c r="R391" i="19"/>
  <c r="R392" i="19"/>
  <c r="R388" i="19"/>
  <c r="R384" i="19"/>
  <c r="R393" i="19"/>
  <c r="R389" i="19"/>
  <c r="R385" i="19"/>
  <c r="R394" i="19"/>
  <c r="R387" i="19"/>
  <c r="R382" i="19"/>
  <c r="R378" i="19"/>
  <c r="R374" i="19"/>
  <c r="R370" i="19"/>
  <c r="R390" i="19"/>
  <c r="R383" i="19"/>
  <c r="R379" i="19"/>
  <c r="R375" i="19"/>
  <c r="R371" i="19"/>
  <c r="R380" i="19"/>
  <c r="R376" i="19"/>
  <c r="R372" i="19"/>
  <c r="R369" i="19"/>
  <c r="R386" i="19"/>
  <c r="R373" i="19"/>
  <c r="R365" i="19"/>
  <c r="R395" i="19" s="1"/>
  <c r="R377" i="19"/>
  <c r="R367" i="19"/>
  <c r="R366" i="19"/>
  <c r="V391" i="19"/>
  <c r="V392" i="19"/>
  <c r="V388" i="19"/>
  <c r="V384" i="19"/>
  <c r="V393" i="19"/>
  <c r="V389" i="19"/>
  <c r="V385" i="19"/>
  <c r="V382" i="19"/>
  <c r="V378" i="19"/>
  <c r="V374" i="19"/>
  <c r="V370" i="19"/>
  <c r="V386" i="19"/>
  <c r="V383" i="19"/>
  <c r="V379" i="19"/>
  <c r="V375" i="19"/>
  <c r="V371" i="19"/>
  <c r="V387" i="19"/>
  <c r="V380" i="19"/>
  <c r="V376" i="19"/>
  <c r="V372" i="19"/>
  <c r="V373" i="19"/>
  <c r="V368" i="19"/>
  <c r="V394" i="19"/>
  <c r="V390" i="19"/>
  <c r="V377" i="19"/>
  <c r="V365" i="19"/>
  <c r="V381" i="19"/>
  <c r="V366" i="19"/>
  <c r="Z391" i="19"/>
  <c r="Z392" i="19"/>
  <c r="Z388" i="19"/>
  <c r="Z384" i="19"/>
  <c r="Z393" i="19"/>
  <c r="Z389" i="19"/>
  <c r="Z385" i="19"/>
  <c r="Z387" i="19"/>
  <c r="Z382" i="19"/>
  <c r="Z378" i="19"/>
  <c r="Z374" i="19"/>
  <c r="Z370" i="19"/>
  <c r="Z390" i="19"/>
  <c r="Z383" i="19"/>
  <c r="Z379" i="19"/>
  <c r="Z375" i="19"/>
  <c r="Z371" i="19"/>
  <c r="Z394" i="19"/>
  <c r="Z380" i="19"/>
  <c r="Z376" i="19"/>
  <c r="Z372" i="19"/>
  <c r="Z386" i="19"/>
  <c r="Z377" i="19"/>
  <c r="Z367" i="19"/>
  <c r="Z381" i="19"/>
  <c r="Z368" i="19"/>
  <c r="Z365" i="19"/>
  <c r="Z369" i="19"/>
  <c r="Z366" i="19"/>
  <c r="AD391" i="19"/>
  <c r="AD392" i="19"/>
  <c r="AD388" i="19"/>
  <c r="AD384" i="19"/>
  <c r="AD393" i="19"/>
  <c r="AD389" i="19"/>
  <c r="AD385" i="19"/>
  <c r="AD390" i="19"/>
  <c r="AD382" i="19"/>
  <c r="AD378" i="19"/>
  <c r="AD374" i="19"/>
  <c r="AD370" i="19"/>
  <c r="AD394" i="19"/>
  <c r="AD386" i="19"/>
  <c r="AD383" i="19"/>
  <c r="AD379" i="19"/>
  <c r="AD375" i="19"/>
  <c r="AD371" i="19"/>
  <c r="AD387" i="19"/>
  <c r="AD380" i="19"/>
  <c r="AD376" i="19"/>
  <c r="AD372" i="19"/>
  <c r="AD381" i="19"/>
  <c r="AD369" i="19"/>
  <c r="AD367" i="19"/>
  <c r="AD365" i="19"/>
  <c r="AD373" i="19"/>
  <c r="AD368" i="19"/>
  <c r="AD366" i="19"/>
  <c r="J369" i="19"/>
  <c r="B381" i="19"/>
  <c r="B386" i="19"/>
  <c r="F390" i="19"/>
  <c r="D324" i="19"/>
  <c r="D320" i="19"/>
  <c r="D316" i="19"/>
  <c r="D325" i="19"/>
  <c r="D321" i="19"/>
  <c r="D317" i="19"/>
  <c r="D326" i="19"/>
  <c r="D322" i="19"/>
  <c r="D318" i="19"/>
  <c r="D314" i="19"/>
  <c r="H324" i="19"/>
  <c r="H320" i="19"/>
  <c r="H316" i="19"/>
  <c r="H325" i="19"/>
  <c r="H321" i="19"/>
  <c r="H317" i="19"/>
  <c r="H326" i="19"/>
  <c r="H322" i="19"/>
  <c r="H318" i="19"/>
  <c r="H314" i="19"/>
  <c r="L324" i="19"/>
  <c r="L320" i="19"/>
  <c r="L316" i="19"/>
  <c r="L325" i="19"/>
  <c r="L321" i="19"/>
  <c r="L317" i="19"/>
  <c r="L326" i="19"/>
  <c r="L322" i="19"/>
  <c r="L318" i="19"/>
  <c r="L314" i="19"/>
  <c r="P324" i="19"/>
  <c r="P320" i="19"/>
  <c r="P316" i="19"/>
  <c r="P325" i="19"/>
  <c r="P321" i="19"/>
  <c r="P317" i="19"/>
  <c r="P326" i="19"/>
  <c r="P322" i="19"/>
  <c r="P318" i="19"/>
  <c r="P314" i="19"/>
  <c r="T324" i="19"/>
  <c r="T320" i="19"/>
  <c r="T316" i="19"/>
  <c r="T325" i="19"/>
  <c r="T321" i="19"/>
  <c r="T317" i="19"/>
  <c r="T326" i="19"/>
  <c r="T322" i="19"/>
  <c r="T318" i="19"/>
  <c r="T314" i="19"/>
  <c r="X324" i="19"/>
  <c r="X320" i="19"/>
  <c r="X316" i="19"/>
  <c r="X325" i="19"/>
  <c r="X321" i="19"/>
  <c r="X317" i="19"/>
  <c r="X326" i="19"/>
  <c r="X322" i="19"/>
  <c r="X318" i="19"/>
  <c r="X314" i="19"/>
  <c r="AB324" i="19"/>
  <c r="AB320" i="19"/>
  <c r="AB316" i="19"/>
  <c r="AB325" i="19"/>
  <c r="AB321" i="19"/>
  <c r="AB317" i="19"/>
  <c r="AB326" i="19"/>
  <c r="AB322" i="19"/>
  <c r="AB318" i="19"/>
  <c r="AB314" i="19"/>
  <c r="B297" i="19"/>
  <c r="F297" i="19"/>
  <c r="J297" i="19"/>
  <c r="N297" i="19"/>
  <c r="R297" i="19"/>
  <c r="V297" i="19"/>
  <c r="Z297" i="19"/>
  <c r="AD297" i="19"/>
  <c r="C298" i="19"/>
  <c r="C327" i="19" s="1"/>
  <c r="G298" i="19"/>
  <c r="K298" i="19"/>
  <c r="O298" i="19"/>
  <c r="S298" i="19"/>
  <c r="W298" i="19"/>
  <c r="AA298" i="19"/>
  <c r="AE298" i="19"/>
  <c r="D299" i="19"/>
  <c r="H299" i="19"/>
  <c r="L299" i="19"/>
  <c r="P299" i="19"/>
  <c r="T299" i="19"/>
  <c r="T327" i="19" s="1"/>
  <c r="X299" i="19"/>
  <c r="AB299" i="19"/>
  <c r="B301" i="19"/>
  <c r="F301" i="19"/>
  <c r="J301" i="19"/>
  <c r="N301" i="19"/>
  <c r="R301" i="19"/>
  <c r="V301" i="19"/>
  <c r="Z301" i="19"/>
  <c r="AD301" i="19"/>
  <c r="C302" i="19"/>
  <c r="G302" i="19"/>
  <c r="K302" i="19"/>
  <c r="O302" i="19"/>
  <c r="S302" i="19"/>
  <c r="W302" i="19"/>
  <c r="AA302" i="19"/>
  <c r="AE302" i="19"/>
  <c r="D303" i="19"/>
  <c r="H303" i="19"/>
  <c r="L303" i="19"/>
  <c r="P303" i="19"/>
  <c r="T303" i="19"/>
  <c r="X303" i="19"/>
  <c r="AB303" i="19"/>
  <c r="B305" i="19"/>
  <c r="F305" i="19"/>
  <c r="J305" i="19"/>
  <c r="N305" i="19"/>
  <c r="R305" i="19"/>
  <c r="V305" i="19"/>
  <c r="Z305" i="19"/>
  <c r="AD305" i="19"/>
  <c r="C306" i="19"/>
  <c r="G306" i="19"/>
  <c r="K306" i="19"/>
  <c r="O306" i="19"/>
  <c r="S306" i="19"/>
  <c r="W306" i="19"/>
  <c r="AA306" i="19"/>
  <c r="AE306" i="19"/>
  <c r="D307" i="19"/>
  <c r="H307" i="19"/>
  <c r="L307" i="19"/>
  <c r="P307" i="19"/>
  <c r="T307" i="19"/>
  <c r="X307" i="19"/>
  <c r="AB307" i="19"/>
  <c r="B309" i="19"/>
  <c r="F309" i="19"/>
  <c r="J309" i="19"/>
  <c r="N309" i="19"/>
  <c r="R309" i="19"/>
  <c r="V309" i="19"/>
  <c r="Z309" i="19"/>
  <c r="AD309" i="19"/>
  <c r="C310" i="19"/>
  <c r="G310" i="19"/>
  <c r="K310" i="19"/>
  <c r="O310" i="19"/>
  <c r="S310" i="19"/>
  <c r="W310" i="19"/>
  <c r="AA310" i="19"/>
  <c r="AE310" i="19"/>
  <c r="D311" i="19"/>
  <c r="H311" i="19"/>
  <c r="L311" i="19"/>
  <c r="P311" i="19"/>
  <c r="T311" i="19"/>
  <c r="X311" i="19"/>
  <c r="AB311" i="19"/>
  <c r="B313" i="19"/>
  <c r="F313" i="19"/>
  <c r="J313" i="19"/>
  <c r="N313" i="19"/>
  <c r="R313" i="19"/>
  <c r="X313" i="19"/>
  <c r="C314" i="19"/>
  <c r="N314" i="19"/>
  <c r="S314" i="19"/>
  <c r="Z314" i="19"/>
  <c r="H315" i="19"/>
  <c r="X315" i="19"/>
  <c r="J317" i="19"/>
  <c r="Z317" i="19"/>
  <c r="K318" i="19"/>
  <c r="AA318" i="19"/>
  <c r="L319" i="19"/>
  <c r="AB319" i="19"/>
  <c r="N321" i="19"/>
  <c r="AD321" i="19"/>
  <c r="O322" i="19"/>
  <c r="AE322" i="19"/>
  <c r="P323" i="19"/>
  <c r="B325" i="19"/>
  <c r="R325" i="19"/>
  <c r="C326" i="19"/>
  <c r="S326" i="19"/>
  <c r="C392" i="19"/>
  <c r="C393" i="19"/>
  <c r="C389" i="19"/>
  <c r="C385" i="19"/>
  <c r="C394" i="19"/>
  <c r="C390" i="19"/>
  <c r="C386" i="19"/>
  <c r="C388" i="19"/>
  <c r="C383" i="19"/>
  <c r="C379" i="19"/>
  <c r="C375" i="19"/>
  <c r="C371" i="19"/>
  <c r="C384" i="19"/>
  <c r="C380" i="19"/>
  <c r="C376" i="19"/>
  <c r="C372" i="19"/>
  <c r="C381" i="19"/>
  <c r="C377" i="19"/>
  <c r="C373" i="19"/>
  <c r="G392" i="19"/>
  <c r="G393" i="19"/>
  <c r="G389" i="19"/>
  <c r="G385" i="19"/>
  <c r="G394" i="19"/>
  <c r="G390" i="19"/>
  <c r="G386" i="19"/>
  <c r="G383" i="19"/>
  <c r="G379" i="19"/>
  <c r="G375" i="19"/>
  <c r="G371" i="19"/>
  <c r="G367" i="19"/>
  <c r="G387" i="19"/>
  <c r="G384" i="19"/>
  <c r="G380" i="19"/>
  <c r="G376" i="19"/>
  <c r="G372" i="19"/>
  <c r="G391" i="19"/>
  <c r="G388" i="19"/>
  <c r="G381" i="19"/>
  <c r="G377" i="19"/>
  <c r="G373" i="19"/>
  <c r="G369" i="19"/>
  <c r="K392" i="19"/>
  <c r="K393" i="19"/>
  <c r="K389" i="19"/>
  <c r="K385" i="19"/>
  <c r="K394" i="19"/>
  <c r="K390" i="19"/>
  <c r="K386" i="19"/>
  <c r="K388" i="19"/>
  <c r="K383" i="19"/>
  <c r="K379" i="19"/>
  <c r="K375" i="19"/>
  <c r="K371" i="19"/>
  <c r="K367" i="19"/>
  <c r="K391" i="19"/>
  <c r="K380" i="19"/>
  <c r="K376" i="19"/>
  <c r="K372" i="19"/>
  <c r="K384" i="19"/>
  <c r="K381" i="19"/>
  <c r="K377" i="19"/>
  <c r="K373" i="19"/>
  <c r="K369" i="19"/>
  <c r="O392" i="19"/>
  <c r="O393" i="19"/>
  <c r="O389" i="19"/>
  <c r="O385" i="19"/>
  <c r="O394" i="19"/>
  <c r="O390" i="19"/>
  <c r="O386" i="19"/>
  <c r="O391" i="19"/>
  <c r="O384" i="19"/>
  <c r="O383" i="19"/>
  <c r="O379" i="19"/>
  <c r="O375" i="19"/>
  <c r="O371" i="19"/>
  <c r="O367" i="19"/>
  <c r="O387" i="19"/>
  <c r="O380" i="19"/>
  <c r="O376" i="19"/>
  <c r="O372" i="19"/>
  <c r="O388" i="19"/>
  <c r="O381" i="19"/>
  <c r="O377" i="19"/>
  <c r="O373" i="19"/>
  <c r="O369" i="19"/>
  <c r="S392" i="19"/>
  <c r="S393" i="19"/>
  <c r="S389" i="19"/>
  <c r="S385" i="19"/>
  <c r="S394" i="19"/>
  <c r="S390" i="19"/>
  <c r="S386" i="19"/>
  <c r="S388" i="19"/>
  <c r="S383" i="19"/>
  <c r="S379" i="19"/>
  <c r="S375" i="19"/>
  <c r="S371" i="19"/>
  <c r="S367" i="19"/>
  <c r="S380" i="19"/>
  <c r="S376" i="19"/>
  <c r="S372" i="19"/>
  <c r="S384" i="19"/>
  <c r="S381" i="19"/>
  <c r="S377" i="19"/>
  <c r="S373" i="19"/>
  <c r="S369" i="19"/>
  <c r="W392" i="19"/>
  <c r="W393" i="19"/>
  <c r="W389" i="19"/>
  <c r="W385" i="19"/>
  <c r="W394" i="19"/>
  <c r="W390" i="19"/>
  <c r="W386" i="19"/>
  <c r="W384" i="19"/>
  <c r="W383" i="19"/>
  <c r="W379" i="19"/>
  <c r="W375" i="19"/>
  <c r="W371" i="19"/>
  <c r="W367" i="19"/>
  <c r="W387" i="19"/>
  <c r="W380" i="19"/>
  <c r="W376" i="19"/>
  <c r="W372" i="19"/>
  <c r="W391" i="19"/>
  <c r="W388" i="19"/>
  <c r="W381" i="19"/>
  <c r="W377" i="19"/>
  <c r="W373" i="19"/>
  <c r="W369" i="19"/>
  <c r="AA392" i="19"/>
  <c r="AA393" i="19"/>
  <c r="AA389" i="19"/>
  <c r="AA385" i="19"/>
  <c r="AA394" i="19"/>
  <c r="AA390" i="19"/>
  <c r="AA386" i="19"/>
  <c r="AA388" i="19"/>
  <c r="AA383" i="19"/>
  <c r="AA379" i="19"/>
  <c r="AA375" i="19"/>
  <c r="AA371" i="19"/>
  <c r="AA367" i="19"/>
  <c r="AA391" i="19"/>
  <c r="AA380" i="19"/>
  <c r="AA376" i="19"/>
  <c r="AA372" i="19"/>
  <c r="AA384" i="19"/>
  <c r="AA381" i="19"/>
  <c r="AA377" i="19"/>
  <c r="AA373" i="19"/>
  <c r="AA369" i="19"/>
  <c r="AE392" i="19"/>
  <c r="AE393" i="19"/>
  <c r="AE389" i="19"/>
  <c r="AE385" i="19"/>
  <c r="AE394" i="19"/>
  <c r="AE390" i="19"/>
  <c r="AE386" i="19"/>
  <c r="AE391" i="19"/>
  <c r="AE384" i="19"/>
  <c r="AE383" i="19"/>
  <c r="AE379" i="19"/>
  <c r="AE375" i="19"/>
  <c r="AE371" i="19"/>
  <c r="AE367" i="19"/>
  <c r="AE387" i="19"/>
  <c r="AE380" i="19"/>
  <c r="AE376" i="19"/>
  <c r="AE372" i="19"/>
  <c r="AE388" i="19"/>
  <c r="AE381" i="19"/>
  <c r="AE377" i="19"/>
  <c r="AE373" i="19"/>
  <c r="AE369" i="19"/>
  <c r="E365" i="19"/>
  <c r="I365" i="19"/>
  <c r="M365" i="19"/>
  <c r="Q365" i="19"/>
  <c r="U365" i="19"/>
  <c r="Y365" i="19"/>
  <c r="AC365" i="19"/>
  <c r="C367" i="19"/>
  <c r="H367" i="19"/>
  <c r="M367" i="19"/>
  <c r="X367" i="19"/>
  <c r="AC367" i="19"/>
  <c r="C368" i="19"/>
  <c r="I368" i="19"/>
  <c r="S368" i="19"/>
  <c r="Y368" i="19"/>
  <c r="D369" i="19"/>
  <c r="L369" i="19"/>
  <c r="K370" i="19"/>
  <c r="AA370" i="19"/>
  <c r="L371" i="19"/>
  <c r="M372" i="19"/>
  <c r="O374" i="19"/>
  <c r="AE374" i="19"/>
  <c r="Q376" i="19"/>
  <c r="C378" i="19"/>
  <c r="S378" i="19"/>
  <c r="D379" i="19"/>
  <c r="E380" i="19"/>
  <c r="U380" i="19"/>
  <c r="G382" i="19"/>
  <c r="W382" i="19"/>
  <c r="I385" i="19"/>
  <c r="K387" i="19"/>
  <c r="D393" i="19"/>
  <c r="D394" i="19"/>
  <c r="D390" i="19"/>
  <c r="D386" i="19"/>
  <c r="D391" i="19"/>
  <c r="D387" i="19"/>
  <c r="D389" i="19"/>
  <c r="D384" i="19"/>
  <c r="D380" i="19"/>
  <c r="D376" i="19"/>
  <c r="D372" i="19"/>
  <c r="D368" i="19"/>
  <c r="D381" i="19"/>
  <c r="D377" i="19"/>
  <c r="D373" i="19"/>
  <c r="D385" i="19"/>
  <c r="D382" i="19"/>
  <c r="D378" i="19"/>
  <c r="D374" i="19"/>
  <c r="D370" i="19"/>
  <c r="H393" i="19"/>
  <c r="H394" i="19"/>
  <c r="H390" i="19"/>
  <c r="H386" i="19"/>
  <c r="H391" i="19"/>
  <c r="H387" i="19"/>
  <c r="H385" i="19"/>
  <c r="H384" i="19"/>
  <c r="H380" i="19"/>
  <c r="H376" i="19"/>
  <c r="H372" i="19"/>
  <c r="H368" i="19"/>
  <c r="H388" i="19"/>
  <c r="H381" i="19"/>
  <c r="H377" i="19"/>
  <c r="H373" i="19"/>
  <c r="H392" i="19"/>
  <c r="H389" i="19"/>
  <c r="H382" i="19"/>
  <c r="H378" i="19"/>
  <c r="H374" i="19"/>
  <c r="H370" i="19"/>
  <c r="L393" i="19"/>
  <c r="L394" i="19"/>
  <c r="L390" i="19"/>
  <c r="L386" i="19"/>
  <c r="L391" i="19"/>
  <c r="L387" i="19"/>
  <c r="L389" i="19"/>
  <c r="L380" i="19"/>
  <c r="L376" i="19"/>
  <c r="L372" i="19"/>
  <c r="L368" i="19"/>
  <c r="L392" i="19"/>
  <c r="L384" i="19"/>
  <c r="L381" i="19"/>
  <c r="L377" i="19"/>
  <c r="L373" i="19"/>
  <c r="L385" i="19"/>
  <c r="L382" i="19"/>
  <c r="L378" i="19"/>
  <c r="L374" i="19"/>
  <c r="L370" i="19"/>
  <c r="P393" i="19"/>
  <c r="P394" i="19"/>
  <c r="P390" i="19"/>
  <c r="P386" i="19"/>
  <c r="P391" i="19"/>
  <c r="P387" i="19"/>
  <c r="P392" i="19"/>
  <c r="P385" i="19"/>
  <c r="P380" i="19"/>
  <c r="P376" i="19"/>
  <c r="P372" i="19"/>
  <c r="P368" i="19"/>
  <c r="P388" i="19"/>
  <c r="P381" i="19"/>
  <c r="P377" i="19"/>
  <c r="P373" i="19"/>
  <c r="P369" i="19"/>
  <c r="P389" i="19"/>
  <c r="P382" i="19"/>
  <c r="P378" i="19"/>
  <c r="P374" i="19"/>
  <c r="P370" i="19"/>
  <c r="T393" i="19"/>
  <c r="T394" i="19"/>
  <c r="T390" i="19"/>
  <c r="T386" i="19"/>
  <c r="T391" i="19"/>
  <c r="T387" i="19"/>
  <c r="T389" i="19"/>
  <c r="T380" i="19"/>
  <c r="T376" i="19"/>
  <c r="T372" i="19"/>
  <c r="T368" i="19"/>
  <c r="T384" i="19"/>
  <c r="T381" i="19"/>
  <c r="T377" i="19"/>
  <c r="T373" i="19"/>
  <c r="T369" i="19"/>
  <c r="T385" i="19"/>
  <c r="T382" i="19"/>
  <c r="T378" i="19"/>
  <c r="T374" i="19"/>
  <c r="T370" i="19"/>
  <c r="X393" i="19"/>
  <c r="X394" i="19"/>
  <c r="X390" i="19"/>
  <c r="X386" i="19"/>
  <c r="X391" i="19"/>
  <c r="X387" i="19"/>
  <c r="X385" i="19"/>
  <c r="X380" i="19"/>
  <c r="X376" i="19"/>
  <c r="X372" i="19"/>
  <c r="X368" i="19"/>
  <c r="X388" i="19"/>
  <c r="X381" i="19"/>
  <c r="X377" i="19"/>
  <c r="X373" i="19"/>
  <c r="X369" i="19"/>
  <c r="X392" i="19"/>
  <c r="X389" i="19"/>
  <c r="X382" i="19"/>
  <c r="X378" i="19"/>
  <c r="X374" i="19"/>
  <c r="X370" i="19"/>
  <c r="AB393" i="19"/>
  <c r="AB394" i="19"/>
  <c r="AB390" i="19"/>
  <c r="AB386" i="19"/>
  <c r="AB391" i="19"/>
  <c r="AB387" i="19"/>
  <c r="AB389" i="19"/>
  <c r="AB380" i="19"/>
  <c r="AB376" i="19"/>
  <c r="AB372" i="19"/>
  <c r="AB368" i="19"/>
  <c r="AB392" i="19"/>
  <c r="AB384" i="19"/>
  <c r="AB381" i="19"/>
  <c r="AB377" i="19"/>
  <c r="AB373" i="19"/>
  <c r="AB369" i="19"/>
  <c r="AB385" i="19"/>
  <c r="AB382" i="19"/>
  <c r="AB378" i="19"/>
  <c r="AB374" i="19"/>
  <c r="AB370" i="19"/>
  <c r="D367" i="19"/>
  <c r="I367" i="19"/>
  <c r="T367" i="19"/>
  <c r="Y367" i="19"/>
  <c r="E368" i="19"/>
  <c r="O368" i="19"/>
  <c r="U368" i="19"/>
  <c r="AE368" i="19"/>
  <c r="O370" i="19"/>
  <c r="AE370" i="19"/>
  <c r="P371" i="19"/>
  <c r="Q372" i="19"/>
  <c r="C374" i="19"/>
  <c r="S374" i="19"/>
  <c r="S395" i="19" s="1"/>
  <c r="D375" i="19"/>
  <c r="T375" i="19"/>
  <c r="U376" i="19"/>
  <c r="G378" i="19"/>
  <c r="W378" i="19"/>
  <c r="H379" i="19"/>
  <c r="X379" i="19"/>
  <c r="K382" i="19"/>
  <c r="AA382" i="19"/>
  <c r="L383" i="19"/>
  <c r="AB383" i="19"/>
  <c r="P384" i="19"/>
  <c r="S387" i="19"/>
  <c r="T388" i="19"/>
  <c r="T392" i="19"/>
  <c r="E394" i="19"/>
  <c r="E391" i="19"/>
  <c r="E387" i="19"/>
  <c r="E392" i="19"/>
  <c r="E388" i="19"/>
  <c r="E390" i="19"/>
  <c r="E381" i="19"/>
  <c r="E377" i="19"/>
  <c r="E373" i="19"/>
  <c r="E369" i="19"/>
  <c r="E385" i="19"/>
  <c r="E382" i="19"/>
  <c r="E378" i="19"/>
  <c r="E374" i="19"/>
  <c r="E370" i="19"/>
  <c r="E386" i="19"/>
  <c r="E383" i="19"/>
  <c r="E379" i="19"/>
  <c r="E375" i="19"/>
  <c r="E371" i="19"/>
  <c r="I394" i="19"/>
  <c r="I391" i="19"/>
  <c r="I387" i="19"/>
  <c r="I392" i="19"/>
  <c r="I388" i="19"/>
  <c r="I384" i="19"/>
  <c r="I386" i="19"/>
  <c r="I381" i="19"/>
  <c r="I377" i="19"/>
  <c r="I373" i="19"/>
  <c r="I369" i="19"/>
  <c r="I389" i="19"/>
  <c r="I382" i="19"/>
  <c r="I378" i="19"/>
  <c r="I374" i="19"/>
  <c r="I370" i="19"/>
  <c r="I393" i="19"/>
  <c r="I390" i="19"/>
  <c r="I383" i="19"/>
  <c r="I379" i="19"/>
  <c r="I375" i="19"/>
  <c r="I371" i="19"/>
  <c r="M394" i="19"/>
  <c r="M391" i="19"/>
  <c r="M387" i="19"/>
  <c r="M392" i="19"/>
  <c r="M388" i="19"/>
  <c r="M384" i="19"/>
  <c r="M390" i="19"/>
  <c r="M381" i="19"/>
  <c r="M377" i="19"/>
  <c r="M373" i="19"/>
  <c r="M369" i="19"/>
  <c r="M393" i="19"/>
  <c r="M385" i="19"/>
  <c r="M382" i="19"/>
  <c r="M378" i="19"/>
  <c r="M374" i="19"/>
  <c r="M370" i="19"/>
  <c r="M386" i="19"/>
  <c r="M383" i="19"/>
  <c r="M379" i="19"/>
  <c r="M375" i="19"/>
  <c r="M371" i="19"/>
  <c r="Q394" i="19"/>
  <c r="Q391" i="19"/>
  <c r="Q387" i="19"/>
  <c r="Q392" i="19"/>
  <c r="Q388" i="19"/>
  <c r="Q384" i="19"/>
  <c r="Q393" i="19"/>
  <c r="Q386" i="19"/>
  <c r="Q381" i="19"/>
  <c r="Q377" i="19"/>
  <c r="Q373" i="19"/>
  <c r="Q369" i="19"/>
  <c r="Q389" i="19"/>
  <c r="Q382" i="19"/>
  <c r="Q378" i="19"/>
  <c r="Q374" i="19"/>
  <c r="Q370" i="19"/>
  <c r="Q390" i="19"/>
  <c r="Q383" i="19"/>
  <c r="Q379" i="19"/>
  <c r="Q375" i="19"/>
  <c r="Q371" i="19"/>
  <c r="U394" i="19"/>
  <c r="U391" i="19"/>
  <c r="U387" i="19"/>
  <c r="U392" i="19"/>
  <c r="U388" i="19"/>
  <c r="U384" i="19"/>
  <c r="U390" i="19"/>
  <c r="U381" i="19"/>
  <c r="U377" i="19"/>
  <c r="U373" i="19"/>
  <c r="U369" i="19"/>
  <c r="U385" i="19"/>
  <c r="U382" i="19"/>
  <c r="U378" i="19"/>
  <c r="U374" i="19"/>
  <c r="U370" i="19"/>
  <c r="U386" i="19"/>
  <c r="U383" i="19"/>
  <c r="U379" i="19"/>
  <c r="U375" i="19"/>
  <c r="U371" i="19"/>
  <c r="Y394" i="19"/>
  <c r="Y391" i="19"/>
  <c r="Y387" i="19"/>
  <c r="Y392" i="19"/>
  <c r="Y388" i="19"/>
  <c r="Y384" i="19"/>
  <c r="Y386" i="19"/>
  <c r="Y381" i="19"/>
  <c r="Y377" i="19"/>
  <c r="Y373" i="19"/>
  <c r="Y369" i="19"/>
  <c r="Y389" i="19"/>
  <c r="Y382" i="19"/>
  <c r="Y378" i="19"/>
  <c r="Y374" i="19"/>
  <c r="Y370" i="19"/>
  <c r="Y393" i="19"/>
  <c r="Y390" i="19"/>
  <c r="Y383" i="19"/>
  <c r="Y379" i="19"/>
  <c r="Y375" i="19"/>
  <c r="Y371" i="19"/>
  <c r="AC394" i="19"/>
  <c r="AC390" i="19"/>
  <c r="AC391" i="19"/>
  <c r="AC387" i="19"/>
  <c r="AC392" i="19"/>
  <c r="AC388" i="19"/>
  <c r="AC384" i="19"/>
  <c r="AC381" i="19"/>
  <c r="AC377" i="19"/>
  <c r="AC373" i="19"/>
  <c r="AC369" i="19"/>
  <c r="AC393" i="19"/>
  <c r="AC385" i="19"/>
  <c r="AC382" i="19"/>
  <c r="AC378" i="19"/>
  <c r="AC374" i="19"/>
  <c r="AC370" i="19"/>
  <c r="AC386" i="19"/>
  <c r="AC383" i="19"/>
  <c r="AC379" i="19"/>
  <c r="AC375" i="19"/>
  <c r="AC371" i="19"/>
  <c r="AE395" i="19"/>
  <c r="D366" i="19"/>
  <c r="H366" i="19"/>
  <c r="L366" i="19"/>
  <c r="P366" i="19"/>
  <c r="T366" i="19"/>
  <c r="X366" i="19"/>
  <c r="AB366" i="19"/>
  <c r="E367" i="19"/>
  <c r="P367" i="19"/>
  <c r="U367" i="19"/>
  <c r="Q368" i="19"/>
  <c r="H369" i="19"/>
  <c r="C370" i="19"/>
  <c r="D371" i="19"/>
  <c r="T371" i="19"/>
  <c r="E372" i="19"/>
  <c r="U372" i="19"/>
  <c r="G374" i="19"/>
  <c r="W374" i="19"/>
  <c r="H375" i="19"/>
  <c r="X375" i="19"/>
  <c r="I376" i="19"/>
  <c r="Y376" i="19"/>
  <c r="K378" i="19"/>
  <c r="K395" i="19" s="1"/>
  <c r="AA378" i="19"/>
  <c r="L379" i="19"/>
  <c r="AB379" i="19"/>
  <c r="M380" i="19"/>
  <c r="AC380" i="19"/>
  <c r="O382" i="19"/>
  <c r="AE382" i="19"/>
  <c r="P383" i="19"/>
  <c r="X384" i="19"/>
  <c r="Y385" i="19"/>
  <c r="AA387" i="19"/>
  <c r="AB388" i="19"/>
  <c r="AC389" i="19"/>
  <c r="C391" i="19"/>
  <c r="E393" i="19"/>
  <c r="E461" i="19"/>
  <c r="E457" i="19"/>
  <c r="E453" i="19"/>
  <c r="E462" i="19"/>
  <c r="E458" i="19"/>
  <c r="E459" i="19"/>
  <c r="E455" i="19"/>
  <c r="E456" i="19"/>
  <c r="E452" i="19"/>
  <c r="E460" i="19"/>
  <c r="E449" i="19"/>
  <c r="E450" i="19"/>
  <c r="E454" i="19"/>
  <c r="E451" i="19"/>
  <c r="E448" i="19"/>
  <c r="E443" i="19"/>
  <c r="E439" i="19"/>
  <c r="E444" i="19"/>
  <c r="E440" i="19"/>
  <c r="E441" i="19"/>
  <c r="E438" i="19"/>
  <c r="E436" i="19"/>
  <c r="E447" i="19"/>
  <c r="E446" i="19"/>
  <c r="E442" i="19"/>
  <c r="E437" i="19"/>
  <c r="E433" i="19"/>
  <c r="E445" i="19"/>
  <c r="E434" i="19"/>
  <c r="I461" i="19"/>
  <c r="I457" i="19"/>
  <c r="I453" i="19"/>
  <c r="I462" i="19"/>
  <c r="I458" i="19"/>
  <c r="I459" i="19"/>
  <c r="I455" i="19"/>
  <c r="I460" i="19"/>
  <c r="I452" i="19"/>
  <c r="I454" i="19"/>
  <c r="I449" i="19"/>
  <c r="I450" i="19"/>
  <c r="I446" i="19"/>
  <c r="I451" i="19"/>
  <c r="I443" i="19"/>
  <c r="I439" i="19"/>
  <c r="I456" i="19"/>
  <c r="I447" i="19"/>
  <c r="I444" i="19"/>
  <c r="I440" i="19"/>
  <c r="I448" i="19"/>
  <c r="I445" i="19"/>
  <c r="I436" i="19"/>
  <c r="I438" i="19"/>
  <c r="I437" i="19"/>
  <c r="I433" i="19"/>
  <c r="I441" i="19"/>
  <c r="I434" i="19"/>
  <c r="M461" i="19"/>
  <c r="M457" i="19"/>
  <c r="M453" i="19"/>
  <c r="M462" i="19"/>
  <c r="M458" i="19"/>
  <c r="M459" i="19"/>
  <c r="M455" i="19"/>
  <c r="M452" i="19"/>
  <c r="M449" i="19"/>
  <c r="M456" i="19"/>
  <c r="M450" i="19"/>
  <c r="M446" i="19"/>
  <c r="M447" i="19"/>
  <c r="M448" i="19"/>
  <c r="M443" i="19"/>
  <c r="M439" i="19"/>
  <c r="M460" i="19"/>
  <c r="M444" i="19"/>
  <c r="M440" i="19"/>
  <c r="M454" i="19"/>
  <c r="M441" i="19"/>
  <c r="M436" i="19"/>
  <c r="M451" i="19"/>
  <c r="M442" i="19"/>
  <c r="M437" i="19"/>
  <c r="M433" i="19"/>
  <c r="M445" i="19"/>
  <c r="M434" i="19"/>
  <c r="Q461" i="19"/>
  <c r="Q457" i="19"/>
  <c r="Q453" i="19"/>
  <c r="Q462" i="19"/>
  <c r="Q458" i="19"/>
  <c r="Q459" i="19"/>
  <c r="Q455" i="19"/>
  <c r="Q452" i="19"/>
  <c r="Q456" i="19"/>
  <c r="Q454" i="19"/>
  <c r="Q449" i="19"/>
  <c r="Q460" i="19"/>
  <c r="Q450" i="19"/>
  <c r="Q446" i="19"/>
  <c r="Q443" i="19"/>
  <c r="Q439" i="19"/>
  <c r="Q451" i="19"/>
  <c r="Q447" i="19"/>
  <c r="Q444" i="19"/>
  <c r="Q440" i="19"/>
  <c r="Q445" i="19"/>
  <c r="Q436" i="19"/>
  <c r="Q438" i="19"/>
  <c r="Q437" i="19"/>
  <c r="Q433" i="19"/>
  <c r="Q441" i="19"/>
  <c r="Q434" i="19"/>
  <c r="U461" i="19"/>
  <c r="U457" i="19"/>
  <c r="U453" i="19"/>
  <c r="U462" i="19"/>
  <c r="U458" i="19"/>
  <c r="U459" i="19"/>
  <c r="U455" i="19"/>
  <c r="U456" i="19"/>
  <c r="U452" i="19"/>
  <c r="U460" i="19"/>
  <c r="U449" i="19"/>
  <c r="U445" i="19"/>
  <c r="U450" i="19"/>
  <c r="U446" i="19"/>
  <c r="U447" i="19"/>
  <c r="U451" i="19"/>
  <c r="U448" i="19"/>
  <c r="U443" i="19"/>
  <c r="U439" i="19"/>
  <c r="U454" i="19"/>
  <c r="U444" i="19"/>
  <c r="U440" i="19"/>
  <c r="U441" i="19"/>
  <c r="U436" i="19"/>
  <c r="U442" i="19"/>
  <c r="U437" i="19"/>
  <c r="U433" i="19"/>
  <c r="U434" i="19"/>
  <c r="Y461" i="19"/>
  <c r="Y457" i="19"/>
  <c r="Y453" i="19"/>
  <c r="Y462" i="19"/>
  <c r="Y458" i="19"/>
  <c r="Y459" i="19"/>
  <c r="Y455" i="19"/>
  <c r="Y460" i="19"/>
  <c r="Y452" i="19"/>
  <c r="Y448" i="19"/>
  <c r="Y454" i="19"/>
  <c r="Y449" i="19"/>
  <c r="Y445" i="19"/>
  <c r="Y450" i="19"/>
  <c r="Y446" i="19"/>
  <c r="Y451" i="19"/>
  <c r="Y456" i="19"/>
  <c r="Y443" i="19"/>
  <c r="Y439" i="19"/>
  <c r="Y447" i="19"/>
  <c r="Y444" i="19"/>
  <c r="Y440" i="19"/>
  <c r="Y436" i="19"/>
  <c r="Y438" i="19"/>
  <c r="Y437" i="19"/>
  <c r="Y433" i="19"/>
  <c r="Y441" i="19"/>
  <c r="Y434" i="19"/>
  <c r="AC461" i="19"/>
  <c r="AC457" i="19"/>
  <c r="AC453" i="19"/>
  <c r="AC462" i="19"/>
  <c r="AC458" i="19"/>
  <c r="AC459" i="19"/>
  <c r="AC455" i="19"/>
  <c r="AC452" i="19"/>
  <c r="AC448" i="19"/>
  <c r="AC449" i="19"/>
  <c r="AC445" i="19"/>
  <c r="AC456" i="19"/>
  <c r="AC450" i="19"/>
  <c r="AC446" i="19"/>
  <c r="AC447" i="19"/>
  <c r="AC460" i="19"/>
  <c r="AC454" i="19"/>
  <c r="AC443" i="19"/>
  <c r="AC439" i="19"/>
  <c r="AC444" i="19"/>
  <c r="AC440" i="19"/>
  <c r="AC451" i="19"/>
  <c r="AC441" i="19"/>
  <c r="AC436" i="19"/>
  <c r="AC442" i="19"/>
  <c r="AC437" i="19"/>
  <c r="AC433" i="19"/>
  <c r="AC434" i="19"/>
  <c r="I435" i="19"/>
  <c r="Y435" i="19"/>
  <c r="M438" i="19"/>
  <c r="AC438" i="19"/>
  <c r="I442" i="19"/>
  <c r="Q442" i="19"/>
  <c r="B462" i="19"/>
  <c r="B458" i="19"/>
  <c r="B454" i="19"/>
  <c r="B459" i="19"/>
  <c r="B460" i="19"/>
  <c r="B456" i="19"/>
  <c r="B453" i="19"/>
  <c r="B449" i="19"/>
  <c r="B457" i="19"/>
  <c r="B455" i="19"/>
  <c r="B450" i="19"/>
  <c r="B446" i="19"/>
  <c r="B461" i="19"/>
  <c r="B451" i="19"/>
  <c r="B447" i="19"/>
  <c r="B463" i="19" s="1"/>
  <c r="B444" i="19"/>
  <c r="B440" i="19"/>
  <c r="B452" i="19"/>
  <c r="B448" i="19"/>
  <c r="B445" i="19"/>
  <c r="B441" i="19"/>
  <c r="F462" i="19"/>
  <c r="F458" i="19"/>
  <c r="F454" i="19"/>
  <c r="F459" i="19"/>
  <c r="F455" i="19"/>
  <c r="F460" i="19"/>
  <c r="F456" i="19"/>
  <c r="F457" i="19"/>
  <c r="F449" i="19"/>
  <c r="F461" i="19"/>
  <c r="F453" i="19"/>
  <c r="F450" i="19"/>
  <c r="F446" i="19"/>
  <c r="F451" i="19"/>
  <c r="F447" i="19"/>
  <c r="F448" i="19"/>
  <c r="F452" i="19"/>
  <c r="F444" i="19"/>
  <c r="F440" i="19"/>
  <c r="F445" i="19"/>
  <c r="F441" i="19"/>
  <c r="J462" i="19"/>
  <c r="J458" i="19"/>
  <c r="J454" i="19"/>
  <c r="J459" i="19"/>
  <c r="J455" i="19"/>
  <c r="J460" i="19"/>
  <c r="J456" i="19"/>
  <c r="J461" i="19"/>
  <c r="J449" i="19"/>
  <c r="J450" i="19"/>
  <c r="J446" i="19"/>
  <c r="J453" i="19"/>
  <c r="J451" i="19"/>
  <c r="J447" i="19"/>
  <c r="J457" i="19"/>
  <c r="J452" i="19"/>
  <c r="J444" i="19"/>
  <c r="J440" i="19"/>
  <c r="J448" i="19"/>
  <c r="J445" i="19"/>
  <c r="J441" i="19"/>
  <c r="N462" i="19"/>
  <c r="N458" i="19"/>
  <c r="N454" i="19"/>
  <c r="N459" i="19"/>
  <c r="N455" i="19"/>
  <c r="N460" i="19"/>
  <c r="N456" i="19"/>
  <c r="N449" i="19"/>
  <c r="N450" i="19"/>
  <c r="N446" i="19"/>
  <c r="N457" i="19"/>
  <c r="N451" i="19"/>
  <c r="N447" i="19"/>
  <c r="N461" i="19"/>
  <c r="N453" i="19"/>
  <c r="N448" i="19"/>
  <c r="N444" i="19"/>
  <c r="N440" i="19"/>
  <c r="N445" i="19"/>
  <c r="N441" i="19"/>
  <c r="R462" i="19"/>
  <c r="R458" i="19"/>
  <c r="R454" i="19"/>
  <c r="R459" i="19"/>
  <c r="R455" i="19"/>
  <c r="R460" i="19"/>
  <c r="R456" i="19"/>
  <c r="R453" i="19"/>
  <c r="R449" i="19"/>
  <c r="R457" i="19"/>
  <c r="R450" i="19"/>
  <c r="R446" i="19"/>
  <c r="R461" i="19"/>
  <c r="R451" i="19"/>
  <c r="R447" i="19"/>
  <c r="R444" i="19"/>
  <c r="R440" i="19"/>
  <c r="R452" i="19"/>
  <c r="R448" i="19"/>
  <c r="R445" i="19"/>
  <c r="R441" i="19"/>
  <c r="V462" i="19"/>
  <c r="V458" i="19"/>
  <c r="V454" i="19"/>
  <c r="V459" i="19"/>
  <c r="V455" i="19"/>
  <c r="V460" i="19"/>
  <c r="V456" i="19"/>
  <c r="V457" i="19"/>
  <c r="V449" i="19"/>
  <c r="V461" i="19"/>
  <c r="V453" i="19"/>
  <c r="V450" i="19"/>
  <c r="V446" i="19"/>
  <c r="V451" i="19"/>
  <c r="V447" i="19"/>
  <c r="V448" i="19"/>
  <c r="V452" i="19"/>
  <c r="V444" i="19"/>
  <c r="V440" i="19"/>
  <c r="V441" i="19"/>
  <c r="Z462" i="19"/>
  <c r="Z458" i="19"/>
  <c r="Z454" i="19"/>
  <c r="Z459" i="19"/>
  <c r="Z455" i="19"/>
  <c r="Z460" i="19"/>
  <c r="Z456" i="19"/>
  <c r="Z461" i="19"/>
  <c r="Z449" i="19"/>
  <c r="Z450" i="19"/>
  <c r="Z446" i="19"/>
  <c r="Z453" i="19"/>
  <c r="Z451" i="19"/>
  <c r="Z447" i="19"/>
  <c r="Z452" i="19"/>
  <c r="Z444" i="19"/>
  <c r="Z440" i="19"/>
  <c r="Z441" i="19"/>
  <c r="AD462" i="19"/>
  <c r="AD458" i="19"/>
  <c r="AD454" i="19"/>
  <c r="AD459" i="19"/>
  <c r="AD455" i="19"/>
  <c r="AD460" i="19"/>
  <c r="AD456" i="19"/>
  <c r="AD449" i="19"/>
  <c r="AD450" i="19"/>
  <c r="AD446" i="19"/>
  <c r="AD457" i="19"/>
  <c r="AD451" i="19"/>
  <c r="AD447" i="19"/>
  <c r="AD453" i="19"/>
  <c r="AD445" i="19"/>
  <c r="AD444" i="19"/>
  <c r="AD440" i="19"/>
  <c r="AD448" i="19"/>
  <c r="AD441" i="19"/>
  <c r="D433" i="19"/>
  <c r="H433" i="19"/>
  <c r="L433" i="19"/>
  <c r="P433" i="19"/>
  <c r="T433" i="19"/>
  <c r="X433" i="19"/>
  <c r="AB433" i="19"/>
  <c r="B435" i="19"/>
  <c r="F435" i="19"/>
  <c r="J435" i="19"/>
  <c r="J463" i="19" s="1"/>
  <c r="N435" i="19"/>
  <c r="R435" i="19"/>
  <c r="V435" i="19"/>
  <c r="Z435" i="19"/>
  <c r="Z463" i="19" s="1"/>
  <c r="AD435" i="19"/>
  <c r="C436" i="19"/>
  <c r="G436" i="19"/>
  <c r="K436" i="19"/>
  <c r="O436" i="19"/>
  <c r="S436" i="19"/>
  <c r="W436" i="19"/>
  <c r="AA436" i="19"/>
  <c r="AE436" i="19"/>
  <c r="D437" i="19"/>
  <c r="H437" i="19"/>
  <c r="L437" i="19"/>
  <c r="P437" i="19"/>
  <c r="T437" i="19"/>
  <c r="X437" i="19"/>
  <c r="AB437" i="19"/>
  <c r="B438" i="19"/>
  <c r="G438" i="19"/>
  <c r="N438" i="19"/>
  <c r="V438" i="19"/>
  <c r="AD438" i="19"/>
  <c r="O439" i="19"/>
  <c r="AE439" i="19"/>
  <c r="H440" i="19"/>
  <c r="P440" i="19"/>
  <c r="X440" i="19"/>
  <c r="B442" i="19"/>
  <c r="J442" i="19"/>
  <c r="R442" i="19"/>
  <c r="Z442" i="19"/>
  <c r="D444" i="19"/>
  <c r="L444" i="19"/>
  <c r="T444" i="19"/>
  <c r="AB444" i="19"/>
  <c r="V445" i="19"/>
  <c r="X447" i="19"/>
  <c r="Z448" i="19"/>
  <c r="AB450" i="19"/>
  <c r="AD452" i="19"/>
  <c r="Z457" i="19"/>
  <c r="C459" i="19"/>
  <c r="C455" i="19"/>
  <c r="C460" i="19"/>
  <c r="C456" i="19"/>
  <c r="C461" i="19"/>
  <c r="C457" i="19"/>
  <c r="C454" i="19"/>
  <c r="C450" i="19"/>
  <c r="C458" i="19"/>
  <c r="C451" i="19"/>
  <c r="C447" i="19"/>
  <c r="C462" i="19"/>
  <c r="C452" i="19"/>
  <c r="C448" i="19"/>
  <c r="C449" i="19"/>
  <c r="C445" i="19"/>
  <c r="C441" i="19"/>
  <c r="C453" i="19"/>
  <c r="C446" i="19"/>
  <c r="C442" i="19"/>
  <c r="G459" i="19"/>
  <c r="G455" i="19"/>
  <c r="G460" i="19"/>
  <c r="G456" i="19"/>
  <c r="G461" i="19"/>
  <c r="G457" i="19"/>
  <c r="G458" i="19"/>
  <c r="G453" i="19"/>
  <c r="G450" i="19"/>
  <c r="G462" i="19"/>
  <c r="G451" i="19"/>
  <c r="G447" i="19"/>
  <c r="G454" i="19"/>
  <c r="G452" i="19"/>
  <c r="G448" i="19"/>
  <c r="G449" i="19"/>
  <c r="G445" i="19"/>
  <c r="G441" i="19"/>
  <c r="G442" i="19"/>
  <c r="K459" i="19"/>
  <c r="K455" i="19"/>
  <c r="K460" i="19"/>
  <c r="K456" i="19"/>
  <c r="K461" i="19"/>
  <c r="K457" i="19"/>
  <c r="K462" i="19"/>
  <c r="K454" i="19"/>
  <c r="K450" i="19"/>
  <c r="K453" i="19"/>
  <c r="K451" i="19"/>
  <c r="K447" i="19"/>
  <c r="K452" i="19"/>
  <c r="K448" i="19"/>
  <c r="K446" i="19"/>
  <c r="K445" i="19"/>
  <c r="K441" i="19"/>
  <c r="K458" i="19"/>
  <c r="K442" i="19"/>
  <c r="K438" i="19"/>
  <c r="O459" i="19"/>
  <c r="O455" i="19"/>
  <c r="O460" i="19"/>
  <c r="O456" i="19"/>
  <c r="O461" i="19"/>
  <c r="O457" i="19"/>
  <c r="O450" i="19"/>
  <c r="O451" i="19"/>
  <c r="O447" i="19"/>
  <c r="O458" i="19"/>
  <c r="O454" i="19"/>
  <c r="O453" i="19"/>
  <c r="O452" i="19"/>
  <c r="O448" i="19"/>
  <c r="O445" i="19"/>
  <c r="O441" i="19"/>
  <c r="O462" i="19"/>
  <c r="O449" i="19"/>
  <c r="O442" i="19"/>
  <c r="O438" i="19"/>
  <c r="S459" i="19"/>
  <c r="S455" i="19"/>
  <c r="S460" i="19"/>
  <c r="S456" i="19"/>
  <c r="S461" i="19"/>
  <c r="S457" i="19"/>
  <c r="S454" i="19"/>
  <c r="S450" i="19"/>
  <c r="S458" i="19"/>
  <c r="S451" i="19"/>
  <c r="S447" i="19"/>
  <c r="S462" i="19"/>
  <c r="S452" i="19"/>
  <c r="S448" i="19"/>
  <c r="S449" i="19"/>
  <c r="S446" i="19"/>
  <c r="S445" i="19"/>
  <c r="S441" i="19"/>
  <c r="S442" i="19"/>
  <c r="S438" i="19"/>
  <c r="W459" i="19"/>
  <c r="W455" i="19"/>
  <c r="W460" i="19"/>
  <c r="W456" i="19"/>
  <c r="W461" i="19"/>
  <c r="W457" i="19"/>
  <c r="W458" i="19"/>
  <c r="W453" i="19"/>
  <c r="W450" i="19"/>
  <c r="W462" i="19"/>
  <c r="W451" i="19"/>
  <c r="W447" i="19"/>
  <c r="W454" i="19"/>
  <c r="W452" i="19"/>
  <c r="W448" i="19"/>
  <c r="W449" i="19"/>
  <c r="W441" i="19"/>
  <c r="W445" i="19"/>
  <c r="W442" i="19"/>
  <c r="W438" i="19"/>
  <c r="AA459" i="19"/>
  <c r="AA455" i="19"/>
  <c r="AA460" i="19"/>
  <c r="AA456" i="19"/>
  <c r="AA461" i="19"/>
  <c r="AA457" i="19"/>
  <c r="AA462" i="19"/>
  <c r="AA454" i="19"/>
  <c r="AA450" i="19"/>
  <c r="AA453" i="19"/>
  <c r="AA451" i="19"/>
  <c r="AA447" i="19"/>
  <c r="AA452" i="19"/>
  <c r="AA448" i="19"/>
  <c r="AA458" i="19"/>
  <c r="AA446" i="19"/>
  <c r="AA441" i="19"/>
  <c r="AA442" i="19"/>
  <c r="AA438" i="19"/>
  <c r="AE459" i="19"/>
  <c r="AE455" i="19"/>
  <c r="AE460" i="19"/>
  <c r="AE456" i="19"/>
  <c r="AE461" i="19"/>
  <c r="AE457" i="19"/>
  <c r="AE450" i="19"/>
  <c r="AE451" i="19"/>
  <c r="AE447" i="19"/>
  <c r="AE458" i="19"/>
  <c r="AE454" i="19"/>
  <c r="AE453" i="19"/>
  <c r="AE452" i="19"/>
  <c r="AE448" i="19"/>
  <c r="AE462" i="19"/>
  <c r="AE441" i="19"/>
  <c r="AE437" i="19"/>
  <c r="AE449" i="19"/>
  <c r="AE442" i="19"/>
  <c r="AE438" i="19"/>
  <c r="B434" i="19"/>
  <c r="F434" i="19"/>
  <c r="J434" i="19"/>
  <c r="N434" i="19"/>
  <c r="R434" i="19"/>
  <c r="V434" i="19"/>
  <c r="Z434" i="19"/>
  <c r="AD434" i="19"/>
  <c r="C435" i="19"/>
  <c r="G435" i="19"/>
  <c r="K435" i="19"/>
  <c r="O435" i="19"/>
  <c r="S435" i="19"/>
  <c r="W435" i="19"/>
  <c r="AA435" i="19"/>
  <c r="AE435" i="19"/>
  <c r="D436" i="19"/>
  <c r="H436" i="19"/>
  <c r="L436" i="19"/>
  <c r="P436" i="19"/>
  <c r="T436" i="19"/>
  <c r="AB436" i="19"/>
  <c r="C438" i="19"/>
  <c r="B439" i="19"/>
  <c r="J439" i="19"/>
  <c r="R439" i="19"/>
  <c r="Z439" i="19"/>
  <c r="C440" i="19"/>
  <c r="K440" i="19"/>
  <c r="S440" i="19"/>
  <c r="AA440" i="19"/>
  <c r="T441" i="19"/>
  <c r="AB441" i="19"/>
  <c r="F443" i="19"/>
  <c r="N443" i="19"/>
  <c r="V443" i="19"/>
  <c r="AD443" i="19"/>
  <c r="G444" i="19"/>
  <c r="O444" i="19"/>
  <c r="W444" i="19"/>
  <c r="AE444" i="19"/>
  <c r="Z445" i="19"/>
  <c r="K449" i="19"/>
  <c r="S453" i="19"/>
  <c r="D460" i="19"/>
  <c r="D456" i="19"/>
  <c r="D461" i="19"/>
  <c r="D457" i="19"/>
  <c r="D462" i="19"/>
  <c r="D458" i="19"/>
  <c r="D454" i="19"/>
  <c r="D455" i="19"/>
  <c r="D451" i="19"/>
  <c r="D459" i="19"/>
  <c r="D452" i="19"/>
  <c r="D448" i="19"/>
  <c r="D453" i="19"/>
  <c r="D449" i="19"/>
  <c r="D450" i="19"/>
  <c r="D447" i="19"/>
  <c r="D446" i="19"/>
  <c r="D442" i="19"/>
  <c r="D438" i="19"/>
  <c r="D443" i="19"/>
  <c r="D439" i="19"/>
  <c r="H460" i="19"/>
  <c r="H456" i="19"/>
  <c r="H461" i="19"/>
  <c r="H457" i="19"/>
  <c r="H462" i="19"/>
  <c r="H458" i="19"/>
  <c r="H454" i="19"/>
  <c r="H459" i="19"/>
  <c r="H451" i="19"/>
  <c r="H452" i="19"/>
  <c r="H448" i="19"/>
  <c r="H449" i="19"/>
  <c r="H455" i="19"/>
  <c r="H450" i="19"/>
  <c r="H453" i="19"/>
  <c r="H442" i="19"/>
  <c r="H438" i="19"/>
  <c r="H446" i="19"/>
  <c r="H443" i="19"/>
  <c r="H439" i="19"/>
  <c r="L460" i="19"/>
  <c r="L456" i="19"/>
  <c r="L461" i="19"/>
  <c r="L457" i="19"/>
  <c r="L462" i="19"/>
  <c r="L458" i="19"/>
  <c r="L454" i="19"/>
  <c r="L453" i="19"/>
  <c r="L451" i="19"/>
  <c r="L452" i="19"/>
  <c r="L448" i="19"/>
  <c r="L455" i="19"/>
  <c r="L449" i="19"/>
  <c r="L459" i="19"/>
  <c r="L447" i="19"/>
  <c r="L442" i="19"/>
  <c r="L438" i="19"/>
  <c r="L443" i="19"/>
  <c r="L439" i="19"/>
  <c r="P460" i="19"/>
  <c r="P456" i="19"/>
  <c r="P461" i="19"/>
  <c r="P457" i="19"/>
  <c r="P462" i="19"/>
  <c r="P458" i="19"/>
  <c r="P454" i="19"/>
  <c r="P451" i="19"/>
  <c r="P455" i="19"/>
  <c r="P453" i="19"/>
  <c r="P452" i="19"/>
  <c r="P448" i="19"/>
  <c r="P459" i="19"/>
  <c r="P449" i="19"/>
  <c r="P442" i="19"/>
  <c r="P438" i="19"/>
  <c r="P450" i="19"/>
  <c r="P446" i="19"/>
  <c r="P443" i="19"/>
  <c r="P439" i="19"/>
  <c r="T460" i="19"/>
  <c r="T456" i="19"/>
  <c r="T461" i="19"/>
  <c r="T457" i="19"/>
  <c r="T462" i="19"/>
  <c r="T458" i="19"/>
  <c r="T454" i="19"/>
  <c r="T455" i="19"/>
  <c r="T451" i="19"/>
  <c r="T459" i="19"/>
  <c r="T452" i="19"/>
  <c r="T448" i="19"/>
  <c r="T453" i="19"/>
  <c r="T449" i="19"/>
  <c r="T450" i="19"/>
  <c r="T447" i="19"/>
  <c r="T442" i="19"/>
  <c r="T438" i="19"/>
  <c r="T443" i="19"/>
  <c r="T439" i="19"/>
  <c r="X460" i="19"/>
  <c r="X456" i="19"/>
  <c r="X461" i="19"/>
  <c r="X457" i="19"/>
  <c r="X462" i="19"/>
  <c r="X458" i="19"/>
  <c r="X454" i="19"/>
  <c r="X459" i="19"/>
  <c r="X451" i="19"/>
  <c r="X452" i="19"/>
  <c r="X448" i="19"/>
  <c r="X449" i="19"/>
  <c r="X450" i="19"/>
  <c r="X445" i="19"/>
  <c r="X442" i="19"/>
  <c r="X438" i="19"/>
  <c r="X453" i="19"/>
  <c r="X446" i="19"/>
  <c r="X443" i="19"/>
  <c r="X439" i="19"/>
  <c r="AB460" i="19"/>
  <c r="AB456" i="19"/>
  <c r="AB461" i="19"/>
  <c r="AB457" i="19"/>
  <c r="AB462" i="19"/>
  <c r="AB458" i="19"/>
  <c r="AB454" i="19"/>
  <c r="AB453" i="19"/>
  <c r="AB451" i="19"/>
  <c r="AB452" i="19"/>
  <c r="AB448" i="19"/>
  <c r="AB455" i="19"/>
  <c r="AB449" i="19"/>
  <c r="AB447" i="19"/>
  <c r="AB442" i="19"/>
  <c r="AB438" i="19"/>
  <c r="AB445" i="19"/>
  <c r="AB443" i="19"/>
  <c r="AB439" i="19"/>
  <c r="R463" i="19"/>
  <c r="D435" i="19"/>
  <c r="H435" i="19"/>
  <c r="L435" i="19"/>
  <c r="P435" i="19"/>
  <c r="T435" i="19"/>
  <c r="X435" i="19"/>
  <c r="AB435" i="19"/>
  <c r="C439" i="19"/>
  <c r="D440" i="19"/>
  <c r="L440" i="19"/>
  <c r="T440" i="19"/>
  <c r="AB440" i="19"/>
  <c r="F442" i="19"/>
  <c r="N442" i="19"/>
  <c r="V442" i="19"/>
  <c r="V463" i="19" s="1"/>
  <c r="AD442" i="19"/>
  <c r="G443" i="19"/>
  <c r="O443" i="19"/>
  <c r="W443" i="19"/>
  <c r="AE443" i="19"/>
  <c r="H444" i="19"/>
  <c r="P444" i="19"/>
  <c r="X444" i="19"/>
  <c r="AA445" i="19"/>
  <c r="G446" i="19"/>
  <c r="W446" i="19"/>
  <c r="H447" i="19"/>
  <c r="AA449" i="19"/>
  <c r="AD461" i="19"/>
  <c r="R552" i="20"/>
  <c r="T11" i="20"/>
  <c r="Y10" i="20"/>
  <c r="X10" i="20"/>
  <c r="Z10" i="20"/>
  <c r="W10" i="20"/>
  <c r="R5" i="20"/>
  <c r="V10" i="20"/>
  <c r="U10" i="20"/>
  <c r="T10" i="20"/>
  <c r="R3" i="20"/>
  <c r="R4" i="20"/>
  <c r="R6" i="20"/>
  <c r="R7" i="20"/>
  <c r="R8" i="20"/>
  <c r="R9" i="20"/>
  <c r="R10" i="20"/>
  <c r="R11" i="20"/>
  <c r="R12" i="20"/>
  <c r="W9" i="20"/>
  <c r="X9" i="20"/>
  <c r="Y9" i="20"/>
  <c r="Z9" i="20"/>
  <c r="V9" i="20"/>
  <c r="T9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254" i="20"/>
  <c r="R255" i="20"/>
  <c r="R256" i="20"/>
  <c r="R257" i="20"/>
  <c r="R258" i="20"/>
  <c r="R259" i="20"/>
  <c r="R260" i="20"/>
  <c r="R261" i="20"/>
  <c r="R262" i="20"/>
  <c r="R263" i="20"/>
  <c r="R264" i="20"/>
  <c r="R265" i="20"/>
  <c r="R266" i="20"/>
  <c r="R267" i="20"/>
  <c r="R268" i="20"/>
  <c r="R269" i="20"/>
  <c r="R270" i="20"/>
  <c r="R271" i="20"/>
  <c r="R272" i="20"/>
  <c r="R273" i="20"/>
  <c r="R274" i="20"/>
  <c r="R275" i="20"/>
  <c r="R276" i="20"/>
  <c r="R277" i="20"/>
  <c r="R278" i="20"/>
  <c r="R279" i="20"/>
  <c r="R280" i="20"/>
  <c r="R281" i="20"/>
  <c r="R282" i="20"/>
  <c r="R283" i="20"/>
  <c r="R284" i="20"/>
  <c r="R285" i="20"/>
  <c r="R286" i="20"/>
  <c r="R287" i="20"/>
  <c r="R288" i="20"/>
  <c r="R289" i="20"/>
  <c r="R290" i="20"/>
  <c r="R291" i="20"/>
  <c r="R292" i="20"/>
  <c r="R293" i="20"/>
  <c r="R294" i="20"/>
  <c r="R295" i="20"/>
  <c r="R296" i="20"/>
  <c r="R297" i="20"/>
  <c r="R298" i="20"/>
  <c r="R299" i="20"/>
  <c r="R300" i="20"/>
  <c r="R301" i="20"/>
  <c r="R302" i="20"/>
  <c r="R303" i="20"/>
  <c r="R304" i="20"/>
  <c r="R305" i="20"/>
  <c r="R306" i="20"/>
  <c r="R307" i="20"/>
  <c r="R308" i="20"/>
  <c r="R309" i="20"/>
  <c r="R310" i="20"/>
  <c r="R311" i="20"/>
  <c r="R312" i="20"/>
  <c r="R313" i="20"/>
  <c r="R314" i="20"/>
  <c r="R315" i="20"/>
  <c r="R316" i="20"/>
  <c r="R317" i="20"/>
  <c r="R318" i="20"/>
  <c r="R319" i="20"/>
  <c r="R320" i="20"/>
  <c r="R321" i="20"/>
  <c r="R322" i="20"/>
  <c r="R323" i="20"/>
  <c r="R324" i="20"/>
  <c r="R325" i="20"/>
  <c r="R326" i="20"/>
  <c r="R327" i="20"/>
  <c r="R328" i="20"/>
  <c r="R329" i="20"/>
  <c r="R330" i="20"/>
  <c r="R331" i="20"/>
  <c r="R332" i="20"/>
  <c r="R333" i="20"/>
  <c r="R334" i="20"/>
  <c r="R335" i="20"/>
  <c r="R336" i="20"/>
  <c r="R337" i="20"/>
  <c r="R338" i="20"/>
  <c r="R339" i="20"/>
  <c r="R340" i="20"/>
  <c r="R341" i="20"/>
  <c r="R342" i="20"/>
  <c r="R343" i="20"/>
  <c r="R344" i="20"/>
  <c r="R345" i="20"/>
  <c r="R346" i="20"/>
  <c r="R347" i="20"/>
  <c r="R348" i="20"/>
  <c r="R349" i="20"/>
  <c r="R350" i="20"/>
  <c r="R351" i="20"/>
  <c r="R352" i="20"/>
  <c r="R353" i="20"/>
  <c r="R354" i="20"/>
  <c r="R355" i="20"/>
  <c r="R356" i="20"/>
  <c r="R357" i="20"/>
  <c r="R358" i="20"/>
  <c r="R359" i="20"/>
  <c r="R360" i="20"/>
  <c r="R361" i="20"/>
  <c r="R362" i="20"/>
  <c r="R363" i="20"/>
  <c r="R364" i="20"/>
  <c r="R365" i="20"/>
  <c r="R366" i="20"/>
  <c r="R367" i="20"/>
  <c r="R368" i="20"/>
  <c r="R369" i="20"/>
  <c r="R370" i="20"/>
  <c r="R371" i="20"/>
  <c r="R372" i="20"/>
  <c r="R373" i="20"/>
  <c r="R374" i="20"/>
  <c r="R375" i="20"/>
  <c r="R376" i="20"/>
  <c r="R377" i="20"/>
  <c r="R378" i="20"/>
  <c r="R379" i="20"/>
  <c r="R380" i="20"/>
  <c r="R381" i="20"/>
  <c r="R382" i="20"/>
  <c r="R383" i="20"/>
  <c r="R384" i="20"/>
  <c r="R385" i="20"/>
  <c r="R386" i="20"/>
  <c r="R387" i="20"/>
  <c r="R388" i="20"/>
  <c r="R389" i="20"/>
  <c r="R390" i="20"/>
  <c r="R391" i="20"/>
  <c r="R392" i="20"/>
  <c r="R393" i="20"/>
  <c r="R394" i="20"/>
  <c r="R395" i="20"/>
  <c r="R396" i="20"/>
  <c r="R397" i="20"/>
  <c r="R398" i="20"/>
  <c r="R399" i="20"/>
  <c r="R400" i="20"/>
  <c r="R401" i="20"/>
  <c r="R402" i="20"/>
  <c r="R403" i="20"/>
  <c r="R404" i="20"/>
  <c r="R405" i="20"/>
  <c r="R406" i="20"/>
  <c r="R407" i="20"/>
  <c r="R408" i="20"/>
  <c r="R409" i="20"/>
  <c r="R410" i="20"/>
  <c r="R411" i="20"/>
  <c r="R412" i="20"/>
  <c r="R413" i="20"/>
  <c r="R414" i="20"/>
  <c r="R415" i="20"/>
  <c r="R416" i="20"/>
  <c r="R417" i="20"/>
  <c r="R418" i="20"/>
  <c r="R419" i="20"/>
  <c r="R420" i="20"/>
  <c r="R421" i="20"/>
  <c r="R422" i="20"/>
  <c r="R423" i="20"/>
  <c r="R424" i="20"/>
  <c r="R425" i="20"/>
  <c r="R426" i="20"/>
  <c r="R427" i="20"/>
  <c r="R428" i="20"/>
  <c r="R429" i="20"/>
  <c r="R430" i="20"/>
  <c r="R431" i="20"/>
  <c r="R432" i="20"/>
  <c r="R433" i="20"/>
  <c r="R434" i="20"/>
  <c r="R435" i="20"/>
  <c r="R436" i="20"/>
  <c r="R437" i="20"/>
  <c r="R438" i="20"/>
  <c r="R439" i="20"/>
  <c r="R440" i="20"/>
  <c r="R441" i="20"/>
  <c r="R442" i="20"/>
  <c r="R443" i="20"/>
  <c r="R444" i="20"/>
  <c r="R445" i="20"/>
  <c r="R446" i="20"/>
  <c r="R447" i="20"/>
  <c r="R448" i="20"/>
  <c r="R449" i="20"/>
  <c r="R450" i="20"/>
  <c r="R451" i="20"/>
  <c r="R452" i="20"/>
  <c r="R453" i="20"/>
  <c r="R454" i="20"/>
  <c r="R455" i="20"/>
  <c r="R456" i="20"/>
  <c r="R457" i="20"/>
  <c r="R458" i="20"/>
  <c r="R459" i="20"/>
  <c r="R460" i="20"/>
  <c r="R461" i="20"/>
  <c r="R462" i="20"/>
  <c r="R463" i="20"/>
  <c r="R464" i="20"/>
  <c r="R465" i="20"/>
  <c r="R466" i="20"/>
  <c r="R467" i="20"/>
  <c r="R468" i="20"/>
  <c r="R469" i="20"/>
  <c r="R470" i="20"/>
  <c r="R471" i="20"/>
  <c r="R472" i="20"/>
  <c r="R473" i="20"/>
  <c r="R474" i="20"/>
  <c r="R475" i="20"/>
  <c r="R476" i="20"/>
  <c r="R477" i="20"/>
  <c r="R478" i="20"/>
  <c r="R479" i="20"/>
  <c r="R480" i="20"/>
  <c r="R481" i="20"/>
  <c r="R482" i="20"/>
  <c r="R483" i="20"/>
  <c r="R484" i="20"/>
  <c r="R485" i="20"/>
  <c r="R486" i="20"/>
  <c r="R487" i="20"/>
  <c r="R488" i="20"/>
  <c r="R489" i="20"/>
  <c r="R490" i="20"/>
  <c r="R491" i="20"/>
  <c r="R492" i="20"/>
  <c r="R493" i="20"/>
  <c r="R494" i="20"/>
  <c r="R495" i="20"/>
  <c r="R496" i="20"/>
  <c r="R497" i="20"/>
  <c r="R498" i="20"/>
  <c r="R499" i="20"/>
  <c r="R500" i="20"/>
  <c r="R501" i="20"/>
  <c r="R502" i="20"/>
  <c r="R503" i="20"/>
  <c r="R504" i="20"/>
  <c r="R505" i="20"/>
  <c r="R506" i="20"/>
  <c r="R507" i="20"/>
  <c r="R508" i="20"/>
  <c r="R509" i="20"/>
  <c r="R510" i="20"/>
  <c r="R511" i="20"/>
  <c r="R512" i="20"/>
  <c r="R513" i="20"/>
  <c r="R514" i="20"/>
  <c r="R515" i="20"/>
  <c r="R516" i="20"/>
  <c r="R517" i="20"/>
  <c r="R518" i="20"/>
  <c r="R519" i="20"/>
  <c r="R520" i="20"/>
  <c r="R521" i="20"/>
  <c r="R522" i="20"/>
  <c r="R523" i="20"/>
  <c r="R524" i="20"/>
  <c r="R525" i="20"/>
  <c r="R526" i="20"/>
  <c r="R527" i="20"/>
  <c r="R528" i="20"/>
  <c r="R529" i="20"/>
  <c r="R530" i="20"/>
  <c r="R531" i="20"/>
  <c r="R532" i="20"/>
  <c r="R533" i="20"/>
  <c r="R534" i="20"/>
  <c r="R535" i="20"/>
  <c r="R536" i="20"/>
  <c r="R537" i="20"/>
  <c r="R538" i="20"/>
  <c r="R539" i="20"/>
  <c r="R540" i="20"/>
  <c r="R541" i="20"/>
  <c r="R542" i="20"/>
  <c r="R543" i="20"/>
  <c r="R544" i="20"/>
  <c r="R545" i="20"/>
  <c r="R546" i="20"/>
  <c r="R547" i="20"/>
  <c r="R548" i="20"/>
  <c r="R549" i="20"/>
  <c r="R550" i="20"/>
  <c r="R551" i="20"/>
  <c r="R2" i="20"/>
  <c r="S6" i="20"/>
  <c r="S5" i="20"/>
  <c r="S4" i="20"/>
  <c r="S3" i="20"/>
  <c r="S2" i="20"/>
  <c r="F463" i="19" l="1"/>
  <c r="AE463" i="19"/>
  <c r="AD463" i="19"/>
  <c r="N463" i="19"/>
  <c r="AC463" i="19"/>
  <c r="U463" i="19"/>
  <c r="X395" i="19"/>
  <c r="H395" i="19"/>
  <c r="AB327" i="19"/>
  <c r="AA327" i="19"/>
  <c r="K327" i="19"/>
  <c r="AF312" i="19"/>
  <c r="AM74" i="19" s="1"/>
  <c r="Y259" i="19"/>
  <c r="I259" i="19"/>
  <c r="AF258" i="19"/>
  <c r="AL88" i="19" s="1"/>
  <c r="X191" i="19"/>
  <c r="AF172" i="19"/>
  <c r="AK70" i="19" s="1"/>
  <c r="AF188" i="19"/>
  <c r="AK86" i="19" s="1"/>
  <c r="AF234" i="19"/>
  <c r="AL64" i="19" s="1"/>
  <c r="AF176" i="19"/>
  <c r="AK74" i="19" s="1"/>
  <c r="U123" i="19"/>
  <c r="E123" i="19"/>
  <c r="B40" i="19"/>
  <c r="B36" i="19"/>
  <c r="X123" i="19"/>
  <c r="AA463" i="19"/>
  <c r="K463" i="19"/>
  <c r="AA395" i="19"/>
  <c r="T395" i="19"/>
  <c r="X327" i="19"/>
  <c r="W327" i="19"/>
  <c r="G327" i="19"/>
  <c r="AF300" i="19"/>
  <c r="AM62" i="19" s="1"/>
  <c r="U259" i="19"/>
  <c r="E259" i="19"/>
  <c r="AF230" i="19"/>
  <c r="AL60" i="19" s="1"/>
  <c r="G191" i="19"/>
  <c r="K191" i="19"/>
  <c r="M191" i="19"/>
  <c r="AF168" i="19"/>
  <c r="AK66" i="19" s="1"/>
  <c r="AF184" i="19"/>
  <c r="AK82" i="19" s="1"/>
  <c r="AF250" i="19"/>
  <c r="AL80" i="19" s="1"/>
  <c r="Q123" i="19"/>
  <c r="B37" i="19"/>
  <c r="P123" i="19"/>
  <c r="P395" i="19"/>
  <c r="S327" i="19"/>
  <c r="AF304" i="19"/>
  <c r="AM66" i="19" s="1"/>
  <c r="AA191" i="19"/>
  <c r="H191" i="19"/>
  <c r="AF189" i="19"/>
  <c r="AK87" i="19" s="1"/>
  <c r="S191" i="19"/>
  <c r="C191" i="19"/>
  <c r="AC123" i="19"/>
  <c r="M123" i="19"/>
  <c r="H123" i="19"/>
  <c r="S463" i="19"/>
  <c r="C463" i="19"/>
  <c r="AB395" i="19"/>
  <c r="AF368" i="19"/>
  <c r="AN62" i="19" s="1"/>
  <c r="AF325" i="19"/>
  <c r="AM87" i="19" s="1"/>
  <c r="AE327" i="19"/>
  <c r="O327" i="19"/>
  <c r="AF321" i="19"/>
  <c r="AM83" i="19" s="1"/>
  <c r="AF308" i="19"/>
  <c r="AM70" i="19" s="1"/>
  <c r="AC259" i="19"/>
  <c r="M259" i="19"/>
  <c r="AF240" i="19"/>
  <c r="AL70" i="19" s="1"/>
  <c r="W191" i="19"/>
  <c r="AC191" i="19"/>
  <c r="Y123" i="19"/>
  <c r="I123" i="19"/>
  <c r="Z123" i="19"/>
  <c r="B50" i="1"/>
  <c r="E50" i="1" s="1"/>
  <c r="B48" i="1"/>
  <c r="E48" i="1" s="1"/>
  <c r="B47" i="1"/>
  <c r="E47" i="1" s="1"/>
  <c r="B49" i="1"/>
  <c r="E49" i="1" s="1"/>
  <c r="B52" i="1"/>
  <c r="E52" i="1" s="1"/>
  <c r="A289" i="1"/>
  <c r="A285" i="1"/>
  <c r="A281" i="1"/>
  <c r="A277" i="1"/>
  <c r="A273" i="1"/>
  <c r="A269" i="1"/>
  <c r="A265" i="1"/>
  <c r="A292" i="1"/>
  <c r="A288" i="1"/>
  <c r="A284" i="1"/>
  <c r="A280" i="1"/>
  <c r="A276" i="1"/>
  <c r="A272" i="1"/>
  <c r="A268" i="1"/>
  <c r="A264" i="1"/>
  <c r="A291" i="1"/>
  <c r="A283" i="1"/>
  <c r="A275" i="1"/>
  <c r="A267" i="1"/>
  <c r="A290" i="1"/>
  <c r="A282" i="1"/>
  <c r="A274" i="1"/>
  <c r="A266" i="1"/>
  <c r="A286" i="1"/>
  <c r="A270" i="1"/>
  <c r="A263" i="1"/>
  <c r="A287" i="1"/>
  <c r="A279" i="1"/>
  <c r="A271" i="1"/>
  <c r="A278" i="1"/>
  <c r="AF438" i="19"/>
  <c r="AO64" i="19" s="1"/>
  <c r="AB463" i="19"/>
  <c r="L463" i="19"/>
  <c r="AF445" i="19"/>
  <c r="AO71" i="19" s="1"/>
  <c r="AF444" i="19"/>
  <c r="AO70" i="19" s="1"/>
  <c r="AF446" i="19"/>
  <c r="AO72" i="19" s="1"/>
  <c r="AF449" i="19"/>
  <c r="AO75" i="19" s="1"/>
  <c r="AF459" i="19"/>
  <c r="AO85" i="19" s="1"/>
  <c r="Y463" i="19"/>
  <c r="C395" i="19"/>
  <c r="D395" i="19"/>
  <c r="G395" i="19"/>
  <c r="W463" i="19"/>
  <c r="G463" i="19"/>
  <c r="X463" i="19"/>
  <c r="H463" i="19"/>
  <c r="AF448" i="19"/>
  <c r="AO74" i="19" s="1"/>
  <c r="AF447" i="19"/>
  <c r="AO73" i="19" s="1"/>
  <c r="AF450" i="19"/>
  <c r="AO76" i="19" s="1"/>
  <c r="AF453" i="19"/>
  <c r="AO79" i="19" s="1"/>
  <c r="AF454" i="19"/>
  <c r="AO80" i="19" s="1"/>
  <c r="AF434" i="19"/>
  <c r="AO60" i="19" s="1"/>
  <c r="AF442" i="19"/>
  <c r="AO68" i="19" s="1"/>
  <c r="T463" i="19"/>
  <c r="D463" i="19"/>
  <c r="AF433" i="19"/>
  <c r="AO59" i="19" s="1"/>
  <c r="AF452" i="19"/>
  <c r="AO78" i="19" s="1"/>
  <c r="AF451" i="19"/>
  <c r="AO77" i="19" s="1"/>
  <c r="AF455" i="19"/>
  <c r="AO81" i="19" s="1"/>
  <c r="AF456" i="19"/>
  <c r="AO82" i="19" s="1"/>
  <c r="AF458" i="19"/>
  <c r="AO84" i="19" s="1"/>
  <c r="L395" i="19"/>
  <c r="O395" i="19"/>
  <c r="AF443" i="19"/>
  <c r="AO69" i="19" s="1"/>
  <c r="AF439" i="19"/>
  <c r="AO65" i="19" s="1"/>
  <c r="O463" i="19"/>
  <c r="AF437" i="19"/>
  <c r="AO63" i="19" s="1"/>
  <c r="AF436" i="19"/>
  <c r="AO62" i="19" s="1"/>
  <c r="AF435" i="19"/>
  <c r="AO61" i="19" s="1"/>
  <c r="P463" i="19"/>
  <c r="AF441" i="19"/>
  <c r="AO67" i="19" s="1"/>
  <c r="AF440" i="19"/>
  <c r="AO66" i="19" s="1"/>
  <c r="AF461" i="19"/>
  <c r="AO87" i="19" s="1"/>
  <c r="AF457" i="19"/>
  <c r="AO83" i="19" s="1"/>
  <c r="AF460" i="19"/>
  <c r="AO86" i="19" s="1"/>
  <c r="AF462" i="19"/>
  <c r="AO88" i="19" s="1"/>
  <c r="M463" i="19"/>
  <c r="I463" i="19"/>
  <c r="AF367" i="19"/>
  <c r="AN61" i="19" s="1"/>
  <c r="E463" i="19"/>
  <c r="AC395" i="19"/>
  <c r="M395" i="19"/>
  <c r="AF309" i="19"/>
  <c r="AM71" i="19" s="1"/>
  <c r="V327" i="19"/>
  <c r="F327" i="19"/>
  <c r="AD395" i="19"/>
  <c r="Z395" i="19"/>
  <c r="AF366" i="19"/>
  <c r="AN60" i="19" s="1"/>
  <c r="AF369" i="19"/>
  <c r="AN63" i="19" s="1"/>
  <c r="AF384" i="19"/>
  <c r="AN78" i="19" s="1"/>
  <c r="AF383" i="19"/>
  <c r="AN77" i="19" s="1"/>
  <c r="AF378" i="19"/>
  <c r="AN72" i="19" s="1"/>
  <c r="AF385" i="19"/>
  <c r="AN79" i="19" s="1"/>
  <c r="AF392" i="19"/>
  <c r="AN86" i="19" s="1"/>
  <c r="AF306" i="19"/>
  <c r="AM68" i="19" s="1"/>
  <c r="AF317" i="19"/>
  <c r="AM79" i="19" s="1"/>
  <c r="AF311" i="19"/>
  <c r="AM73" i="19" s="1"/>
  <c r="H327" i="19"/>
  <c r="AF324" i="19"/>
  <c r="AM86" i="19" s="1"/>
  <c r="AF318" i="19"/>
  <c r="AM80" i="19" s="1"/>
  <c r="Y327" i="19"/>
  <c r="AF235" i="19"/>
  <c r="AL65" i="19" s="1"/>
  <c r="T259" i="19"/>
  <c r="D259" i="19"/>
  <c r="AF245" i="19"/>
  <c r="AL75" i="19" s="1"/>
  <c r="AF244" i="19"/>
  <c r="AL74" i="19" s="1"/>
  <c r="AF239" i="19"/>
  <c r="AL69" i="19" s="1"/>
  <c r="AF255" i="19"/>
  <c r="AL85" i="19" s="1"/>
  <c r="AF185" i="19"/>
  <c r="AK83" i="19" s="1"/>
  <c r="AF181" i="19"/>
  <c r="AK79" i="19" s="1"/>
  <c r="AF177" i="19"/>
  <c r="AK75" i="19" s="1"/>
  <c r="AF173" i="19"/>
  <c r="AK71" i="19" s="1"/>
  <c r="AF169" i="19"/>
  <c r="AK67" i="19" s="1"/>
  <c r="AF165" i="19"/>
  <c r="AK63" i="19" s="1"/>
  <c r="R191" i="19"/>
  <c r="B191" i="19"/>
  <c r="AF161" i="19"/>
  <c r="AK59" i="19" s="1"/>
  <c r="AF232" i="19"/>
  <c r="AL62" i="19" s="1"/>
  <c r="AF190" i="19"/>
  <c r="AK88" i="19" s="1"/>
  <c r="AF186" i="19"/>
  <c r="AK84" i="19" s="1"/>
  <c r="AF182" i="19"/>
  <c r="AK80" i="19" s="1"/>
  <c r="AF178" i="19"/>
  <c r="AK76" i="19" s="1"/>
  <c r="AF174" i="19"/>
  <c r="AK72" i="19" s="1"/>
  <c r="AF170" i="19"/>
  <c r="AK68" i="19" s="1"/>
  <c r="AF242" i="19"/>
  <c r="AL72" i="19" s="1"/>
  <c r="AF237" i="19"/>
  <c r="AL67" i="19" s="1"/>
  <c r="R259" i="19"/>
  <c r="B259" i="19"/>
  <c r="AF229" i="19"/>
  <c r="AL59" i="19" s="1"/>
  <c r="AF187" i="19"/>
  <c r="AK85" i="19" s="1"/>
  <c r="AF183" i="19"/>
  <c r="AK81" i="19" s="1"/>
  <c r="AF179" i="19"/>
  <c r="AK77" i="19" s="1"/>
  <c r="AF175" i="19"/>
  <c r="AK73" i="19" s="1"/>
  <c r="AF171" i="19"/>
  <c r="AK69" i="19" s="1"/>
  <c r="Q191" i="19"/>
  <c r="AE123" i="19"/>
  <c r="O123" i="19"/>
  <c r="U191" i="19"/>
  <c r="AE259" i="19"/>
  <c r="O259" i="19"/>
  <c r="O191" i="19"/>
  <c r="AF166" i="19"/>
  <c r="AK64" i="19" s="1"/>
  <c r="R123" i="19"/>
  <c r="J123" i="19"/>
  <c r="B123" i="19"/>
  <c r="AJ59" i="19"/>
  <c r="AF97" i="19"/>
  <c r="AJ63" i="19" s="1"/>
  <c r="AF101" i="19"/>
  <c r="AJ67" i="19" s="1"/>
  <c r="AF105" i="19"/>
  <c r="AJ71" i="19" s="1"/>
  <c r="AF109" i="19"/>
  <c r="AJ75" i="19" s="1"/>
  <c r="AF113" i="19"/>
  <c r="AJ79" i="19" s="1"/>
  <c r="AF117" i="19"/>
  <c r="AJ83" i="19" s="1"/>
  <c r="AF121" i="19"/>
  <c r="AJ87" i="19" s="1"/>
  <c r="B39" i="19"/>
  <c r="Q463" i="19"/>
  <c r="Y395" i="19"/>
  <c r="I395" i="19"/>
  <c r="AF313" i="19"/>
  <c r="AM75" i="19" s="1"/>
  <c r="R327" i="19"/>
  <c r="B327" i="19"/>
  <c r="AF297" i="19"/>
  <c r="AM59" i="19" s="1"/>
  <c r="AF386" i="19"/>
  <c r="AN80" i="19" s="1"/>
  <c r="V395" i="19"/>
  <c r="AF377" i="19"/>
  <c r="AN71" i="19" s="1"/>
  <c r="AF372" i="19"/>
  <c r="AN66" i="19" s="1"/>
  <c r="AF371" i="19"/>
  <c r="AN65" i="19" s="1"/>
  <c r="AF390" i="19"/>
  <c r="AN84" i="19" s="1"/>
  <c r="AF382" i="19"/>
  <c r="AN76" i="19" s="1"/>
  <c r="AF389" i="19"/>
  <c r="AN83" i="19" s="1"/>
  <c r="AF391" i="19"/>
  <c r="AN85" i="19" s="1"/>
  <c r="AF314" i="19"/>
  <c r="AM76" i="19" s="1"/>
  <c r="AF310" i="19"/>
  <c r="AM72" i="19" s="1"/>
  <c r="AF299" i="19"/>
  <c r="AM61" i="19" s="1"/>
  <c r="D327" i="19"/>
  <c r="AF315" i="19"/>
  <c r="AM77" i="19" s="1"/>
  <c r="AF322" i="19"/>
  <c r="AM84" i="19" s="1"/>
  <c r="M327" i="19"/>
  <c r="E327" i="19"/>
  <c r="AF241" i="19"/>
  <c r="AL71" i="19" s="1"/>
  <c r="P259" i="19"/>
  <c r="AF249" i="19"/>
  <c r="AL79" i="19" s="1"/>
  <c r="AF248" i="19"/>
  <c r="AL78" i="19" s="1"/>
  <c r="AF243" i="19"/>
  <c r="AL73" i="19" s="1"/>
  <c r="AD191" i="19"/>
  <c r="N191" i="19"/>
  <c r="AD259" i="19"/>
  <c r="N259" i="19"/>
  <c r="L191" i="19"/>
  <c r="AA123" i="19"/>
  <c r="K123" i="19"/>
  <c r="P191" i="19"/>
  <c r="W259" i="19"/>
  <c r="G259" i="19"/>
  <c r="AE191" i="19"/>
  <c r="I191" i="19"/>
  <c r="AF162" i="19"/>
  <c r="AK60" i="19" s="1"/>
  <c r="AF94" i="19"/>
  <c r="AJ60" i="19" s="1"/>
  <c r="AF98" i="19"/>
  <c r="AJ64" i="19" s="1"/>
  <c r="AF102" i="19"/>
  <c r="AJ68" i="19" s="1"/>
  <c r="AF106" i="19"/>
  <c r="AJ72" i="19" s="1"/>
  <c r="AF110" i="19"/>
  <c r="AJ76" i="19" s="1"/>
  <c r="AF114" i="19"/>
  <c r="AJ80" i="19" s="1"/>
  <c r="AP80" i="19" s="1"/>
  <c r="AO114" i="19" s="1"/>
  <c r="AF118" i="19"/>
  <c r="AJ84" i="19" s="1"/>
  <c r="AF122" i="19"/>
  <c r="AJ88" i="19" s="1"/>
  <c r="U395" i="19"/>
  <c r="E395" i="19"/>
  <c r="W395" i="19"/>
  <c r="AF301" i="19"/>
  <c r="AM63" i="19" s="1"/>
  <c r="AD327" i="19"/>
  <c r="N327" i="19"/>
  <c r="AF381" i="19"/>
  <c r="AN75" i="19" s="1"/>
  <c r="B395" i="19"/>
  <c r="AF365" i="19"/>
  <c r="AN59" i="19" s="1"/>
  <c r="AF376" i="19"/>
  <c r="AN70" i="19" s="1"/>
  <c r="AF375" i="19"/>
  <c r="AN69" i="19" s="1"/>
  <c r="AF370" i="19"/>
  <c r="AN64" i="19" s="1"/>
  <c r="AF387" i="19"/>
  <c r="AN81" i="19" s="1"/>
  <c r="AF393" i="19"/>
  <c r="AN87" i="19" s="1"/>
  <c r="AF298" i="19"/>
  <c r="AM60" i="19" s="1"/>
  <c r="AF303" i="19"/>
  <c r="AM65" i="19" s="1"/>
  <c r="P327" i="19"/>
  <c r="AF316" i="19"/>
  <c r="AM78" i="19" s="1"/>
  <c r="AF319" i="19"/>
  <c r="AM81" i="19" s="1"/>
  <c r="AF326" i="19"/>
  <c r="AM88" i="19" s="1"/>
  <c r="AC327" i="19"/>
  <c r="U327" i="19"/>
  <c r="Q327" i="19"/>
  <c r="AF231" i="19"/>
  <c r="AL61" i="19" s="1"/>
  <c r="AB259" i="19"/>
  <c r="L259" i="19"/>
  <c r="AF253" i="19"/>
  <c r="AL83" i="19" s="1"/>
  <c r="AF252" i="19"/>
  <c r="AL82" i="19" s="1"/>
  <c r="AF247" i="19"/>
  <c r="AL77" i="19" s="1"/>
  <c r="Z191" i="19"/>
  <c r="J191" i="19"/>
  <c r="AF236" i="19"/>
  <c r="AL66" i="19" s="1"/>
  <c r="AF238" i="19"/>
  <c r="AL68" i="19" s="1"/>
  <c r="AF233" i="19"/>
  <c r="AL63" i="19" s="1"/>
  <c r="Z259" i="19"/>
  <c r="J259" i="19"/>
  <c r="AB191" i="19"/>
  <c r="W123" i="19"/>
  <c r="G123" i="19"/>
  <c r="AF164" i="19"/>
  <c r="AK62" i="19" s="1"/>
  <c r="S259" i="19"/>
  <c r="K259" i="19"/>
  <c r="C259" i="19"/>
  <c r="Y191" i="19"/>
  <c r="D191" i="19"/>
  <c r="AD123" i="19"/>
  <c r="V123" i="19"/>
  <c r="N123" i="19"/>
  <c r="F123" i="19"/>
  <c r="AF95" i="19"/>
  <c r="AJ61" i="19" s="1"/>
  <c r="AP61" i="19" s="1"/>
  <c r="AO95" i="19" s="1"/>
  <c r="AF99" i="19"/>
  <c r="AJ65" i="19" s="1"/>
  <c r="AF103" i="19"/>
  <c r="AJ69" i="19" s="1"/>
  <c r="AF107" i="19"/>
  <c r="AJ73" i="19" s="1"/>
  <c r="AP73" i="19" s="1"/>
  <c r="AO107" i="19" s="1"/>
  <c r="AF111" i="19"/>
  <c r="AJ77" i="19" s="1"/>
  <c r="AP77" i="19" s="1"/>
  <c r="AO111" i="19" s="1"/>
  <c r="AF115" i="19"/>
  <c r="AJ81" i="19" s="1"/>
  <c r="AF119" i="19"/>
  <c r="AJ85" i="19" s="1"/>
  <c r="B38" i="19"/>
  <c r="Q395" i="19"/>
  <c r="AF305" i="19"/>
  <c r="AM67" i="19" s="1"/>
  <c r="Z327" i="19"/>
  <c r="J327" i="19"/>
  <c r="N395" i="19"/>
  <c r="J395" i="19"/>
  <c r="F395" i="19"/>
  <c r="AF373" i="19"/>
  <c r="AN67" i="19" s="1"/>
  <c r="AF380" i="19"/>
  <c r="AN74" i="19" s="1"/>
  <c r="AF379" i="19"/>
  <c r="AN73" i="19" s="1"/>
  <c r="AF374" i="19"/>
  <c r="AN68" i="19" s="1"/>
  <c r="AF394" i="19"/>
  <c r="AN88" i="19" s="1"/>
  <c r="AF388" i="19"/>
  <c r="AN82" i="19" s="1"/>
  <c r="AF302" i="19"/>
  <c r="AM64" i="19" s="1"/>
  <c r="AF307" i="19"/>
  <c r="AM69" i="19" s="1"/>
  <c r="L327" i="19"/>
  <c r="AF320" i="19"/>
  <c r="AM82" i="19" s="1"/>
  <c r="AF323" i="19"/>
  <c r="AM85" i="19" s="1"/>
  <c r="I327" i="19"/>
  <c r="AF246" i="19"/>
  <c r="AL76" i="19" s="1"/>
  <c r="X259" i="19"/>
  <c r="H259" i="19"/>
  <c r="AF257" i="19"/>
  <c r="AL87" i="19" s="1"/>
  <c r="AF256" i="19"/>
  <c r="AL86" i="19" s="1"/>
  <c r="AF251" i="19"/>
  <c r="AL81" i="19" s="1"/>
  <c r="V191" i="19"/>
  <c r="F191" i="19"/>
  <c r="AF254" i="19"/>
  <c r="AL84" i="19" s="1"/>
  <c r="V259" i="19"/>
  <c r="F259" i="19"/>
  <c r="S123" i="19"/>
  <c r="C123" i="19"/>
  <c r="E191" i="19"/>
  <c r="AA259" i="19"/>
  <c r="T191" i="19"/>
  <c r="AF96" i="19"/>
  <c r="AJ62" i="19" s="1"/>
  <c r="AP62" i="19" s="1"/>
  <c r="AO96" i="19" s="1"/>
  <c r="AF100" i="19"/>
  <c r="AJ66" i="19" s="1"/>
  <c r="AP66" i="19" s="1"/>
  <c r="AO100" i="19" s="1"/>
  <c r="AF104" i="19"/>
  <c r="AJ70" i="19" s="1"/>
  <c r="AF108" i="19"/>
  <c r="AJ74" i="19" s="1"/>
  <c r="AF112" i="19"/>
  <c r="AJ78" i="19" s="1"/>
  <c r="AF116" i="19"/>
  <c r="AJ82" i="19" s="1"/>
  <c r="AP82" i="19" s="1"/>
  <c r="AO116" i="19" s="1"/>
  <c r="AF120" i="19"/>
  <c r="AJ86" i="19" s="1"/>
  <c r="N514" i="16"/>
  <c r="N515" i="16"/>
  <c r="N516" i="16"/>
  <c r="N517" i="16"/>
  <c r="N518" i="16"/>
  <c r="N519" i="16"/>
  <c r="N520" i="16"/>
  <c r="N521" i="16"/>
  <c r="N522" i="16"/>
  <c r="N523" i="16"/>
  <c r="N524" i="16"/>
  <c r="N525" i="16"/>
  <c r="N526" i="16"/>
  <c r="N527" i="16"/>
  <c r="N528" i="16"/>
  <c r="N529" i="16"/>
  <c r="N530" i="16"/>
  <c r="N531" i="16"/>
  <c r="N532" i="16"/>
  <c r="N533" i="16"/>
  <c r="N534" i="16"/>
  <c r="N535" i="16"/>
  <c r="N536" i="16"/>
  <c r="N537" i="16"/>
  <c r="N538" i="16"/>
  <c r="N539" i="16"/>
  <c r="N540" i="16"/>
  <c r="N541" i="16"/>
  <c r="N542" i="16"/>
  <c r="N543" i="16"/>
  <c r="N544" i="16"/>
  <c r="N545" i="16"/>
  <c r="N546" i="16"/>
  <c r="N547" i="16"/>
  <c r="N548" i="16"/>
  <c r="N549" i="16"/>
  <c r="N550" i="16"/>
  <c r="N551" i="16"/>
  <c r="N552" i="16"/>
  <c r="N553" i="16"/>
  <c r="N554" i="16"/>
  <c r="N555" i="16"/>
  <c r="N556" i="16"/>
  <c r="N557" i="16"/>
  <c r="N558" i="16"/>
  <c r="N559" i="16"/>
  <c r="N560" i="16"/>
  <c r="N561" i="16"/>
  <c r="N562" i="16"/>
  <c r="N563" i="16"/>
  <c r="N564" i="16"/>
  <c r="N565" i="16"/>
  <c r="N566" i="16"/>
  <c r="N567" i="16"/>
  <c r="N568" i="16"/>
  <c r="N569" i="16"/>
  <c r="N570" i="16"/>
  <c r="N571" i="16"/>
  <c r="N572" i="16"/>
  <c r="N573" i="16"/>
  <c r="N574" i="16"/>
  <c r="N575" i="16"/>
  <c r="N576" i="16"/>
  <c r="N577" i="16"/>
  <c r="N578" i="16"/>
  <c r="N579" i="16"/>
  <c r="N580" i="16"/>
  <c r="N581" i="16"/>
  <c r="N582" i="16"/>
  <c r="N583" i="16"/>
  <c r="N584" i="16"/>
  <c r="N585" i="16"/>
  <c r="N586" i="16"/>
  <c r="N587" i="16"/>
  <c r="N588" i="16"/>
  <c r="N589" i="16"/>
  <c r="N590" i="16"/>
  <c r="N591" i="16"/>
  <c r="N592" i="16"/>
  <c r="N593" i="16"/>
  <c r="N594" i="16"/>
  <c r="N595" i="16"/>
  <c r="N596" i="16"/>
  <c r="N597" i="16"/>
  <c r="N598" i="16"/>
  <c r="N599" i="16"/>
  <c r="N600" i="16"/>
  <c r="N601" i="16"/>
  <c r="N602" i="16"/>
  <c r="N603" i="16"/>
  <c r="N604" i="16"/>
  <c r="N605" i="16"/>
  <c r="N606" i="16"/>
  <c r="N607" i="16"/>
  <c r="N608" i="16"/>
  <c r="N609" i="16"/>
  <c r="N610" i="16"/>
  <c r="N611" i="16"/>
  <c r="N612" i="16"/>
  <c r="N613" i="16"/>
  <c r="N614" i="16"/>
  <c r="N615" i="16"/>
  <c r="N616" i="16"/>
  <c r="N617" i="16"/>
  <c r="N618" i="16"/>
  <c r="N619" i="16"/>
  <c r="N620" i="16"/>
  <c r="N621" i="16"/>
  <c r="N622" i="16"/>
  <c r="N623" i="16"/>
  <c r="N624" i="16"/>
  <c r="N625" i="16"/>
  <c r="N626" i="16"/>
  <c r="N627" i="16"/>
  <c r="N628" i="16"/>
  <c r="N629" i="16"/>
  <c r="N630" i="16"/>
  <c r="N631" i="16"/>
  <c r="N632" i="16"/>
  <c r="N633" i="16"/>
  <c r="N634" i="16"/>
  <c r="N635" i="16"/>
  <c r="N636" i="16"/>
  <c r="N637" i="16"/>
  <c r="N638" i="16"/>
  <c r="N639" i="16"/>
  <c r="N640" i="16"/>
  <c r="N641" i="16"/>
  <c r="N642" i="16"/>
  <c r="N643" i="16"/>
  <c r="N644" i="16"/>
  <c r="N645" i="16"/>
  <c r="N646" i="16"/>
  <c r="N647" i="16"/>
  <c r="N648" i="16"/>
  <c r="N649" i="16"/>
  <c r="N650" i="16"/>
  <c r="N651" i="16"/>
  <c r="N652" i="16"/>
  <c r="N653" i="16"/>
  <c r="N654" i="16"/>
  <c r="N655" i="16"/>
  <c r="N656" i="16"/>
  <c r="N513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2" i="16"/>
  <c r="N183" i="16"/>
  <c r="N184" i="16"/>
  <c r="N190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303" i="16"/>
  <c r="N304" i="16"/>
  <c r="N305" i="16"/>
  <c r="N306" i="16"/>
  <c r="N307" i="16"/>
  <c r="N308" i="16"/>
  <c r="N309" i="16"/>
  <c r="N310" i="16"/>
  <c r="N311" i="16"/>
  <c r="N312" i="16"/>
  <c r="N313" i="16"/>
  <c r="N314" i="16"/>
  <c r="N315" i="16"/>
  <c r="N316" i="16"/>
  <c r="N317" i="16"/>
  <c r="N318" i="16"/>
  <c r="N319" i="16"/>
  <c r="N320" i="16"/>
  <c r="N321" i="16"/>
  <c r="N322" i="16"/>
  <c r="N323" i="16"/>
  <c r="N324" i="16"/>
  <c r="N325" i="16"/>
  <c r="N326" i="16"/>
  <c r="N327" i="16"/>
  <c r="N328" i="16"/>
  <c r="N329" i="16"/>
  <c r="N330" i="16"/>
  <c r="N331" i="16"/>
  <c r="N332" i="16"/>
  <c r="N333" i="16"/>
  <c r="N334" i="16"/>
  <c r="N335" i="16"/>
  <c r="N336" i="16"/>
  <c r="N337" i="16"/>
  <c r="N338" i="16"/>
  <c r="N339" i="16"/>
  <c r="N340" i="16"/>
  <c r="N341" i="16"/>
  <c r="N342" i="16"/>
  <c r="N343" i="16"/>
  <c r="N344" i="16"/>
  <c r="N345" i="16"/>
  <c r="N346" i="16"/>
  <c r="N347" i="16"/>
  <c r="N348" i="16"/>
  <c r="N349" i="16"/>
  <c r="N350" i="16"/>
  <c r="N351" i="16"/>
  <c r="N352" i="16"/>
  <c r="N353" i="16"/>
  <c r="N354" i="16"/>
  <c r="N355" i="16"/>
  <c r="N356" i="16"/>
  <c r="N357" i="16"/>
  <c r="N358" i="16"/>
  <c r="N359" i="16"/>
  <c r="N360" i="16"/>
  <c r="N361" i="16"/>
  <c r="N362" i="16"/>
  <c r="N363" i="16"/>
  <c r="N364" i="16"/>
  <c r="N365" i="16"/>
  <c r="N366" i="16"/>
  <c r="N367" i="16"/>
  <c r="N368" i="16"/>
  <c r="N369" i="16"/>
  <c r="N370" i="16"/>
  <c r="N371" i="16"/>
  <c r="N372" i="16"/>
  <c r="N373" i="16"/>
  <c r="N374" i="16"/>
  <c r="N375" i="16"/>
  <c r="N376" i="16"/>
  <c r="N377" i="16"/>
  <c r="N378" i="16"/>
  <c r="N379" i="16"/>
  <c r="N380" i="16"/>
  <c r="N381" i="16"/>
  <c r="N382" i="16"/>
  <c r="N383" i="16"/>
  <c r="N384" i="16"/>
  <c r="N385" i="16"/>
  <c r="N386" i="16"/>
  <c r="N387" i="16"/>
  <c r="N388" i="16"/>
  <c r="N389" i="16"/>
  <c r="N390" i="16"/>
  <c r="N391" i="16"/>
  <c r="N392" i="16"/>
  <c r="N393" i="16"/>
  <c r="N394" i="16"/>
  <c r="N395" i="16"/>
  <c r="N396" i="16"/>
  <c r="N397" i="16"/>
  <c r="N398" i="16"/>
  <c r="N399" i="16"/>
  <c r="N400" i="16"/>
  <c r="N401" i="16"/>
  <c r="N402" i="16"/>
  <c r="N403" i="16"/>
  <c r="N404" i="16"/>
  <c r="N405" i="16"/>
  <c r="N406" i="16"/>
  <c r="N407" i="16"/>
  <c r="N408" i="16"/>
  <c r="N409" i="16"/>
  <c r="N410" i="16"/>
  <c r="N411" i="16"/>
  <c r="N412" i="16"/>
  <c r="N413" i="16"/>
  <c r="N414" i="16"/>
  <c r="N415" i="16"/>
  <c r="N416" i="16"/>
  <c r="N417" i="16"/>
  <c r="N418" i="16"/>
  <c r="N419" i="16"/>
  <c r="N420" i="16"/>
  <c r="N421" i="16"/>
  <c r="N422" i="16"/>
  <c r="N423" i="16"/>
  <c r="N424" i="16"/>
  <c r="N425" i="16"/>
  <c r="N426" i="16"/>
  <c r="N427" i="16"/>
  <c r="N428" i="16"/>
  <c r="N429" i="16"/>
  <c r="N430" i="16"/>
  <c r="N431" i="16"/>
  <c r="N432" i="16"/>
  <c r="N433" i="16"/>
  <c r="N434" i="16"/>
  <c r="N435" i="16"/>
  <c r="N436" i="16"/>
  <c r="N437" i="16"/>
  <c r="N438" i="16"/>
  <c r="N439" i="16"/>
  <c r="N440" i="16"/>
  <c r="N441" i="16"/>
  <c r="N442" i="16"/>
  <c r="N443" i="16"/>
  <c r="N444" i="16"/>
  <c r="N445" i="16"/>
  <c r="N446" i="16"/>
  <c r="N447" i="16"/>
  <c r="N448" i="16"/>
  <c r="N449" i="16"/>
  <c r="N450" i="16"/>
  <c r="N451" i="16"/>
  <c r="N452" i="16"/>
  <c r="N453" i="16"/>
  <c r="N454" i="16"/>
  <c r="N455" i="16"/>
  <c r="N456" i="16"/>
  <c r="N457" i="16"/>
  <c r="N458" i="16"/>
  <c r="N459" i="16"/>
  <c r="N460" i="16"/>
  <c r="N461" i="16"/>
  <c r="N462" i="16"/>
  <c r="N463" i="16"/>
  <c r="N464" i="16"/>
  <c r="N465" i="16"/>
  <c r="N466" i="16"/>
  <c r="N467" i="16"/>
  <c r="N468" i="16"/>
  <c r="N469" i="16"/>
  <c r="N470" i="16"/>
  <c r="N471" i="16"/>
  <c r="N472" i="16"/>
  <c r="N473" i="16"/>
  <c r="N474" i="16"/>
  <c r="N475" i="16"/>
  <c r="N476" i="16"/>
  <c r="N477" i="16"/>
  <c r="N478" i="16"/>
  <c r="N479" i="16"/>
  <c r="N480" i="16"/>
  <c r="N481" i="16"/>
  <c r="N482" i="16"/>
  <c r="N483" i="16"/>
  <c r="N484" i="16"/>
  <c r="N485" i="16"/>
  <c r="N486" i="16"/>
  <c r="N487" i="16"/>
  <c r="N488" i="16"/>
  <c r="N489" i="16"/>
  <c r="N490" i="16"/>
  <c r="N491" i="16"/>
  <c r="N492" i="16"/>
  <c r="N493" i="16"/>
  <c r="N494" i="16"/>
  <c r="N495" i="16"/>
  <c r="N496" i="16"/>
  <c r="N497" i="16"/>
  <c r="N498" i="16"/>
  <c r="N499" i="16"/>
  <c r="N500" i="16"/>
  <c r="N501" i="16"/>
  <c r="N502" i="16"/>
  <c r="N503" i="16"/>
  <c r="N504" i="16"/>
  <c r="N505" i="16"/>
  <c r="N506" i="16"/>
  <c r="N507" i="16"/>
  <c r="N88" i="16"/>
  <c r="N87" i="16"/>
  <c r="N86" i="16"/>
  <c r="N85" i="16"/>
  <c r="N84" i="16"/>
  <c r="N83" i="16"/>
  <c r="N82" i="16"/>
  <c r="N81" i="16"/>
  <c r="N80" i="16"/>
  <c r="N79" i="16"/>
  <c r="N78" i="16"/>
  <c r="N67" i="16"/>
  <c r="N68" i="16"/>
  <c r="N69" i="16"/>
  <c r="N70" i="16"/>
  <c r="N71" i="16"/>
  <c r="N72" i="16"/>
  <c r="N73" i="16"/>
  <c r="N74" i="16"/>
  <c r="N75" i="16"/>
  <c r="N76" i="16"/>
  <c r="N66" i="16"/>
  <c r="N669" i="16"/>
  <c r="N670" i="16"/>
  <c r="N671" i="16"/>
  <c r="N672" i="16"/>
  <c r="N673" i="16"/>
  <c r="N674" i="16"/>
  <c r="N675" i="16"/>
  <c r="N676" i="16"/>
  <c r="N677" i="16"/>
  <c r="AP78" i="19" l="1"/>
  <c r="AO112" i="19" s="1"/>
  <c r="AP74" i="19"/>
  <c r="AO108" i="19" s="1"/>
  <c r="AP72" i="19"/>
  <c r="AO106" i="19" s="1"/>
  <c r="AP86" i="19"/>
  <c r="AO120" i="19" s="1"/>
  <c r="AP70" i="19"/>
  <c r="AO104" i="19" s="1"/>
  <c r="AP65" i="19"/>
  <c r="AO99" i="19" s="1"/>
  <c r="J47" i="1"/>
  <c r="J49" i="1" s="1"/>
  <c r="J51" i="1" s="1"/>
  <c r="B293" i="1"/>
  <c r="D263" i="1"/>
  <c r="E50" i="19"/>
  <c r="E47" i="19"/>
  <c r="E48" i="19"/>
  <c r="E51" i="19"/>
  <c r="E52" i="19"/>
  <c r="E49" i="19"/>
  <c r="AP64" i="19"/>
  <c r="AO98" i="19" s="1"/>
  <c r="AP75" i="19"/>
  <c r="AO109" i="19" s="1"/>
  <c r="AO93" i="19"/>
  <c r="AP76" i="19"/>
  <c r="AO110" i="19" s="1"/>
  <c r="AP60" i="19"/>
  <c r="AO94" i="19" s="1"/>
  <c r="AP87" i="19"/>
  <c r="AO121" i="19" s="1"/>
  <c r="AP71" i="19"/>
  <c r="AO105" i="19" s="1"/>
  <c r="AP85" i="19"/>
  <c r="AO119" i="19" s="1"/>
  <c r="AP69" i="19"/>
  <c r="AO103" i="19" s="1"/>
  <c r="AP88" i="19"/>
  <c r="AO122" i="19" s="1"/>
  <c r="AP83" i="19"/>
  <c r="AO117" i="19" s="1"/>
  <c r="AP67" i="19"/>
  <c r="AO101" i="19" s="1"/>
  <c r="AP81" i="19"/>
  <c r="AO115" i="19" s="1"/>
  <c r="AP84" i="19"/>
  <c r="AO118" i="19" s="1"/>
  <c r="AP68" i="19"/>
  <c r="AO102" i="19" s="1"/>
  <c r="AP79" i="19"/>
  <c r="AO113" i="19" s="1"/>
  <c r="AP63" i="19"/>
  <c r="AO97" i="19" s="1"/>
  <c r="AI153" i="19" l="1"/>
  <c r="AI149" i="19"/>
  <c r="AI145" i="19"/>
  <c r="AI141" i="19"/>
  <c r="AI156" i="19"/>
  <c r="AI151" i="19"/>
  <c r="AI146" i="19"/>
  <c r="AI140" i="19"/>
  <c r="AI136" i="19"/>
  <c r="AI132" i="19"/>
  <c r="AI129" i="19"/>
  <c r="AI157" i="19"/>
  <c r="AI155" i="19"/>
  <c r="AI150" i="19"/>
  <c r="AI144" i="19"/>
  <c r="AI139" i="19"/>
  <c r="AI137" i="19"/>
  <c r="AI131" i="19"/>
  <c r="AI128" i="19"/>
  <c r="AI154" i="19"/>
  <c r="AI148" i="19"/>
  <c r="AI143" i="19"/>
  <c r="AI138" i="19"/>
  <c r="AI134" i="19"/>
  <c r="AI152" i="19"/>
  <c r="AI147" i="19"/>
  <c r="AI142" i="19"/>
  <c r="AI135" i="19"/>
  <c r="AI133" i="19"/>
  <c r="AI130" i="19"/>
  <c r="J49" i="19"/>
  <c r="J51" i="19" s="1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H3" i="18"/>
  <c r="H2" i="18"/>
  <c r="AI158" i="19" l="1"/>
  <c r="AL130" i="19" s="1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H2" i="17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2" i="16"/>
  <c r="F5" i="14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4" i="14"/>
</calcChain>
</file>

<file path=xl/sharedStrings.xml><?xml version="1.0" encoding="utf-8"?>
<sst xmlns="http://schemas.openxmlformats.org/spreadsheetml/2006/main" count="56579" uniqueCount="6571">
  <si>
    <t>Fitur Skripsi</t>
  </si>
  <si>
    <t>Kode</t>
  </si>
  <si>
    <t>Prosesor (CPU)</t>
  </si>
  <si>
    <t>Grafik (GPU)</t>
  </si>
  <si>
    <t>Storage</t>
  </si>
  <si>
    <t>RAM</t>
  </si>
  <si>
    <t>Resolusi</t>
  </si>
  <si>
    <t>Harga</t>
  </si>
  <si>
    <t>K1</t>
  </si>
  <si>
    <t>K2</t>
  </si>
  <si>
    <t>K3</t>
  </si>
  <si>
    <t>K4</t>
  </si>
  <si>
    <t>K5</t>
  </si>
  <si>
    <t>K6</t>
  </si>
  <si>
    <t>Perhitungan</t>
  </si>
  <si>
    <t>Normalisasi</t>
  </si>
  <si>
    <t>Bobot Kriteria</t>
  </si>
  <si>
    <t>Ax</t>
  </si>
  <si>
    <t>Lmax</t>
  </si>
  <si>
    <t>CI</t>
  </si>
  <si>
    <t>A1</t>
  </si>
  <si>
    <t>A2</t>
  </si>
  <si>
    <t>A3</t>
  </si>
  <si>
    <t>A4</t>
  </si>
  <si>
    <t>CR</t>
  </si>
  <si>
    <t>Data set</t>
  </si>
  <si>
    <t>Name</t>
  </si>
  <si>
    <t>Intel Core i3-7100U</t>
  </si>
  <si>
    <t>Intel HD Graphics 620</t>
  </si>
  <si>
    <t>1000GB HDD</t>
  </si>
  <si>
    <t>8GB DDR4</t>
  </si>
  <si>
    <t>Acer Aspire 3 (A315-53)</t>
  </si>
  <si>
    <t>Intel Core i3-8130U</t>
  </si>
  <si>
    <t>Intel UHD Graphics 620</t>
  </si>
  <si>
    <t>Intel UHD Graphics</t>
  </si>
  <si>
    <t>128GB SSD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</si>
  <si>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</si>
  <si>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</si>
  <si>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</si>
  <si>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</si>
  <si>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</si>
  <si>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</si>
  <si>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</si>
  <si>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</si>
  <si>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</si>
  <si>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E</t>
  </si>
  <si>
    <t>GPU</t>
  </si>
  <si>
    <t>CPU</t>
  </si>
  <si>
    <t>256GB SSD</t>
  </si>
  <si>
    <t>ASUS VivoBook 15 F512</t>
  </si>
  <si>
    <t>Intel Core i3-1005G1</t>
  </si>
  <si>
    <t>Intel UHD Graphics G1</t>
  </si>
  <si>
    <t>Intel HD Graphics 520</t>
  </si>
  <si>
    <t>Intel Core i3-7020U</t>
  </si>
  <si>
    <t>Intel Core i3-8145U</t>
  </si>
  <si>
    <t>Bobot</t>
  </si>
  <si>
    <t>Positif</t>
  </si>
  <si>
    <t>Negatif</t>
  </si>
  <si>
    <t>S+-</t>
  </si>
  <si>
    <t>Laptop</t>
  </si>
  <si>
    <t>D+</t>
  </si>
  <si>
    <t>Uji (1.1-1.5)</t>
  </si>
  <si>
    <t>D-</t>
  </si>
  <si>
    <t>Uji (4.1-4.5)</t>
  </si>
  <si>
    <t>Nilai</t>
  </si>
  <si>
    <t>R</t>
  </si>
  <si>
    <t>Z</t>
  </si>
  <si>
    <t>Alternatif</t>
  </si>
  <si>
    <t>Nama Laptop</t>
  </si>
  <si>
    <t>Score</t>
  </si>
  <si>
    <t xml:space="preserve">Uji Akurasi </t>
  </si>
  <si>
    <t>Metode AHP</t>
  </si>
  <si>
    <t xml:space="preserve">Jumlah data </t>
  </si>
  <si>
    <t>Membuat normalisasi matrik</t>
  </si>
  <si>
    <t>Avg</t>
  </si>
  <si>
    <t>Lambda</t>
  </si>
  <si>
    <t>Rata - rata</t>
  </si>
  <si>
    <t>Dsiplay</t>
  </si>
  <si>
    <t>ram</t>
  </si>
  <si>
    <t>storage</t>
  </si>
  <si>
    <t>url_baru</t>
  </si>
  <si>
    <t>url_bekas</t>
  </si>
  <si>
    <t>harga_baru</t>
  </si>
  <si>
    <t>harga_bekas</t>
  </si>
  <si>
    <t>Lenovo Ideapad 120S 14</t>
  </si>
  <si>
    <t>14.0”, HD (1366 x 768), TN</t>
  </si>
  <si>
    <t>2 GB</t>
  </si>
  <si>
    <t>32GB SSD</t>
  </si>
  <si>
    <t>HP Chromebook 11</t>
  </si>
  <si>
    <t>11.6”, HD (1366 x 768), IPS</t>
  </si>
  <si>
    <t>4 GB</t>
  </si>
  <si>
    <t>16GB SSD</t>
  </si>
  <si>
    <t>Lenovo IdeaPad Slim 1 14</t>
  </si>
  <si>
    <t>64GB SSD</t>
  </si>
  <si>
    <t>Lenovo 100e Chromebook (2nd Gen)</t>
  </si>
  <si>
    <t>11.6”, HD (1366 x 768), TN</t>
  </si>
  <si>
    <t>Dell Inspiron 3162</t>
  </si>
  <si>
    <t>Lenovo IdeaPad 3 14</t>
  </si>
  <si>
    <t>HP 14 (14-dk)</t>
  </si>
  <si>
    <t>16 GB</t>
  </si>
  <si>
    <t>Lenovo Ideapad 110S</t>
  </si>
  <si>
    <t>Lenovo ideapad 320 (15")</t>
  </si>
  <si>
    <t>15.6”, HD (1366 x 768), TN</t>
  </si>
  <si>
    <t>Lenovo IdeaPad 1 14</t>
  </si>
  <si>
    <t>Lenovo IdeaPad S145 15</t>
  </si>
  <si>
    <t>500GB HDD</t>
  </si>
  <si>
    <t>Dell Inspiron 3185 2-in-1</t>
  </si>
  <si>
    <t>32GB SSD + 128GB HDD</t>
  </si>
  <si>
    <t>Acer Chromebook 14</t>
  </si>
  <si>
    <t>14.0”, Full HD (1920 x 1080), IPS</t>
  </si>
  <si>
    <t>8 GB</t>
  </si>
  <si>
    <t>Dell Inspiron 11 3180</t>
  </si>
  <si>
    <t>ASUS Chromebook C202SA</t>
  </si>
  <si>
    <t>HP 15 (15-dy)</t>
  </si>
  <si>
    <t>12 GB</t>
  </si>
  <si>
    <t>512GB SSD</t>
  </si>
  <si>
    <t>ASUS VivoBook L203</t>
  </si>
  <si>
    <t>ASUS E406SA</t>
  </si>
  <si>
    <t>Lenovo ideapad 320 15"</t>
  </si>
  <si>
    <t>Acer Chromebook 14 (CB3-431)</t>
  </si>
  <si>
    <t>Dell Vostro 14 3468</t>
  </si>
  <si>
    <t>24 GB</t>
  </si>
  <si>
    <t>Lenovo ideapad 120S 14</t>
  </si>
  <si>
    <t>Lenovo 100e Chromebook</t>
  </si>
  <si>
    <t>Lenovo IdeaPad 120S (11")</t>
  </si>
  <si>
    <t>HP Stream 14</t>
  </si>
  <si>
    <t>Acer Chromebook R 11 (CB5-132T)</t>
  </si>
  <si>
    <t>14.0”, Full HD (1920 x 1080), TN</t>
  </si>
  <si>
    <t>HP Stream 11</t>
  </si>
  <si>
    <t>Lenovo 100e</t>
  </si>
  <si>
    <t>14.0”, HD (1366 x 768), IPS</t>
  </si>
  <si>
    <t>Dell Inspiron 15 5567</t>
  </si>
  <si>
    <t>15.6”, Full HD (1920 x 1080), IPS</t>
  </si>
  <si>
    <t>Dell Inspiron 3567</t>
  </si>
  <si>
    <t>15.6”, Full HD (1920 x 1080), TN</t>
  </si>
  <si>
    <t>120GB SSD</t>
  </si>
  <si>
    <t>Dell Inspiron 11 3185</t>
  </si>
  <si>
    <t>HP 14</t>
  </si>
  <si>
    <t>Acer Spin 1 SP111-33</t>
  </si>
  <si>
    <t>HP ProBook x360 11 G1</t>
  </si>
  <si>
    <t>Dell Inspiron 15 5575</t>
  </si>
  <si>
    <t>Lenovo Ideapad 120S</t>
  </si>
  <si>
    <t>Dell Inspiron 3493</t>
  </si>
  <si>
    <t>Dell Inspiron 3195</t>
  </si>
  <si>
    <t>Lenovo 14w</t>
  </si>
  <si>
    <t>Acer Chromebook Spin 11</t>
  </si>
  <si>
    <t>ASUS VivoBook 15 X512</t>
  </si>
  <si>
    <t>ASUS Transformer Book T200TA</t>
  </si>
  <si>
    <t>Acer Chromebook 11</t>
  </si>
  <si>
    <t>Dell Inspiron 11 3162</t>
  </si>
  <si>
    <t>Lenovo N23</t>
  </si>
  <si>
    <t>Lenovo ideapad S145 15</t>
  </si>
  <si>
    <t>Dell Inspiron 3480</t>
  </si>
  <si>
    <t>ASUS VivoBook Max X441</t>
  </si>
  <si>
    <t>Lenovo IdeaPad 330 15</t>
  </si>
  <si>
    <t>Lenovo IdeaPad S145 14</t>
  </si>
  <si>
    <t>Lenovo N22</t>
  </si>
  <si>
    <t>Dell Inspiron 14 3452</t>
  </si>
  <si>
    <t>Lenovo 300e</t>
  </si>
  <si>
    <t>Acer Chromebook R 11 CB5-132T</t>
  </si>
  <si>
    <t>HP Chromebook 14</t>
  </si>
  <si>
    <t>Lenovo IdeaPad 3 15</t>
  </si>
  <si>
    <t>HP 14 (14-dq1037wm)</t>
  </si>
  <si>
    <t>HP 14 (14-cf)</t>
  </si>
  <si>
    <t>Lenovo Yoga Book</t>
  </si>
  <si>
    <t>10.1”, Full HD (1920 x 1080), IPS</t>
  </si>
  <si>
    <t>Acer Aspire 3 (A315-41)</t>
  </si>
  <si>
    <t>HP 15</t>
  </si>
  <si>
    <t>6 GB</t>
  </si>
  <si>
    <t>Lenovo Ideapad 330 15</t>
  </si>
  <si>
    <t>ASUS VivoBook Max X541</t>
  </si>
  <si>
    <t>Lenovo IdeaPad Flex 5 14</t>
  </si>
  <si>
    <t>Dell Inspiron 3169</t>
  </si>
  <si>
    <t>ASUS VivoBook Flip 12</t>
  </si>
  <si>
    <t>Dell Inspiron 5558</t>
  </si>
  <si>
    <t>HP ProBook 440 G5</t>
  </si>
  <si>
    <t>Acer Swift 3 (SF314-54)</t>
  </si>
  <si>
    <t>Lenovo ThinkPad 11e</t>
  </si>
  <si>
    <t>HP ProBook 440 G6</t>
  </si>
  <si>
    <t>Acer Spin 1 (SP111)</t>
  </si>
  <si>
    <t>11.6”, Full HD (1920 x 1080), IPS</t>
  </si>
  <si>
    <t>Microsoft Surface 3</t>
  </si>
  <si>
    <t>10.8″, Full HD (1920 x 1280), IPS</t>
  </si>
  <si>
    <t>Lenovo Ideapad 130 15</t>
  </si>
  <si>
    <t>Dell Inspiron 11 3168</t>
  </si>
  <si>
    <t>Lenovo Thinkpad Yoga 260</t>
  </si>
  <si>
    <t>12.5”, HD (1366 x 768), IPS</t>
  </si>
  <si>
    <t>Lenovo Yoga 530</t>
  </si>
  <si>
    <t>Lenovo IdeaPad L340 15 Gaming</t>
  </si>
  <si>
    <t>ASUS TUF Gaming FX505</t>
  </si>
  <si>
    <t>ASUS TUF Gaming FX504</t>
  </si>
  <si>
    <t>Dell G3 3500</t>
  </si>
  <si>
    <t>Acer Nitro 5 (AN515-55)</t>
  </si>
  <si>
    <t>15.6”, Full HD (1920 x 1080), 144 Hz, IPS</t>
  </si>
  <si>
    <t>Acer Nitro 5 (AN515-54)</t>
  </si>
  <si>
    <t>MSI GF63</t>
  </si>
  <si>
    <t>HP Pavilion Gaming 15 (15-dk)</t>
  </si>
  <si>
    <t>1000GB SSD</t>
  </si>
  <si>
    <t>Lenovo IdeaPad L340 15</t>
  </si>
  <si>
    <t>Acer Nitro 5</t>
  </si>
  <si>
    <t>15.6”, Full HD (1920 x 1080), 120 Hz, IPS</t>
  </si>
  <si>
    <t>Acer Nitro 5 (AN515-44)</t>
  </si>
  <si>
    <t>256GB SSD + 1000GB HDD</t>
  </si>
  <si>
    <t>Dell G3 3579</t>
  </si>
  <si>
    <t>HP Pavilion Gaming 15 2019</t>
  </si>
  <si>
    <t>Acer Nitro 5 (AN515-52)</t>
  </si>
  <si>
    <t>128GB SSD + 1000GB HDD</t>
  </si>
  <si>
    <t>500GB SSD</t>
  </si>
  <si>
    <t>512GB SSD + 1000GB HDD</t>
  </si>
  <si>
    <t>Lenovo Ideapad L340 Gaming</t>
  </si>
  <si>
    <t>1000GB SSD + 1000GB HDD</t>
  </si>
  <si>
    <t>32 GB</t>
  </si>
  <si>
    <t>Lenovo Legion Y720</t>
  </si>
  <si>
    <t>256GB SSD + 2000GB HDD</t>
  </si>
  <si>
    <t>Dell G3 3590</t>
  </si>
  <si>
    <t>ASUS ROG G531</t>
  </si>
  <si>
    <t>8GB DDR4, 2666 MHz</t>
  </si>
  <si>
    <t>Acer Nitro 5 (AN515-53)</t>
  </si>
  <si>
    <t>Lenovo Legion Y7000</t>
  </si>
  <si>
    <t>20 GB</t>
  </si>
  <si>
    <t>Lenovo Legion 5i 15</t>
  </si>
  <si>
    <t>Dell Inspiron 15 7567</t>
  </si>
  <si>
    <t>Lenovo Legion 5 15</t>
  </si>
  <si>
    <t>512GB SSD + 2000GB HDD</t>
  </si>
  <si>
    <t>Dell G7 7590</t>
  </si>
  <si>
    <t>Dell G5 5500</t>
  </si>
  <si>
    <t>HP OMEN 15</t>
  </si>
  <si>
    <t>Dell Inspiron 15 7577</t>
  </si>
  <si>
    <t>Dell G3 17 3779</t>
  </si>
  <si>
    <t>17.3”, Full HD (1920 x 1080), IPS</t>
  </si>
  <si>
    <t>Lenovo Legion Y520</t>
  </si>
  <si>
    <t>ASUS ROG Zephyrus G14 GA401</t>
  </si>
  <si>
    <t>14.0”, Full HD (1920 x 1080), 120 Hz, IPS</t>
  </si>
  <si>
    <t>MSI GF65 Thin</t>
  </si>
  <si>
    <t>ASUS ROG (GL531GT-UB74)</t>
  </si>
  <si>
    <t>500GB SSD + 2000GB HDD</t>
  </si>
  <si>
    <t>Acer Nitro 5 AN517-51</t>
  </si>
  <si>
    <t>Lenovo Legion Y530</t>
  </si>
  <si>
    <t>Dell G3 15 3579</t>
  </si>
  <si>
    <t>ASUS TUF Gaming FX505DT</t>
  </si>
  <si>
    <t>2000GB SSD</t>
  </si>
  <si>
    <t>2000GB SSD + 1000GB HDD</t>
  </si>
  <si>
    <t>Lenovo Legion Y540 15</t>
  </si>
  <si>
    <t>Dell Inspiron 7577</t>
  </si>
  <si>
    <t>240GB SSD + 1000GB HDD</t>
  </si>
  <si>
    <t>1000GB SSD + 2000GB HDD</t>
  </si>
  <si>
    <t>Dell G5 SE (5505)</t>
  </si>
  <si>
    <t>HP Omen 15</t>
  </si>
  <si>
    <t>Dell G5 5590</t>
  </si>
  <si>
    <t>Dell G5 5587</t>
  </si>
  <si>
    <t>Dell XPS 7590</t>
  </si>
  <si>
    <t>2000GB HDD</t>
  </si>
  <si>
    <t>MSI GF75 Thin</t>
  </si>
  <si>
    <t>17.3”, Full HD (1920 x 1080), 144 Hz, IPS</t>
  </si>
  <si>
    <t>MSI Prestige 15</t>
  </si>
  <si>
    <t>Acer Aspire 7</t>
  </si>
  <si>
    <t>Acer Nitro 7 (AN715-51)</t>
  </si>
  <si>
    <t>MSI GV62 8R</t>
  </si>
  <si>
    <t>Dell Inspiron 7501</t>
  </si>
  <si>
    <t>MSI GL63</t>
  </si>
  <si>
    <t>ASUS ROG STRIX G15 (G512LI-BI7N10)</t>
  </si>
  <si>
    <t>128GB SSD + 2000GB HDD</t>
  </si>
  <si>
    <t>Acer Aspire 7 (A715)</t>
  </si>
  <si>
    <t>MSI GL62M</t>
  </si>
  <si>
    <t>17.3”, Full HD (1920 x 1080), 120 Hz, IPS</t>
  </si>
  <si>
    <t>Id</t>
  </si>
  <si>
    <t>scr_cpu</t>
  </si>
  <si>
    <t>scr_gpu</t>
  </si>
  <si>
    <t>scr_dis</t>
  </si>
  <si>
    <t>scr_ram</t>
  </si>
  <si>
    <t>scr_str</t>
  </si>
  <si>
    <t>Intel Celeron N3350</t>
  </si>
  <si>
    <t>Intel HD Graphics 500 (Apollo Lake)</t>
  </si>
  <si>
    <t>Intel Celeron N3060</t>
  </si>
  <si>
    <t>Intel HD Graphics 405 (Braswell)</t>
  </si>
  <si>
    <t>AMD A6-9220e</t>
  </si>
  <si>
    <t>AMD Radeon R4</t>
  </si>
  <si>
    <t>AMD A4-9120C</t>
  </si>
  <si>
    <t>Intel HD Graphics 400 (Braswell)</t>
  </si>
  <si>
    <t>Intel Pentium Gold 6405U</t>
  </si>
  <si>
    <t>AMD Ryzen 3 3200U</t>
  </si>
  <si>
    <t>AMD Radeon RX Vega 3</t>
  </si>
  <si>
    <t>Intel Pentium Gold 5405U</t>
  </si>
  <si>
    <t>Intel HD Graphics 610</t>
  </si>
  <si>
    <t>Intel Celeron N3160</t>
  </si>
  <si>
    <t>AMD Athlon Silver 3050U</t>
  </si>
  <si>
    <t>AMD A6-9220</t>
  </si>
  <si>
    <t>Intel Atom x5-E8000</t>
  </si>
  <si>
    <t>Intel Core i7-7500U</t>
  </si>
  <si>
    <t>Intel Core i5-7200U</t>
  </si>
  <si>
    <t>Intel Celeron N3050</t>
  </si>
  <si>
    <t>Intel Pentium Silver N5030</t>
  </si>
  <si>
    <t>Intel UHD Graphics 605</t>
  </si>
  <si>
    <t>Intel Pentium N4200</t>
  </si>
  <si>
    <t>Intel HD Graphics 505 (Apollo Lake)</t>
  </si>
  <si>
    <t>Intel Pentium Silver N5000</t>
  </si>
  <si>
    <t>AMD Ryzen 5 2500U</t>
  </si>
  <si>
    <t>AMD Radeon RX Vega 8 (Ryzen 2000/3000, 15W)</t>
  </si>
  <si>
    <t>Intel Core i5-1035G4</t>
  </si>
  <si>
    <t>Intel Iris Plus Graphics G4</t>
  </si>
  <si>
    <t>AMD A9-9420e</t>
  </si>
  <si>
    <t>AMD Radeon R5 (Stoney Ridge)</t>
  </si>
  <si>
    <t>AMD A6-9220C</t>
  </si>
  <si>
    <t>Intel Atom Z3775</t>
  </si>
  <si>
    <t>Intel HD Graphics (Bay Trail)</t>
  </si>
  <si>
    <t>Intel Celeron N2840</t>
  </si>
  <si>
    <t>AMD Ryzen 3 3250U</t>
  </si>
  <si>
    <t>Intel Celeron N3150</t>
  </si>
  <si>
    <t>Intel Celeron 4205U</t>
  </si>
  <si>
    <t>AMD A6-9225</t>
  </si>
  <si>
    <t>Intel HD Graphics (Cherry Trail)</t>
  </si>
  <si>
    <t>Intel Celeron N3450</t>
  </si>
  <si>
    <t>Intel Celeron N2940</t>
  </si>
  <si>
    <t>Intel Atom x5-Z8550</t>
  </si>
  <si>
    <t>AMD A9-9420</t>
  </si>
  <si>
    <t>Intel Core i3-5005U</t>
  </si>
  <si>
    <t>Intel HD Graphics 5500</t>
  </si>
  <si>
    <t>AMD Ryzen 3 4300U</t>
  </si>
  <si>
    <t>AMD Radeon RX Vega 5</t>
  </si>
  <si>
    <t>AMD A9-9425</t>
  </si>
  <si>
    <t>Intel Core i3-5015U</t>
  </si>
  <si>
    <t>AMD Ryzen 5 3500U</t>
  </si>
  <si>
    <t>Intel Pentium 4417U</t>
  </si>
  <si>
    <t>Intel Atom x7-Z8700</t>
  </si>
  <si>
    <t>Intel Pentium N3710</t>
  </si>
  <si>
    <t>Intel Core i7-6500U</t>
  </si>
  <si>
    <t>AMD Ryzen 3 2200U</t>
  </si>
  <si>
    <t>Intel Core i5-9300HF</t>
  </si>
  <si>
    <t>Nvidia GeForce GTX 1650 (Laptop)</t>
  </si>
  <si>
    <t>AMD Ryzen 5 3550H</t>
  </si>
  <si>
    <t>Nvidia GeForce GTX 1650 (Laptop, 50W)</t>
  </si>
  <si>
    <t>Intel Core i7-8750H</t>
  </si>
  <si>
    <t>Nvidia GeForce GTX 1050 Ti (4GB GDDR5)</t>
  </si>
  <si>
    <t>Intel Core i5-10300H</t>
  </si>
  <si>
    <t>Intel Core i5-9300H</t>
  </si>
  <si>
    <t>Nvidia GeForce GTX 1650 Max-Q</t>
  </si>
  <si>
    <t>Intel Core i5-8300H</t>
  </si>
  <si>
    <t>Intel Core i5-7300HQ</t>
  </si>
  <si>
    <t>AMD Ryzen 5 4600H</t>
  </si>
  <si>
    <t>Nvidia GeForce GTX 1660 Ti (Laptop)</t>
  </si>
  <si>
    <t>Intel Core i7-7700HQ</t>
  </si>
  <si>
    <t>Nvidia GeForce GTX 1060 (6GB GDDR5)</t>
  </si>
  <si>
    <t>Intel Core i7-9750H</t>
  </si>
  <si>
    <t>AMD Ryzen 7 3750H</t>
  </si>
  <si>
    <t>Nvidia GeForce GTX 1060 Max-Q (6GB GDDR5)</t>
  </si>
  <si>
    <t>Intel Core i7-10750H</t>
  </si>
  <si>
    <t>Nvidia GeForce GTX 1660 Ti Max-Q</t>
  </si>
  <si>
    <t>AMD Ryzen 7 4800HS</t>
  </si>
  <si>
    <t>AMD Ryzen 7 4800H</t>
  </si>
  <si>
    <t>Intel Core i5-8250U</t>
  </si>
  <si>
    <t>AMD Radeon RX 5600M</t>
  </si>
  <si>
    <t>Intel Core i7-10510U</t>
  </si>
  <si>
    <t>Nvidia GeForce GTX 1060 (3GB GDDR5)</t>
  </si>
  <si>
    <t>Nvidia GeForce RTX 2060 (Laptop, 80W)</t>
  </si>
  <si>
    <t>Nvidia GeForce RTX 2060 (Laptop)</t>
  </si>
  <si>
    <t>max</t>
  </si>
  <si>
    <t>min</t>
  </si>
  <si>
    <t>A14</t>
  </si>
  <si>
    <t>A15</t>
  </si>
  <si>
    <t>A16</t>
  </si>
  <si>
    <t>A17</t>
  </si>
  <si>
    <t>Hasil</t>
  </si>
  <si>
    <t>Ram</t>
  </si>
  <si>
    <t>(Kosong)</t>
  </si>
  <si>
    <t>C(Sort)</t>
  </si>
  <si>
    <t>A4-9120C</t>
  </si>
  <si>
    <t>A6-9220</t>
  </si>
  <si>
    <t>A6-9220C</t>
  </si>
  <si>
    <t>A6-9220e</t>
  </si>
  <si>
    <t>A6-9225</t>
  </si>
  <si>
    <t>A9-9420e</t>
  </si>
  <si>
    <t>Athlon Silver 3050U</t>
  </si>
  <si>
    <t>Atom x5-E8000</t>
  </si>
  <si>
    <t>Atom Z3775</t>
  </si>
  <si>
    <t>Celeron 4205U</t>
  </si>
  <si>
    <t>Celeron N2840</t>
  </si>
  <si>
    <t>Celeron N3050</t>
  </si>
  <si>
    <t>Celeron N3060</t>
  </si>
  <si>
    <t>Celeron N3150</t>
  </si>
  <si>
    <t>Celeron N3160</t>
  </si>
  <si>
    <t>Celeron N3350</t>
  </si>
  <si>
    <t>Core i3-1005G1</t>
  </si>
  <si>
    <t>Core i3-7020U</t>
  </si>
  <si>
    <t>Core i3-8130U</t>
  </si>
  <si>
    <t>Core i5-1035G4</t>
  </si>
  <si>
    <t>Core i5-7200U</t>
  </si>
  <si>
    <t>Core i7-7500U</t>
  </si>
  <si>
    <t>Pentium Gold 5405U</t>
  </si>
  <si>
    <t>Pentium Gold 6405U</t>
  </si>
  <si>
    <t>Pentium N4200</t>
  </si>
  <si>
    <t>Pentium Silver N5000</t>
  </si>
  <si>
    <t>Pentium Silver N5030</t>
  </si>
  <si>
    <t>Ryzen 3 3200U</t>
  </si>
  <si>
    <t>Ryzen 3 3250U</t>
  </si>
  <si>
    <t>Ryzen 5 2500U</t>
  </si>
  <si>
    <t>Celeron N3450</t>
  </si>
  <si>
    <t>Celeron N2940</t>
  </si>
  <si>
    <t>Atom x5-Z8550</t>
  </si>
  <si>
    <t>A9-9420</t>
  </si>
  <si>
    <t>Core i3-5005U</t>
  </si>
  <si>
    <t>Ryzen 3 4300U</t>
  </si>
  <si>
    <t>A9-9425</t>
  </si>
  <si>
    <t>Core i3-5015U</t>
  </si>
  <si>
    <t>Core i3-7100U</t>
  </si>
  <si>
    <t>Ryzen 5 3500U</t>
  </si>
  <si>
    <t>Pentium 4417U</t>
  </si>
  <si>
    <t>Core i3-8145U</t>
  </si>
  <si>
    <t>Atom x7-Z8700</t>
  </si>
  <si>
    <t>Pentium N3710</t>
  </si>
  <si>
    <t>Core i7-6500U</t>
  </si>
  <si>
    <t>Ryzen 3 2200U</t>
  </si>
  <si>
    <t>Core i5-9300HF</t>
  </si>
  <si>
    <t>Ryzen 5 3550H</t>
  </si>
  <si>
    <t>Core i7-8750H</t>
  </si>
  <si>
    <t>Core i5-10300H</t>
  </si>
  <si>
    <t>Core i5-9300H</t>
  </si>
  <si>
    <t>Core i5-8300H</t>
  </si>
  <si>
    <t>Core i5-7300HQ</t>
  </si>
  <si>
    <t>Ryzen 5 4600H</t>
  </si>
  <si>
    <t>Core i7-7700HQ</t>
  </si>
  <si>
    <t>Core i7-9750H</t>
  </si>
  <si>
    <t>Ryzen 7 3750H</t>
  </si>
  <si>
    <t>Core i7-10750H</t>
  </si>
  <si>
    <t>Ryzen 7 4800HS</t>
  </si>
  <si>
    <t>Ryzen 7 4800H</t>
  </si>
  <si>
    <t>Core i5-8250U</t>
  </si>
  <si>
    <t>Core i7-10510U</t>
  </si>
  <si>
    <t>HP 14 (14-dq1000)</t>
  </si>
  <si>
    <t xml:space="preserve">Intel UHD Graphics G1 </t>
  </si>
  <si>
    <t>4GB DDR4</t>
  </si>
  <si>
    <t>4GB DDR4, 2666 MHz</t>
  </si>
  <si>
    <t>HP 15 (15-dy1024wm)</t>
  </si>
  <si>
    <t xml:space="preserve">AMD Radeon RX Vega 5 </t>
  </si>
  <si>
    <t>4GB DDR4, 3200 MHz</t>
  </si>
  <si>
    <t>HP Stream 11 (11-ak0012dx)</t>
  </si>
  <si>
    <t>Intel Celeron N4000</t>
  </si>
  <si>
    <t xml:space="preserve">4GB DDR4 </t>
  </si>
  <si>
    <t xml:space="preserve">4GB DDR4, 2666 MHz </t>
  </si>
  <si>
    <t>ASUS VivoBook R (R564)</t>
  </si>
  <si>
    <t>32GB DDR4</t>
  </si>
  <si>
    <t>HP Pavilion 14</t>
  </si>
  <si>
    <t>Intel Core i5-1035G1</t>
  </si>
  <si>
    <t>HP 14 (14-dq1010nr)</t>
  </si>
  <si>
    <t>ASUS VivoBook R R564</t>
  </si>
  <si>
    <t>4GB LPDDR4x</t>
  </si>
  <si>
    <t>HP 14 (14-dq1033cl)</t>
  </si>
  <si>
    <t>Dell Inspiron 3593</t>
  </si>
  <si>
    <t>HP 14 (14-dq1020nr)</t>
  </si>
  <si>
    <t>2x 4GB DDR4, 2666 MHz</t>
  </si>
  <si>
    <t>Lenovo IdeaPad 3 (15)</t>
  </si>
  <si>
    <t>16GB DDR4</t>
  </si>
  <si>
    <t>Lenovo IdeaPad S145 15 (15ILL)</t>
  </si>
  <si>
    <t xml:space="preserve">8GB DDR4 </t>
  </si>
  <si>
    <t>HP 14 (14-dq1043cl)</t>
  </si>
  <si>
    <t>HP 340S G7</t>
  </si>
  <si>
    <t>ASUS VivoBook 15 F515</t>
  </si>
  <si>
    <t xml:space="preserve">8GB DDR4, 2666 MHz </t>
  </si>
  <si>
    <t>1x 4GB DDR4, 2666 MHz + 1x 8GB DDR4, 2666 MHz</t>
  </si>
  <si>
    <t>2x 8GB DDR4, 2666 MHz</t>
  </si>
  <si>
    <t>HP 15 (15-dy1091wm)</t>
  </si>
  <si>
    <t>8GB DDR4, 2400 MHz</t>
  </si>
  <si>
    <t>Lenovo IdeaPad 3 17</t>
  </si>
  <si>
    <t>17.3”, HD+ (1600 x 900), TN</t>
  </si>
  <si>
    <t xml:space="preserve">2x 4GB DDR4, 2666 MHz </t>
  </si>
  <si>
    <t>2x 4GB DDR4, 2400 MHz</t>
  </si>
  <si>
    <t>HP 15 (15-dy1000)</t>
  </si>
  <si>
    <t>HP 250 G7</t>
  </si>
  <si>
    <t>Acer Aspire 3 (A315-56-594W)</t>
  </si>
  <si>
    <t>ASUS VivoBook 14 F412</t>
  </si>
  <si>
    <t>HP 14 (14-dq1038wm)</t>
  </si>
  <si>
    <t>HP 14 (14-dq11037wm)</t>
  </si>
  <si>
    <t>HP 15 (15-dw)</t>
  </si>
  <si>
    <t>16GB DDR4, 2400 MHz</t>
  </si>
  <si>
    <t>https://www.amazon.com/exec/obidos/ASIN/B08LZPWCRM?tag=lapto06-20</t>
  </si>
  <si>
    <t>https://www.amazon.com/exec/obidos/ASIN/B081ZFFJ46?tag=lapto06-20</t>
  </si>
  <si>
    <t>https://www.amazon.com/exec/obidos/ASIN/B0814LGNBP?tag=lapto06-20</t>
  </si>
  <si>
    <t>https://www.amazon.com/exec/obidos/ASIN/B086H38JC6?tag=lapto06-20</t>
  </si>
  <si>
    <t>https://www.amazon.com/exec/obidos/ASIN/B08MJVKS11?tag=lapto06-20</t>
  </si>
  <si>
    <t>https://www.amazon.com/exec/obidos/ASIN/B085CFDNSX?tag=lapto06-20</t>
  </si>
  <si>
    <t>https://www.amazon.com/exec/obidos/ASIN/B08JLQX4N7?tag=lapto06-20</t>
  </si>
  <si>
    <t>https://www.amazon.com/exec/obidos/ASIN/B08FMW2Z19?tag=lapto06-20</t>
  </si>
  <si>
    <t>https://www.amazon.com/exec/obidos/ASIN/B08CY8KVKL?tag=lapto06-20</t>
  </si>
  <si>
    <t>https://www.amazon.com/exec/obidos/ASIN/B08G85Y36Z?tag=lapto06-20</t>
  </si>
  <si>
    <t>https://www.amazon.com/exec/obidos/ASIN/B08RYTPNVM?tag=lapto06-20</t>
  </si>
  <si>
    <t>https://www.amazon.com/exec/obidos/ASIN/B0814JW4HJ?tag=lapto06-20</t>
  </si>
  <si>
    <t>https://www.amazon.com/exec/obidos/ASIN/B089FR3JS1?tag=lapto06-20</t>
  </si>
  <si>
    <t>https://www.amazon.com/exec/obidos/ASIN/B07W315MPC?tag=lapto06-20</t>
  </si>
  <si>
    <t>https://www.amazon.com/exec/obidos/ASIN/B08WPPQKZP?tag=lapto06-20</t>
  </si>
  <si>
    <t>https://www.amazon.com/exec/obidos/ASIN/B08ZCMG7ZQ?tag=lapto06-20</t>
  </si>
  <si>
    <t>https://www.amazon.com/exec/obidos/ASIN/B08MTFBY8D?tag=lapto06-20</t>
  </si>
  <si>
    <t>https://www.amazon.com/exec/obidos/ASIN/B08SYYWZT5?tag=lapto06-20</t>
  </si>
  <si>
    <t>https://www.amazon.com/exec/obidos/ASIN/B08192LMDH?tag=lapto06-20</t>
  </si>
  <si>
    <t>https://www.amazon.com/exec/obidos/ASIN/B08DJYW4SX?tag=lapto06-20</t>
  </si>
  <si>
    <t>https://www.amazon.com/exec/obidos/ASIN/B08Y9D1RDL?tag=lapto06-20</t>
  </si>
  <si>
    <t>https://www.amazon.com/exec/obidos/ASIN/B08LH9G9GK?tag=lapto06-20</t>
  </si>
  <si>
    <t>https://www.amazon.com/exec/obidos/ASIN/B092533L8V?tag=lapto06-20</t>
  </si>
  <si>
    <t>https://www.amazon.com/exec/obidos/ASIN/B08W9S22BF?tag=lapto06-20</t>
  </si>
  <si>
    <t>https://www.amazon.com/exec/obidos/ASIN/B085281M3B?tag=lapto06-20</t>
  </si>
  <si>
    <t>https://www.amazon.com/exec/obidos/ASIN/B08CY984BG?tag=lapto06-20</t>
  </si>
  <si>
    <t>https://www.amazon.com/exec/obidos/ASIN/B08HYDLVZY?tag=lapto06-20</t>
  </si>
  <si>
    <t>https://www.amazon.com/exec/obidos/ASIN/B08PNL73FD?tag=lapto06-20</t>
  </si>
  <si>
    <t>https://www.amazon.com/exec/obidos/ASIN/B08RYWZ5NC?tag=lapto06-20</t>
  </si>
  <si>
    <t>https://www.amazon.com/exec/obidos/ASIN/B08X23Z78C?tag=lapto06-20</t>
  </si>
  <si>
    <t>https://www.amazon.com/exec/obidos/ASIN/B08BNST178?tag=lapto06-20</t>
  </si>
  <si>
    <t>https://www.amazon.com/exec/obidos/ASIN/B08RZ3Q2K2?tag=lapto06-20</t>
  </si>
  <si>
    <t>https://www.amazon.com/exec/obidos/ASIN/B09254SJF5?tag=lapto06-20</t>
  </si>
  <si>
    <t>https://www.amazon.com/exec/obidos/ASIN/B08VSDH7JJ?tag=lapto06-20</t>
  </si>
  <si>
    <t>https://www.amazon.com/exec/obidos/ASIN/B08TYL2529?tag=lapto06-20</t>
  </si>
  <si>
    <t>https://www.amazon.com/exec/obidos/ASIN/B081GXQVMR?tag=lapto06-20</t>
  </si>
  <si>
    <t>https://www.amazon.com/exec/obidos/ASIN/B08G8CYT6T?tag=lapto06-20</t>
  </si>
  <si>
    <t>https://www.amazon.com/exec/obidos/ASIN/B08J8DR8J9?tag=lapto06-20</t>
  </si>
  <si>
    <t>https://www.amazon.com/exec/obidos/ASIN/B08J6GQXMS?tag=lapto06-20</t>
  </si>
  <si>
    <t>https://www.amazon.com/exec/obidos/ASIN/B08RSDVHDG?tag=lapto06-20</t>
  </si>
  <si>
    <t>https://www.amazon.com/exec/obidos/ASIN/B08XNZSR5K?tag=lapto06-20</t>
  </si>
  <si>
    <t>https://www.amazon.com/exec/obidos/ASIN/B09253YWBY?tag=lapto06-20</t>
  </si>
  <si>
    <t>https://www.amazon.com/exec/obidos/ASIN/B08W4S96J1?tag=lapto06-20</t>
  </si>
  <si>
    <t>https://www.amazon.com/exec/obidos/ASIN/B0862269YP?tag=lapto06-20</t>
  </si>
  <si>
    <t>https://www.amazon.com/exec/obidos/ASIN/B08C7P19CG?tag=lapto06-20</t>
  </si>
  <si>
    <t>https://www.amazon.com/exec/obidos/ASIN/B08F41S84R?tag=lapto06-20</t>
  </si>
  <si>
    <t>https://www.awin1.com/pclick.php?p=25220696243&amp;a=568859&amp;m=7168</t>
  </si>
  <si>
    <t>https://www.amazon.com/exec/obidos/ASIN/B08ZC7ZBDS?tag=lapto06-20</t>
  </si>
  <si>
    <t>https://www.amazon.com/exec/obidos/ASIN/B08Z7Z1L1Z?tag=lapto06-20</t>
  </si>
  <si>
    <t>https://www.amazon.com/exec/obidos/ASIN/B08WRRZRQW?tag=lapto06-20</t>
  </si>
  <si>
    <t>https://www.awin1.com/pclick.php?p=26998889941&amp;a=568859&amp;m=7168</t>
  </si>
  <si>
    <t>https://www.awin1.com/pclick.php?p=26998890095&amp;a=568859&amp;m=7168</t>
  </si>
  <si>
    <t>https://www.amazon.com/exec/obidos/ASIN/B08WQ2G129?tag=lapto06-20</t>
  </si>
  <si>
    <t>https://www.amazon.com/exec/obidos/ASIN/B089T6C53P?tag=lapto06-20</t>
  </si>
  <si>
    <t>https://www.awin1.com/pclick.php?p=26176638117&amp;a=568859&amp;m=7168</t>
  </si>
  <si>
    <t>https://www.amazon.com/exec/obidos/ASIN/B08C337Y7V?tag=lapto06-20</t>
  </si>
  <si>
    <t>https://www.amazon.com/exec/obidos/ASIN/B08NXZNPKM?tag=lapto06-20</t>
  </si>
  <si>
    <t>https://www.amazon.com/exec/obidos/ASIN/B08XC67786?tag=lapto06-20</t>
  </si>
  <si>
    <t>https://www.amazon.com/exec/obidos/ASIN/B08M5TCCDY?tag=lapto06-20</t>
  </si>
  <si>
    <t>https://www.amazon.com/exec/obidos/ASIN/B0889XTR3K?tag=lapto06-20</t>
  </si>
  <si>
    <t>https://www.amazon.com/exec/obidos/ASIN/B0814LQH1H?tag=lapto06-20</t>
  </si>
  <si>
    <t>https://www.amazon.com/exec/obidos/ASIN/B08Z6Z4VM1?tag=lapto06-20</t>
  </si>
  <si>
    <t>https://www.amazon.com/exec/obidos/ASIN/B08KG694XK?tag=lapto06-20</t>
  </si>
  <si>
    <t>https://www.amazon.com/exec/obidos/ASIN/B08V99S1YM?tag=lapto06-20</t>
  </si>
  <si>
    <t>https://www.amazon.com/exec/obidos/ASIN/B08T86YLJ8?tag=lapto06-20</t>
  </si>
  <si>
    <t>https://www.amazon.com/exec/obidos/ASIN/B08WPTPXWL?tag=lapto06-20</t>
  </si>
  <si>
    <t>https://www.amazon.com/exec/obidos/ASIN/B08HKT9JH9?tag=lapto06-20</t>
  </si>
  <si>
    <t>https://www.amazon.com/exec/obidos/ASIN/B08RYVGRLP?tag=lapto06-20</t>
  </si>
  <si>
    <t>https://www.amazon.com/exec/obidos/ASIN/B081CG2RK6?tag=lapto06-20</t>
  </si>
  <si>
    <t>https://www.amazon.com/exec/obidos/ASIN/B0819TX7WF?tag=lapto06-20</t>
  </si>
  <si>
    <t>https://www.amazon.com/exec/obidos/ASIN/B08M6HTSVX?tag=lapto06-20</t>
  </si>
  <si>
    <t>https://www.amazon.com/exec/obidos/ASIN/B08ZD9B8QC?tag=lapto06-20</t>
  </si>
  <si>
    <t>https://www.amazon.com/exec/obidos/ASIN/B09253N3XQ?tag=lapto06-20</t>
  </si>
  <si>
    <t>https://www.amazon.com/exec/obidos/ASIN/B091CFDMVC?tag=lapto06-20</t>
  </si>
  <si>
    <t>https://www.amazon.com/exec/obidos/ASIN/B089PZYW4X?tag=lapto06-20</t>
  </si>
  <si>
    <t>https://www.amazon.com/exec/obidos/ASIN/B08G5CLT2N?tag=lapto06-20</t>
  </si>
  <si>
    <t>https://www.amazon.com/exec/obidos/ASIN/B08PCD214F?tag=lapto06-20</t>
  </si>
  <si>
    <t>https://www.amazon.com/exec/obidos/ASIN/B08W32Z91D?tag=lapto06-20</t>
  </si>
  <si>
    <t>https://www.amazon.com/exec/obidos/ASIN/B08Z85LR8W?tag=lapto06-20</t>
  </si>
  <si>
    <t>https://www.amazon.com/exec/obidos/ASIN/B08CVGJH81?tag=lapto06-20</t>
  </si>
  <si>
    <t>https://www.awin1.com/pclick.php?p=26882787241&amp;a=568859&amp;m=7168</t>
  </si>
  <si>
    <t>https://www.amazon.com/exec/obidos/ASIN/B08FNZHZJM?tag=lapto06-20</t>
  </si>
  <si>
    <t>https://www.amazon.com/exec/obidos/ASIN/B088T671HD?tag=lapto06-20</t>
  </si>
  <si>
    <t>https://www.amazon.com/exec/obidos/ASIN/B08W4PJC8J?tag=lapto06-20</t>
  </si>
  <si>
    <t>https://www.amazon.com/exec/obidos/ASIN/B07W7PWTL5?tag=lapto06-20</t>
  </si>
  <si>
    <t>https://www.amazon.com/exec/obidos/ASIN/B08NRLV22L?tag=lapto06-20</t>
  </si>
  <si>
    <t>https://www.amazon.com/exec/obidos/ASIN/B08XWSWCDL?tag=lapto06-20</t>
  </si>
  <si>
    <t>https://www.amazon.com/exec/obidos/ASIN/B084SDJZJX?tag=lapto06-20</t>
  </si>
  <si>
    <t>https://www.amazon.com/exec/obidos/ASIN/B08YVBZZ3Q?tag=lapto06-20</t>
  </si>
  <si>
    <t>https://www.amazon.com/exec/obidos/ASIN/B08NRY6TWX?tag=lapto06-20</t>
  </si>
  <si>
    <t>https://www.amazon.com/exec/obidos/ASIN/B08XR23G1W?tag=lapto06-20</t>
  </si>
  <si>
    <t>https://www.amazon.com/exec/obidos/ASIN/B08P37M6Y4?tag=lapto06-20</t>
  </si>
  <si>
    <t>https://www.amazon.com/exec/obidos/ASIN/B08P37TNTV?tag=lapto06-20</t>
  </si>
  <si>
    <t>https://www.amazon.com/exec/obidos/ASIN/B08XKDBFG7?tag=lapto06-20</t>
  </si>
  <si>
    <t>https://www.amazon.com/exec/obidos/ASIN/B093262GF7?tag=lapto06-20</t>
  </si>
  <si>
    <t>https://www.awin1.com/pclick.php?p=23856317267&amp;a=568859&amp;m=7168</t>
  </si>
  <si>
    <t>A18</t>
  </si>
  <si>
    <t>A19</t>
  </si>
  <si>
    <t>A20</t>
  </si>
  <si>
    <t>Jika ditampilkan 4 rekomendasi laptop tertinggi</t>
  </si>
  <si>
    <t>Kriteria data latih (20 DATA PERTAMA DATA LATIH)</t>
  </si>
  <si>
    <t>Data Hasil Hitung</t>
  </si>
  <si>
    <t>Data Latih</t>
  </si>
  <si>
    <t>Pencarian akurasi</t>
  </si>
  <si>
    <t xml:space="preserve">Akurasi </t>
  </si>
  <si>
    <t>Kriteria K1</t>
  </si>
  <si>
    <t>Norm K1</t>
  </si>
  <si>
    <t>Sum</t>
  </si>
  <si>
    <t>Kriteria K2</t>
  </si>
  <si>
    <t>Norm K2</t>
  </si>
  <si>
    <t>Kriteria K3</t>
  </si>
  <si>
    <t>Norm K3</t>
  </si>
  <si>
    <t>Kriteria K4</t>
  </si>
  <si>
    <t>Norm K4</t>
  </si>
  <si>
    <t>Kriteria K5</t>
  </si>
  <si>
    <t>Norm K5</t>
  </si>
  <si>
    <t>Kriteria K6</t>
  </si>
  <si>
    <t>Norm K6</t>
  </si>
  <si>
    <t>BOBOT</t>
  </si>
  <si>
    <t>Hasil Akhir Ranking</t>
  </si>
  <si>
    <t>Total</t>
  </si>
  <si>
    <t>Rank</t>
  </si>
  <si>
    <t>Shorting Rank</t>
  </si>
  <si>
    <t>4 Data Pertama</t>
  </si>
  <si>
    <t>Intel Core i9-11900K</t>
  </si>
  <si>
    <t>Intel Core i7-11700K</t>
  </si>
  <si>
    <t>Intel Core i9-11900KF</t>
  </si>
  <si>
    <t>Intel Core i9-11900F</t>
  </si>
  <si>
    <t>Intel Core i9-11900</t>
  </si>
  <si>
    <t>Intel Core i5-11600K</t>
  </si>
  <si>
    <t>Intel Core i7-11700KF</t>
  </si>
  <si>
    <t>Intel Core i5-11600KF</t>
  </si>
  <si>
    <t>Intel Core i7-11700</t>
  </si>
  <si>
    <t>Intel Core i5-11500</t>
  </si>
  <si>
    <t>Intel Core i9-10900K</t>
  </si>
  <si>
    <t>Intel Core i9-10850K</t>
  </si>
  <si>
    <t>AMD Ryzen 9 5900X</t>
  </si>
  <si>
    <t>Intel Core i9-9900KS</t>
  </si>
  <si>
    <t>Intel Core i9-10900KF</t>
  </si>
  <si>
    <t>AMD Ryzen 9 5950X</t>
  </si>
  <si>
    <t>Intel Core i7-11700F</t>
  </si>
  <si>
    <t>AMD Ryzen 9 5900</t>
  </si>
  <si>
    <t>Intel Core i5-11400</t>
  </si>
  <si>
    <t>Intel Core i5-11400F</t>
  </si>
  <si>
    <t>AMD Ryzen 7 5800X</t>
  </si>
  <si>
    <t>AMD Ryzen 7 5800</t>
  </si>
  <si>
    <t>Intel Core i7-10700KF</t>
  </si>
  <si>
    <t>Intel Core i7-10700K</t>
  </si>
  <si>
    <t>Intel Core i9-10900F</t>
  </si>
  <si>
    <t>Intel Core i9-9900KF</t>
  </si>
  <si>
    <t>Intel Core i7-9700KF</t>
  </si>
  <si>
    <t>Intel Core i7-9700K</t>
  </si>
  <si>
    <t>Intel Core i9-10900</t>
  </si>
  <si>
    <t>AMD Ryzen 5 5600X</t>
  </si>
  <si>
    <t>Intel Core i9-9900K</t>
  </si>
  <si>
    <t>Intel Core i5-10600KF</t>
  </si>
  <si>
    <t>Intel Core i5-10600K</t>
  </si>
  <si>
    <t>Intel Core i7-10700</t>
  </si>
  <si>
    <t>Intel Core i7-10700F</t>
  </si>
  <si>
    <t>Intel Core i9-9900</t>
  </si>
  <si>
    <t>Intel Core i5-9600KF</t>
  </si>
  <si>
    <t>Intel Core i7-8086K</t>
  </si>
  <si>
    <t>Intel Core i5-9600K</t>
  </si>
  <si>
    <t>Intel Core i5-10600</t>
  </si>
  <si>
    <t>Intel Core i7-9700</t>
  </si>
  <si>
    <t>Intel Core i7-9700F</t>
  </si>
  <si>
    <t>Intel Core i7-8700K</t>
  </si>
  <si>
    <t>Intel Core i5-9600</t>
  </si>
  <si>
    <t>AMD Ryzen 9 5900HX</t>
  </si>
  <si>
    <t>Intel Core i5-8600K</t>
  </si>
  <si>
    <t>Intel Core i5-10500</t>
  </si>
  <si>
    <t>AMD Ryzen 9 5900HS</t>
  </si>
  <si>
    <t>Intel Core i9-10980HK</t>
  </si>
  <si>
    <t>Intel Core i3-10320</t>
  </si>
  <si>
    <t>Intel Core i5-9500</t>
  </si>
  <si>
    <t>Intel Core i7-8700</t>
  </si>
  <si>
    <t>Intel Core i3-9350KF</t>
  </si>
  <si>
    <t>AMD Ryzen 7 3800XT</t>
  </si>
  <si>
    <t>Intel Core i5-8600</t>
  </si>
  <si>
    <t>Intel Core i5-10400F</t>
  </si>
  <si>
    <t>AMD Ryzen 9 3900XT</t>
  </si>
  <si>
    <t>AMD Ryzen 9 3900X</t>
  </si>
  <si>
    <t>Intel Core i5-10400</t>
  </si>
  <si>
    <t>AMD Ryzen 7 4700G</t>
  </si>
  <si>
    <t>AMD Ryzen 9 3950X</t>
  </si>
  <si>
    <t>Intel Core i7-7740X</t>
  </si>
  <si>
    <t>AMD Ryzen 7 3800X</t>
  </si>
  <si>
    <t>Intel Core i9-10940X</t>
  </si>
  <si>
    <t>Intel Core i5-10500H</t>
  </si>
  <si>
    <t>Intel Core i7-6900K</t>
  </si>
  <si>
    <t>Intel Core i9-10920X</t>
  </si>
  <si>
    <t>Intel Core i3-10300</t>
  </si>
  <si>
    <t>Intel Core i7-7700K</t>
  </si>
  <si>
    <t>AMD Ryzen 7 5800H</t>
  </si>
  <si>
    <t>Intel Core i9-10900T</t>
  </si>
  <si>
    <t>AMD Ryzen 7 5800HS</t>
  </si>
  <si>
    <t>Intel Core i7-10870H</t>
  </si>
  <si>
    <t>Intel Core i7-10700T</t>
  </si>
  <si>
    <t>Intel Core i9-10900X</t>
  </si>
  <si>
    <t>AMD Ryzen 7 3700X</t>
  </si>
  <si>
    <t>Intel Core i9-9920X</t>
  </si>
  <si>
    <t>AMD Ryzen 9 5980HS</t>
  </si>
  <si>
    <t>Intel Core i3-10105F</t>
  </si>
  <si>
    <t>Intel Core i7-6950X</t>
  </si>
  <si>
    <t>Intel Core i9-9940X</t>
  </si>
  <si>
    <t>Intel Core i5-9400F</t>
  </si>
  <si>
    <t>AMD Ryzen 5 3600XT</t>
  </si>
  <si>
    <t>Intel Core i5-8500</t>
  </si>
  <si>
    <t>Intel Core i5-9400</t>
  </si>
  <si>
    <t>Intel Core i9-9960X</t>
  </si>
  <si>
    <t>Intel Core i9-10885H</t>
  </si>
  <si>
    <t>Intel Core i7-10875H</t>
  </si>
  <si>
    <t>AMD Ryzen 5 3600X</t>
  </si>
  <si>
    <t>Intel Core i7-6850K</t>
  </si>
  <si>
    <t>AMD Ryzen 9 4900HS</t>
  </si>
  <si>
    <t>Intel Core i5-7640X</t>
  </si>
  <si>
    <t>Intel Core i5-10600T</t>
  </si>
  <si>
    <t>AMD Ryzen 5 3500X</t>
  </si>
  <si>
    <t>Intel Core i9-7960X</t>
  </si>
  <si>
    <t>AMD Ryzen 9 4900H</t>
  </si>
  <si>
    <t>AMD Ryzen TR 3960X</t>
  </si>
  <si>
    <t>Intel Core i7-10850H</t>
  </si>
  <si>
    <t>Intel Core i3-10100</t>
  </si>
  <si>
    <t>Intel Core i3-10100F</t>
  </si>
  <si>
    <t>Intel Core i9-9900X</t>
  </si>
  <si>
    <t>AMD Ryzen 5 3500</t>
  </si>
  <si>
    <t>AMD Ryzen 5 3600</t>
  </si>
  <si>
    <t>AMD Ryzen TR 3970X</t>
  </si>
  <si>
    <t>Intel Core i9-10980XE</t>
  </si>
  <si>
    <t>Intel Core i5-8400</t>
  </si>
  <si>
    <t>Intel Core i5-10500T</t>
  </si>
  <si>
    <t>Intel Core i9-9980HK</t>
  </si>
  <si>
    <t>Intel Core i3-8350K</t>
  </si>
  <si>
    <t>Intel Core i9-7940X</t>
  </si>
  <si>
    <t>Intel Core i7-5775C</t>
  </si>
  <si>
    <t>Intel Core i9-7900X</t>
  </si>
  <si>
    <t>Intel Core i7-4790K</t>
  </si>
  <si>
    <t>Intel Core i7-9800X</t>
  </si>
  <si>
    <t>Intel Core i7-5960X</t>
  </si>
  <si>
    <t>Intel Core i7-6700K</t>
  </si>
  <si>
    <t>Intel Core i9-9820X</t>
  </si>
  <si>
    <t>Intel Core i9-9980XE</t>
  </si>
  <si>
    <t>Intel Core i7-6800K</t>
  </si>
  <si>
    <t>Intel Core i7-11370H</t>
  </si>
  <si>
    <t>Intel Core i5-7600K</t>
  </si>
  <si>
    <t>Intel Core i7-5930K</t>
  </si>
  <si>
    <t>Intel Core i7-8700T</t>
  </si>
  <si>
    <t>AMD Ryzen TR 3990X</t>
  </si>
  <si>
    <t>Intel Core i5-8600T</t>
  </si>
  <si>
    <t>Intel Core i9-7920X</t>
  </si>
  <si>
    <t>Intel Core i7-7820X</t>
  </si>
  <si>
    <t>AMD Ryzen 7 2700X</t>
  </si>
  <si>
    <t>AMD Ryzen 3 3300X</t>
  </si>
  <si>
    <t>Intel Core i9-9880H</t>
  </si>
  <si>
    <t>Intel Core i5-5675C</t>
  </si>
  <si>
    <t>Intel Core i7-5820K</t>
  </si>
  <si>
    <t>Intel Xeon E3-1245 v6</t>
  </si>
  <si>
    <t>Intel Core i7-8809G</t>
  </si>
  <si>
    <t>Intel Core i7-4960X</t>
  </si>
  <si>
    <t>AMD Ryzen TR 2920X</t>
  </si>
  <si>
    <t>Intel Xeon E3-1270 v6</t>
  </si>
  <si>
    <t>Intel Core i3-9100</t>
  </si>
  <si>
    <t>Intel Core i7-7800X</t>
  </si>
  <si>
    <t>Intel Xeon E3-1286 v3</t>
  </si>
  <si>
    <t>Intel Core i9-7980XE</t>
  </si>
  <si>
    <t>Intel Core i5-10200H</t>
  </si>
  <si>
    <t>AMD Ryzen 5 4600HS</t>
  </si>
  <si>
    <t>Intel Xeon E5-1650 v3</t>
  </si>
  <si>
    <t>Intel Core i5-10400T</t>
  </si>
  <si>
    <t>Intel Core i7-9850H</t>
  </si>
  <si>
    <t>Intel Core i5-6600K</t>
  </si>
  <si>
    <t>Intel Core i5-10400H</t>
  </si>
  <si>
    <t>Intel Core i7-3970X</t>
  </si>
  <si>
    <t>Intel Core i7 X 990</t>
  </si>
  <si>
    <t>AMD Ryzen 5 2600X</t>
  </si>
  <si>
    <t>AMD Ryzen TR 2950X</t>
  </si>
  <si>
    <t>Intel Core i3-9100F</t>
  </si>
  <si>
    <t>Intel Core i7-3960X</t>
  </si>
  <si>
    <t>Intel Core i7-4930K</t>
  </si>
  <si>
    <t>Intel Core i7-8559U</t>
  </si>
  <si>
    <t>Intel Core i7-7700</t>
  </si>
  <si>
    <t>Intel Core i5-4690K</t>
  </si>
  <si>
    <t>Intel Core i3-8300</t>
  </si>
  <si>
    <t>Intel Core i7-11375H</t>
  </si>
  <si>
    <t>Intel Core i5-9400H</t>
  </si>
  <si>
    <t>Intel Core i5-11300H</t>
  </si>
  <si>
    <t>AMD Ryzen TR 2970WX</t>
  </si>
  <si>
    <t>Intel Core i7-5775R</t>
  </si>
  <si>
    <t>Intel Core i7-5950HQ</t>
  </si>
  <si>
    <t>Intel Xeon E3-1230 v6</t>
  </si>
  <si>
    <t>Intel Xeon E5-1650 v2</t>
  </si>
  <si>
    <t>Intel Core i3-10100T</t>
  </si>
  <si>
    <t>Intel Core i5-4670K</t>
  </si>
  <si>
    <t>Intel Core i7-4770K</t>
  </si>
  <si>
    <t>Intel Core i5-7600</t>
  </si>
  <si>
    <t>Intel Xeon W3690</t>
  </si>
  <si>
    <t>Intel Core i9-8950HK</t>
  </si>
  <si>
    <t>Intel Xeon E3-1276 v3</t>
  </si>
  <si>
    <t>Intel Xeon E3-1271 v3</t>
  </si>
  <si>
    <t>AMD Ryzen 7 4700U</t>
  </si>
  <si>
    <t>Intel Xeon E3-1275 v3</t>
  </si>
  <si>
    <t>Intel Core i5-8500T</t>
  </si>
  <si>
    <t>Intel Core i7-3770K</t>
  </si>
  <si>
    <t>AMD Ryzen 5 2600</t>
  </si>
  <si>
    <t>Intel Xeon E3-1230 v5</t>
  </si>
  <si>
    <t>Intel Core i7-4790</t>
  </si>
  <si>
    <t>Intel Core i7-3930K</t>
  </si>
  <si>
    <t>Intel Core i7 X 980</t>
  </si>
  <si>
    <t>Intel Core i7-8850H</t>
  </si>
  <si>
    <t>AMD Ryzen 3 3100</t>
  </si>
  <si>
    <t>Intel Core i5-8400H</t>
  </si>
  <si>
    <t>Intel Core i7-4771</t>
  </si>
  <si>
    <t>Intel Core i7-8706G</t>
  </si>
  <si>
    <t>Intel Core i5-4690</t>
  </si>
  <si>
    <t>AMD Ryzen TR 1920X</t>
  </si>
  <si>
    <t>AMD Ryzen 7 4800U</t>
  </si>
  <si>
    <t>Intel Core i3-8100</t>
  </si>
  <si>
    <t>AMD Ryzen TR 2990WX</t>
  </si>
  <si>
    <t>Intel Xeon W3680</t>
  </si>
  <si>
    <t>Intel Xeon E3-1270 v3</t>
  </si>
  <si>
    <t>Intel Core i7-5850HQ</t>
  </si>
  <si>
    <t>Intel Xeon X5690</t>
  </si>
  <si>
    <t>Intel Core i5-3570K</t>
  </si>
  <si>
    <t>Intel Core i7 980</t>
  </si>
  <si>
    <t>AMD Ryzen TR 1900X</t>
  </si>
  <si>
    <t>Intel Core i5-7600T</t>
  </si>
  <si>
    <t>Intel Core i7-6700</t>
  </si>
  <si>
    <t>AMD Ryzen 7 1800X</t>
  </si>
  <si>
    <t>Intel Core i7-2600K</t>
  </si>
  <si>
    <t>Intel Core i5-1145G7</t>
  </si>
  <si>
    <t>Intel Xeon E3-1241 v3</t>
  </si>
  <si>
    <t>AMD Ryzen 7 5700U</t>
  </si>
  <si>
    <t>Intel Core i5-8400T</t>
  </si>
  <si>
    <t>AMD Ryzen 5 4500U</t>
  </si>
  <si>
    <t>Intel Xeon E3-1231 v3</t>
  </si>
  <si>
    <t>Intel Xeon E3-1246 v3</t>
  </si>
  <si>
    <t>Intel Xeon E5-1650 0</t>
  </si>
  <si>
    <t>Intel Core i7-1185G7</t>
  </si>
  <si>
    <t>AMD Ryzen 7 2700</t>
  </si>
  <si>
    <t>Intel Core i7-4770</t>
  </si>
  <si>
    <t>Intel Core i5-4670</t>
  </si>
  <si>
    <t>Intel Core i5-2550K</t>
  </si>
  <si>
    <t>AMD Ryzen 5 5600U</t>
  </si>
  <si>
    <t>AMD Ryzen TR 1950X</t>
  </si>
  <si>
    <t>AMD Ryzen 5 1600AF</t>
  </si>
  <si>
    <t>Intel Xeon E5-2687W 0</t>
  </si>
  <si>
    <t>Intel Core i7-2700K</t>
  </si>
  <si>
    <t>AMD Ryzen 5 1600X</t>
  </si>
  <si>
    <t>Intel Core i7-4790S</t>
  </si>
  <si>
    <t>Intel Core i3-10300T</t>
  </si>
  <si>
    <t>Intel Core i5-8259U</t>
  </si>
  <si>
    <t>Intel Xeon E3-1275 V2</t>
  </si>
  <si>
    <t>Intel Core i5-4670S</t>
  </si>
  <si>
    <t>AMD Ryzen 7 1700X</t>
  </si>
  <si>
    <t>Intel Xeon E3-1230 v3</t>
  </si>
  <si>
    <t>Intel Xeon E3-1270 V2</t>
  </si>
  <si>
    <t>Intel Xeon E3-1240 v3</t>
  </si>
  <si>
    <t>Intel Core i5-7500</t>
  </si>
  <si>
    <t>Intel Core i5-6600</t>
  </si>
  <si>
    <t>Intel Core i7-4820K</t>
  </si>
  <si>
    <t>Intel Core i7-3770</t>
  </si>
  <si>
    <t>Intel Core i7-4770S</t>
  </si>
  <si>
    <t>Intel Core i5-2500K</t>
  </si>
  <si>
    <t>Intel Core i7 970</t>
  </si>
  <si>
    <t>Intel Xeon E5-2690 v2</t>
  </si>
  <si>
    <t>Intel Core i7-1165G7</t>
  </si>
  <si>
    <t>Intel Core i5-3570</t>
  </si>
  <si>
    <t>Intel Pentium Gold G6600</t>
  </si>
  <si>
    <t>Intel Xeon E3-1245 v3</t>
  </si>
  <si>
    <t>Intel Xeon E3-1226 v3</t>
  </si>
  <si>
    <t>AMD Ryzen 5 4600U</t>
  </si>
  <si>
    <t>Intel Core i5-6600T</t>
  </si>
  <si>
    <t>Intel Xeon E3-1240 V2</t>
  </si>
  <si>
    <t>Intel Xeon E3-1245 V2</t>
  </si>
  <si>
    <t>Intel Xeon E5-1620 v2</t>
  </si>
  <si>
    <t>Intel Core i7-8705G</t>
  </si>
  <si>
    <t>Intel Xeon E3-1220 v5</t>
  </si>
  <si>
    <t>Intel Xeon E3-1265L v3</t>
  </si>
  <si>
    <t>Intel Core i7-7700T</t>
  </si>
  <si>
    <t>Intel Xeon X5660</t>
  </si>
  <si>
    <t>Intel Core i7-3820</t>
  </si>
  <si>
    <t>Intel Xeon E3-1230 V2</t>
  </si>
  <si>
    <t>Intel Core i7-7820HK</t>
  </si>
  <si>
    <t>Intel Core i5-4590</t>
  </si>
  <si>
    <t>AMD Ryzen 5 3400G</t>
  </si>
  <si>
    <t>Intel Core i5-1135G7</t>
  </si>
  <si>
    <t>Intel Core i5-4570</t>
  </si>
  <si>
    <t>Intel Core i5-3550</t>
  </si>
  <si>
    <t>Intel Core i3-7320</t>
  </si>
  <si>
    <t>AMD Ryzen 7 5800U</t>
  </si>
  <si>
    <t>Intel Xeon E31270</t>
  </si>
  <si>
    <t>Intel Xeon W3570</t>
  </si>
  <si>
    <t>Intel Core i7-10710U</t>
  </si>
  <si>
    <t>Intel Core i7-3770S</t>
  </si>
  <si>
    <t>Intel Core i3-8100T</t>
  </si>
  <si>
    <t>Intel Core i5-8305G</t>
  </si>
  <si>
    <t>Intel Xeon E3-1225 v3</t>
  </si>
  <si>
    <t>AMD Ryzen 5 2500X</t>
  </si>
  <si>
    <t>Intel Core i5-4590S</t>
  </si>
  <si>
    <t>Intel Core i7 975</t>
  </si>
  <si>
    <t>Intel Core i7-2600</t>
  </si>
  <si>
    <t>Intel Core i5-8279U</t>
  </si>
  <si>
    <t>AMD Ryzen 5 1600</t>
  </si>
  <si>
    <t>Intel Xeon E3-1225 V2</t>
  </si>
  <si>
    <t>Intel Core i7-4940MX</t>
  </si>
  <si>
    <t>Intel Core i7-6700T</t>
  </si>
  <si>
    <t>Intel Xeon E3-1220 v3</t>
  </si>
  <si>
    <t>Intel Xeon E5-1620 0</t>
  </si>
  <si>
    <t>Intel Xeon E3-1240</t>
  </si>
  <si>
    <t>Intel Core i7-4790T</t>
  </si>
  <si>
    <t>Intel Core i5-6500</t>
  </si>
  <si>
    <t>Intel Core i5-2500</t>
  </si>
  <si>
    <t>Intel Xeon E3-1220 V2</t>
  </si>
  <si>
    <t>Intel Core i5-3470</t>
  </si>
  <si>
    <t>Intel Pentium Gold G6400</t>
  </si>
  <si>
    <t>AMD Ryzen 7 1700</t>
  </si>
  <si>
    <t>Intel Core i5-2450P</t>
  </si>
  <si>
    <t>Intel Xeon X5650</t>
  </si>
  <si>
    <t>Intel Core i5-3450</t>
  </si>
  <si>
    <t>AMD Ryzen 3 3200G</t>
  </si>
  <si>
    <t>Intel Core i5-4460</t>
  </si>
  <si>
    <t>Intel Core i7-3940XM</t>
  </si>
  <si>
    <t>Intel Core i3-7350K</t>
  </si>
  <si>
    <t>Intel Core i7-4930MX</t>
  </si>
  <si>
    <t>Intel Core i5-7400</t>
  </si>
  <si>
    <t>Intel Core i7 880</t>
  </si>
  <si>
    <t>Intel Xeon X5667</t>
  </si>
  <si>
    <t>Intel Pentium Gold G6500</t>
  </si>
  <si>
    <t>Intel Core i7-4770T</t>
  </si>
  <si>
    <t>Intel Core i5-4570S</t>
  </si>
  <si>
    <t>Intel Xeon E5-2630 v3</t>
  </si>
  <si>
    <t>Intel Xeon E31230</t>
  </si>
  <si>
    <t>Intel Core i7-7920HQ</t>
  </si>
  <si>
    <t>Intel Core i3-7300</t>
  </si>
  <si>
    <t>Intel Xeon E31220</t>
  </si>
  <si>
    <t>Intel Core i7-5700HQ</t>
  </si>
  <si>
    <t>Intel Core i7-6920HQ</t>
  </si>
  <si>
    <t>Intel Core i5-4440</t>
  </si>
  <si>
    <t>Intel Core i5-7500T</t>
  </si>
  <si>
    <t>Intel Xeon E5-2643 0</t>
  </si>
  <si>
    <t>Intel Core i7 K 875</t>
  </si>
  <si>
    <t>Intel Core i5-3475S</t>
  </si>
  <si>
    <t>Intel Xeon E31225</t>
  </si>
  <si>
    <t>Intel Core i7-6820HK</t>
  </si>
  <si>
    <t>Intel Core i7-4910MQ</t>
  </si>
  <si>
    <t>Intel Core i5-3450S</t>
  </si>
  <si>
    <t>Intel Pentium Gold G5600</t>
  </si>
  <si>
    <t>Intel Core i5-3470S</t>
  </si>
  <si>
    <t>Intel Xeon E3-1505M v6</t>
  </si>
  <si>
    <t>Intel Core i3-7101E</t>
  </si>
  <si>
    <t>Intel Core i5-4430</t>
  </si>
  <si>
    <t>Intel Core i3-6320</t>
  </si>
  <si>
    <t>Intel Xeon X3470</t>
  </si>
  <si>
    <t>Intel Core i5-2400</t>
  </si>
  <si>
    <t>Intel Xeon X5570</t>
  </si>
  <si>
    <t>Intel Core i5-3350P</t>
  </si>
  <si>
    <t>Intel Core i7-7820HQ</t>
  </si>
  <si>
    <t>AMD Ryzen 5 1500X</t>
  </si>
  <si>
    <t>Intel Pentium Gold G5500</t>
  </si>
  <si>
    <t>Intel Xeon E5-2670</t>
  </si>
  <si>
    <t>Intel Core i7-3920XM</t>
  </si>
  <si>
    <t>Intel Core i7 960</t>
  </si>
  <si>
    <t>Intel Core i5-2320</t>
  </si>
  <si>
    <t>Intel Core i5-4460S</t>
  </si>
  <si>
    <t>Intel Core i7-1160G7</t>
  </si>
  <si>
    <t>AMD FX-9590</t>
  </si>
  <si>
    <t>Intel Xeon X3460</t>
  </si>
  <si>
    <t>Intel Core i5-3340</t>
  </si>
  <si>
    <t>Intel Core i7-4810MQ</t>
  </si>
  <si>
    <t>Intel Core i7 870</t>
  </si>
  <si>
    <t>Intel Core i7-4720HQ</t>
  </si>
  <si>
    <t>Intel Xeon L5639</t>
  </si>
  <si>
    <t>AMD Ryzen 3 2200G</t>
  </si>
  <si>
    <t>Intel Core i5-6400</t>
  </si>
  <si>
    <t>Intel Core i7-4960HQ</t>
  </si>
  <si>
    <t>Intel Xeon W3565</t>
  </si>
  <si>
    <t>Intel Core i7-2600S</t>
  </si>
  <si>
    <t>Intel Xeon X5560</t>
  </si>
  <si>
    <t>Intel Core i5-3330</t>
  </si>
  <si>
    <t>Intel Core i3-4370</t>
  </si>
  <si>
    <t>AMD Ryzen 3 1300X</t>
  </si>
  <si>
    <t>Intel Core i7-3840QM</t>
  </si>
  <si>
    <t>Intel Core i3-6300</t>
  </si>
  <si>
    <t>Intel Core i7-4900MQ</t>
  </si>
  <si>
    <t>Intel Core i5-10310U</t>
  </si>
  <si>
    <t>Intel Core i7-6820HQ</t>
  </si>
  <si>
    <t>Intel Core i7-3820QM</t>
  </si>
  <si>
    <t>Intel Core i5-1130G7</t>
  </si>
  <si>
    <t>Intel Core i7-4700HQ</t>
  </si>
  <si>
    <t>Intel Core i7-950</t>
  </si>
  <si>
    <t>Intel Pentium G4620</t>
  </si>
  <si>
    <t>Intel Core i7-4700MQ</t>
  </si>
  <si>
    <t>Intel Core i5-4570R</t>
  </si>
  <si>
    <t>Intel Core i3-7300T</t>
  </si>
  <si>
    <t>Intel Core i7-1065G7</t>
  </si>
  <si>
    <t>Intel Core i5-2310</t>
  </si>
  <si>
    <t>Intel Core i7-4800MQ</t>
  </si>
  <si>
    <t>Intel Core i5-7400T</t>
  </si>
  <si>
    <t>Intel Core i5-2300</t>
  </si>
  <si>
    <t>Intel Xeon W3550</t>
  </si>
  <si>
    <t>AMD FX-9370</t>
  </si>
  <si>
    <t>Intel Core i7-4722HQ</t>
  </si>
  <si>
    <t>AMD Ryzen 5 2400G</t>
  </si>
  <si>
    <t>Intel Core i7-4710MQ</t>
  </si>
  <si>
    <t>Intel Core i7 940</t>
  </si>
  <si>
    <t>Intel Xeon X3440</t>
  </si>
  <si>
    <t>Intel Xeon X3450</t>
  </si>
  <si>
    <t>Intel Core i5 760</t>
  </si>
  <si>
    <t>Intel Core i3-4350</t>
  </si>
  <si>
    <t>Intel Core i7-3740QM</t>
  </si>
  <si>
    <t>AMD FX-8370</t>
  </si>
  <si>
    <t>Intel Core i3-4360</t>
  </si>
  <si>
    <t>Intel Core i7 860</t>
  </si>
  <si>
    <t>Intel Core i7-6700HQ</t>
  </si>
  <si>
    <t>Intel Core i7-3720QM</t>
  </si>
  <si>
    <t>AMD FX-8350</t>
  </si>
  <si>
    <t>Intel Core i7-4710HQ</t>
  </si>
  <si>
    <t>Intel Core i5-2500S</t>
  </si>
  <si>
    <t>Intel Xeon E5-2670 v2</t>
  </si>
  <si>
    <t>Intel Core i3-7100</t>
  </si>
  <si>
    <t>Intel Core i7-4850HQ</t>
  </si>
  <si>
    <t>Intel Pentium Gold G5400</t>
  </si>
  <si>
    <t>Intel Core i7 930</t>
  </si>
  <si>
    <t>Intel Core i3-8109U</t>
  </si>
  <si>
    <t>Intel Core i7-3630QM</t>
  </si>
  <si>
    <t>Intel Core i5-3330S</t>
  </si>
  <si>
    <t>Intel Core i5-750</t>
  </si>
  <si>
    <t>Intel Core i7-2960XM</t>
  </si>
  <si>
    <t>Intel Core i7-3610QM</t>
  </si>
  <si>
    <t>Intel Xeon W3530</t>
  </si>
  <si>
    <t>AMD Ryzen 5 2600H</t>
  </si>
  <si>
    <t>Intel Core i3-4340</t>
  </si>
  <si>
    <t>Intel Core i3-6300T</t>
  </si>
  <si>
    <t>Intel Core i5-2405S</t>
  </si>
  <si>
    <t>Intel Core i5-10210U</t>
  </si>
  <si>
    <t>AMD Ryzen 9 4900U</t>
  </si>
  <si>
    <t>Intel Core i7-920</t>
  </si>
  <si>
    <t>Intel Core i3-1115G4</t>
  </si>
  <si>
    <t>Intel Core i7-4770HQ</t>
  </si>
  <si>
    <t>AMD Ryzen 7 2800H</t>
  </si>
  <si>
    <t>Intel Core i7-4750HQ</t>
  </si>
  <si>
    <t>Intel Core i5-6300HQ</t>
  </si>
  <si>
    <t>Intel Pentium G5400T</t>
  </si>
  <si>
    <t>Intel Pentium G4600</t>
  </si>
  <si>
    <t>Intel Core i7-7567U</t>
  </si>
  <si>
    <t>AMD FX-6350 Six-Core</t>
  </si>
  <si>
    <t>AMD Ryzen 5 1400</t>
  </si>
  <si>
    <t>Intel Core i3-4330</t>
  </si>
  <si>
    <t>Intel Core i5-8350U</t>
  </si>
  <si>
    <t>Intel Core i7-8665U</t>
  </si>
  <si>
    <t>Intel Core i5-2400S</t>
  </si>
  <si>
    <t>Intel Core i7-4702MQ</t>
  </si>
  <si>
    <t>Intel Core i3-6100</t>
  </si>
  <si>
    <t>AMD Phenom II X4 980</t>
  </si>
  <si>
    <t>Intel Core i7-3632QM</t>
  </si>
  <si>
    <t>Intel Core i7-8565U</t>
  </si>
  <si>
    <t>Intel Xeon W3520</t>
  </si>
  <si>
    <t>AMD FX-8320</t>
  </si>
  <si>
    <t>Intel Core i7-3615QM</t>
  </si>
  <si>
    <t>AMD Phenom II X6 1100T</t>
  </si>
  <si>
    <t>Intel Xeon E5540</t>
  </si>
  <si>
    <t>Intel Core i7-2920XM</t>
  </si>
  <si>
    <t>Intel Core i5-8265U</t>
  </si>
  <si>
    <t>Intel Core i3-6098P</t>
  </si>
  <si>
    <t>Intel Core i5-7260U</t>
  </si>
  <si>
    <t>Intel Core i5-8365U</t>
  </si>
  <si>
    <t>Intel Core i7-4702HQ</t>
  </si>
  <si>
    <t>AMD Ryzen 3 1200</t>
  </si>
  <si>
    <t>Intel Core i3-4170</t>
  </si>
  <si>
    <t>AMD FX-8310</t>
  </si>
  <si>
    <t>AMD Phenom II X4 B65</t>
  </si>
  <si>
    <t>Intel Core i3-4160</t>
  </si>
  <si>
    <t>AMD FX-8370E</t>
  </si>
  <si>
    <t>Intel Xeon X3430</t>
  </si>
  <si>
    <t>Intel Core i7-2860QM</t>
  </si>
  <si>
    <t>Intel Core i7-3635QM</t>
  </si>
  <si>
    <t>AMD FX-8150</t>
  </si>
  <si>
    <t>AMD FX-8300</t>
  </si>
  <si>
    <t>Intel Core i3-7100T</t>
  </si>
  <si>
    <t>Intel Core i7-8550U</t>
  </si>
  <si>
    <t>Intel Core i7-3612QM</t>
  </si>
  <si>
    <t>Intel Pentium G4560</t>
  </si>
  <si>
    <t>AMD Phenom II X4 975</t>
  </si>
  <si>
    <t>AMD Phenom II X6 1090T</t>
  </si>
  <si>
    <t>Intel Core i7-2760QM</t>
  </si>
  <si>
    <t>Intel Core i3-4150</t>
  </si>
  <si>
    <t>Intel Core i7-8650U</t>
  </si>
  <si>
    <t>Intel Core i7-4712HQ</t>
  </si>
  <si>
    <t>Intel Xeon E5-2620 v2</t>
  </si>
  <si>
    <t>AMD Athlon II X4 555</t>
  </si>
  <si>
    <t>AMD FX-8320E</t>
  </si>
  <si>
    <t>Intel Pentium G5500T</t>
  </si>
  <si>
    <t>Intel Core2 Extreme X9770</t>
  </si>
  <si>
    <t>Intel Core i5-1035G7</t>
  </si>
  <si>
    <t>AMD Phenom II X4 970</t>
  </si>
  <si>
    <t>Intel Core i3-4130</t>
  </si>
  <si>
    <t>Intel Xeon E5-1603 0</t>
  </si>
  <si>
    <t>Intel Xeon E5530</t>
  </si>
  <si>
    <t>AMD Phenom II X6 1075T</t>
  </si>
  <si>
    <t>Intel Core i3-2125</t>
  </si>
  <si>
    <t>AMD FX-6200 Six-Core</t>
  </si>
  <si>
    <t>Intel Core i3-3250</t>
  </si>
  <si>
    <t>AMD FX-6300</t>
  </si>
  <si>
    <t>Intel Core i7-2820QM</t>
  </si>
  <si>
    <t>Intel Core i3-3225</t>
  </si>
  <si>
    <t>Intel Core i7-5557U</t>
  </si>
  <si>
    <t>Intel Core i5-4570T</t>
  </si>
  <si>
    <t>Intel Xeon E5620</t>
  </si>
  <si>
    <t>Intel Pentium G4560T</t>
  </si>
  <si>
    <t>Intel Core i7 X 940</t>
  </si>
  <si>
    <t>AMD FX-4350</t>
  </si>
  <si>
    <t>Intel Core i3-7167U</t>
  </si>
  <si>
    <t>Intel Core i7-4610M</t>
  </si>
  <si>
    <t>Intel Pentium G4520</t>
  </si>
  <si>
    <t>AMD Phenom II X4 B60</t>
  </si>
  <si>
    <t>Intel Core i3-6100T</t>
  </si>
  <si>
    <t>Intel Core i7-2670QM</t>
  </si>
  <si>
    <t>Intel Core i7-2720QM</t>
  </si>
  <si>
    <t>AMD Athlon 240GE</t>
  </si>
  <si>
    <t>Intel Xeon E5-2630 0</t>
  </si>
  <si>
    <t>Intel Xeon E5-2620 0</t>
  </si>
  <si>
    <t>Intel Pentium G3470</t>
  </si>
  <si>
    <t>AMD Phenom II X4 965</t>
  </si>
  <si>
    <t>Intel Xeon E5520</t>
  </si>
  <si>
    <t>AMD FX-8120</t>
  </si>
  <si>
    <t>Intel Core i3-3240</t>
  </si>
  <si>
    <t>Intel Core i3-2105</t>
  </si>
  <si>
    <t>Intel Core i3-3210</t>
  </si>
  <si>
    <t>Intel Xeon L5520</t>
  </si>
  <si>
    <t>AMD Athlon 3000G</t>
  </si>
  <si>
    <t>Intel Core i3-3220</t>
  </si>
  <si>
    <t>AMD FX-4170 Quad-Core</t>
  </si>
  <si>
    <t>AMD Phenom II X6 1055T</t>
  </si>
  <si>
    <t>Intel Core i3-10110U</t>
  </si>
  <si>
    <t>Intel Core i3-2130</t>
  </si>
  <si>
    <t>Intel Core i7-5550U</t>
  </si>
  <si>
    <t>Intel Core i3-2120</t>
  </si>
  <si>
    <t>Intel Pentium G3460</t>
  </si>
  <si>
    <t>Intel Core i5-3470T</t>
  </si>
  <si>
    <t>Intel Core i5-4200H</t>
  </si>
  <si>
    <t>AMD Athlon 220GE</t>
  </si>
  <si>
    <t>AMD A10-6790K APU (2013 D.Ri)</t>
  </si>
  <si>
    <t>Intel Xeon X5470</t>
  </si>
  <si>
    <t>Intel Core i7-4600M</t>
  </si>
  <si>
    <t>Intel Core i7-7600U</t>
  </si>
  <si>
    <t>AMD Phenom II X4 960T</t>
  </si>
  <si>
    <t>Intel Core X 920</t>
  </si>
  <si>
    <t>Intel Core i7-2675QM</t>
  </si>
  <si>
    <t>AMD Phenom II X4 955</t>
  </si>
  <si>
    <t>AMD FX-6120 Six-Core</t>
  </si>
  <si>
    <t>Intel Pentium G3440</t>
  </si>
  <si>
    <t>AMD FX-4300</t>
  </si>
  <si>
    <t>Intel Core i7-2635QM</t>
  </si>
  <si>
    <t>AMD Phenom II X4 20</t>
  </si>
  <si>
    <t>Intel Core i7-2630QM</t>
  </si>
  <si>
    <t>AMD Phenom II X4 B55</t>
  </si>
  <si>
    <t>Intel Core i7-4558U</t>
  </si>
  <si>
    <t>Intel Pentium G4500</t>
  </si>
  <si>
    <t>Intel Core i5-5287U</t>
  </si>
  <si>
    <t>AMD FX-6100</t>
  </si>
  <si>
    <t>Intel Core2 Extreme X9650</t>
  </si>
  <si>
    <t>AMD Phenom II X6 1045T</t>
  </si>
  <si>
    <t>Intel Core i7-3540M</t>
  </si>
  <si>
    <t>Intel Pentium G3430</t>
  </si>
  <si>
    <t>Intel Core i5-4258U</t>
  </si>
  <si>
    <t>Intel Core i3-2100</t>
  </si>
  <si>
    <t>Intel Core i3-4130T</t>
  </si>
  <si>
    <t>Intel Core i5-3380M</t>
  </si>
  <si>
    <t>Intel Pentium G3450</t>
  </si>
  <si>
    <t>Intel Core i7-3520M</t>
  </si>
  <si>
    <t>Intel Celeron G5900</t>
  </si>
  <si>
    <t>Intel Xeon E5-2609 0</t>
  </si>
  <si>
    <t>AMD Phenom II X6 1035T</t>
  </si>
  <si>
    <t>Intel Core i3-3220T</t>
  </si>
  <si>
    <t>AMD Phenom II X4 840T</t>
  </si>
  <si>
    <t>AMD Phenom II X4 B50</t>
  </si>
  <si>
    <t>AMD Phenom II X4 830</t>
  </si>
  <si>
    <t>AMD Phenom II X4 945</t>
  </si>
  <si>
    <t>Intel Core i5-3360M</t>
  </si>
  <si>
    <t>Intel Core i7-6567U</t>
  </si>
  <si>
    <t>Intel Core i5-4300M</t>
  </si>
  <si>
    <t>Intel Core i5-6260U</t>
  </si>
  <si>
    <t>Intel Celeron G3950</t>
  </si>
  <si>
    <t>Intel Core i5-5257U</t>
  </si>
  <si>
    <t>AMD A8-6600K APU</t>
  </si>
  <si>
    <t>AMD A10-5800B APU (2012 D.Tr)</t>
  </si>
  <si>
    <t>Intel Core i5-7300U</t>
  </si>
  <si>
    <t>Intel Core i7 Q 840</t>
  </si>
  <si>
    <t>Intel Core i5-10210Y</t>
  </si>
  <si>
    <t>Intel Core i5-4210M</t>
  </si>
  <si>
    <t>AMD A10-6800K APU (2013 D.Ri)</t>
  </si>
  <si>
    <t>Intel Core i7 X 920</t>
  </si>
  <si>
    <t>Intel Core i3-6157U</t>
  </si>
  <si>
    <t>Intel Pentium G3420</t>
  </si>
  <si>
    <t>Intel Core i3-7130U</t>
  </si>
  <si>
    <t>AMD Athlon 200GE</t>
  </si>
  <si>
    <t>Intel Core i3-6167U</t>
  </si>
  <si>
    <t>Intel Core i5-3340M</t>
  </si>
  <si>
    <t>AMD FX-4100</t>
  </si>
  <si>
    <t>Intel Core i7-2640M</t>
  </si>
  <si>
    <t>Intel Core i7-5650U</t>
  </si>
  <si>
    <t>AMD Athlon II X4 760K (2013 D.Ri)</t>
  </si>
  <si>
    <t>AMD FX-4130 Quad-Core</t>
  </si>
  <si>
    <t>Intel Core i7-7660U</t>
  </si>
  <si>
    <t>AMD Ryzen 3 3300U</t>
  </si>
  <si>
    <t>AMD Phenom II X4 910e</t>
  </si>
  <si>
    <t>Intel Pentium G3258</t>
  </si>
  <si>
    <t>AMD Phenom II X4 925</t>
  </si>
  <si>
    <t>AMD Phenom II X4 B45</t>
  </si>
  <si>
    <t>Intel Xeon E5507</t>
  </si>
  <si>
    <t>Intel Core i5-4200M</t>
  </si>
  <si>
    <t>Intel Core i7-10510Y</t>
  </si>
  <si>
    <t>Intel Core i7-4510U</t>
  </si>
  <si>
    <t>Intel Core i7-5500U</t>
  </si>
  <si>
    <t>AMD A10-5800K APU (2012 D.Tr)</t>
  </si>
  <si>
    <t>Intel Xeon E5-2680 v2</t>
  </si>
  <si>
    <t>Intel Core i7-7560U</t>
  </si>
  <si>
    <t>Intel Core i7-2620M</t>
  </si>
  <si>
    <t>AMD Athlon II X4 750K</t>
  </si>
  <si>
    <t>Intel Core i7-4600U</t>
  </si>
  <si>
    <t>Intel Pentium G2120</t>
  </si>
  <si>
    <t>Intel Pentium G2130</t>
  </si>
  <si>
    <t>Intel Core2 Quad Q9650</t>
  </si>
  <si>
    <t>Intel Core i3-2120T</t>
  </si>
  <si>
    <t>AMD Phenom II X4 B40</t>
  </si>
  <si>
    <t>Intel Xeon X5472</t>
  </si>
  <si>
    <t>Intel Core i7-5600U</t>
  </si>
  <si>
    <t>AMD Phenom II X4 940</t>
  </si>
  <si>
    <t>Intel Xeon X5460</t>
  </si>
  <si>
    <t>Intel Celeron G5920</t>
  </si>
  <si>
    <t>Intel Core i7-4500U</t>
  </si>
  <si>
    <t>AMD Phenom II X4 905e</t>
  </si>
  <si>
    <t>Intel Xeon E5472</t>
  </si>
  <si>
    <t>AMD A10-6700 APU (2013 D.Ri)</t>
  </si>
  <si>
    <t>Intel Xeon E5450</t>
  </si>
  <si>
    <t>Intel Core i5-3230M</t>
  </si>
  <si>
    <t>AMD Phenom II X4 850</t>
  </si>
  <si>
    <t>Intel Core i7-3687U</t>
  </si>
  <si>
    <t>Intel Core i7-6600U</t>
  </si>
  <si>
    <t>Intel Xeon E5506</t>
  </si>
  <si>
    <t>Intel Core i5-2540M</t>
  </si>
  <si>
    <t>Intel Pentium G4400</t>
  </si>
  <si>
    <t>AMD A8-5600K APU</t>
  </si>
  <si>
    <t>AMD Phenom II X4 920</t>
  </si>
  <si>
    <t>Intel Core i5-3210M</t>
  </si>
  <si>
    <t>Intel Pentium G3260</t>
  </si>
  <si>
    <t>AMD Athlon II X4 651</t>
  </si>
  <si>
    <t>Intel Core i5-3320M</t>
  </si>
  <si>
    <t>Intel Celeron G4900</t>
  </si>
  <si>
    <t>Intel Core i5-2435M</t>
  </si>
  <si>
    <t>Intel Xeon X5450</t>
  </si>
  <si>
    <t>Intel Core i7 Q 740</t>
  </si>
  <si>
    <t>AMD Ryzen 7 3700U</t>
  </si>
  <si>
    <t>AMD Phenom II X4 810</t>
  </si>
  <si>
    <t>Intel Core i7-3537U</t>
  </si>
  <si>
    <t>Intel Pentium G3250</t>
  </si>
  <si>
    <t>Intel Celeron G1830</t>
  </si>
  <si>
    <t>AMD A8-6500 APU</t>
  </si>
  <si>
    <t>Intel Core i7-6650U</t>
  </si>
  <si>
    <t>Intel Pentium G3240</t>
  </si>
  <si>
    <t>Intel Pentium G3220</t>
  </si>
  <si>
    <t>Intel Pentium G870</t>
  </si>
  <si>
    <t>Intel Celeron G1850</t>
  </si>
  <si>
    <t>Intel Core i5-6300U</t>
  </si>
  <si>
    <t>Intel Core i7-3517U</t>
  </si>
  <si>
    <t>Intel Core i5-2520M</t>
  </si>
  <si>
    <t>Intel Core i7 Q 820</t>
  </si>
  <si>
    <t>Intel Core2 Quad Q9550</t>
  </si>
  <si>
    <t>AMD Ryzen 7 2700U</t>
  </si>
  <si>
    <t>Intel Core i3-4000M</t>
  </si>
  <si>
    <t>AMD Ryzen 3 2300U</t>
  </si>
  <si>
    <t>Intel Pentium G860</t>
  </si>
  <si>
    <t>AMD A10-7890K APU (2014 D.Ka)</t>
  </si>
  <si>
    <t>Intel Core i5-2450M</t>
  </si>
  <si>
    <t>Intel Pentium G840</t>
  </si>
  <si>
    <t>Intel Core i3-3120M</t>
  </si>
  <si>
    <t>Intel Pentium G850</t>
  </si>
  <si>
    <t>Intel Core i7 Q 720</t>
  </si>
  <si>
    <t>Intel Core2 Quad Q9450</t>
  </si>
  <si>
    <t>Intel Xeon E5504</t>
  </si>
  <si>
    <t>Intel Core i5-6200U</t>
  </si>
  <si>
    <t>Intel Core i5-4310U</t>
  </si>
  <si>
    <t>AMD A8-7670K APU (2014 D.Ka)</t>
  </si>
  <si>
    <t>Intel Core i7-4650U</t>
  </si>
  <si>
    <t>Intel Core i5-4300U</t>
  </si>
  <si>
    <t>Intel Core i3-6100U</t>
  </si>
  <si>
    <t>Intel Pentium G2030</t>
  </si>
  <si>
    <t>AMD A10-5700 APU (2012 D.Tr)</t>
  </si>
  <si>
    <t>Intel Xeon E5440</t>
  </si>
  <si>
    <t>AMD Athlon II X4 641</t>
  </si>
  <si>
    <t>AMD A10-7870K APU (2014 D.Ka)</t>
  </si>
  <si>
    <t>AMD Athlon II X4 740K</t>
  </si>
  <si>
    <t>Intel Pentium G645</t>
  </si>
  <si>
    <t>AMD Athlon II X4 645</t>
  </si>
  <si>
    <t>Intel Core i5 680</t>
  </si>
  <si>
    <t>Intel Core i5-2415M</t>
  </si>
  <si>
    <t>Intel Core i5-4250U</t>
  </si>
  <si>
    <t>Intel Core i7-2637M</t>
  </si>
  <si>
    <t>Intel Core i7-2677M</t>
  </si>
  <si>
    <t>AMD A10-7850K APU (2014 D.Ka)</t>
  </si>
  <si>
    <t>Intel Core i5-4210U</t>
  </si>
  <si>
    <t>Intel Core i3-3110M</t>
  </si>
  <si>
    <t>Intel Pentium G2020</t>
  </si>
  <si>
    <t>Intel Celeron G3900</t>
  </si>
  <si>
    <t>Intel Core i5-2430M</t>
  </si>
  <si>
    <t>AMD Athlon X4 880K</t>
  </si>
  <si>
    <t>AMD A8-5500 APU</t>
  </si>
  <si>
    <t>Intel Core i7-4550U</t>
  </si>
  <si>
    <t>Intel Xeon E5430</t>
  </si>
  <si>
    <t>Intel Core i7-3667U</t>
  </si>
  <si>
    <t>AMD Phenom II X4 840</t>
  </si>
  <si>
    <t>AMD Athlon II X4 870K</t>
  </si>
  <si>
    <t>Intel Core i5-5300U</t>
  </si>
  <si>
    <t>Intel Core i5-2410M</t>
  </si>
  <si>
    <t>Intel Core i5-4200U</t>
  </si>
  <si>
    <t>Intel Core2 Quad Q9505</t>
  </si>
  <si>
    <t>AMD A8-3870 APU</t>
  </si>
  <si>
    <t>Intel Pentium G2010</t>
  </si>
  <si>
    <t>Intel Xeon E5462</t>
  </si>
  <si>
    <t>AMD Phenom II X3 720</t>
  </si>
  <si>
    <t>Intel Core i5-5200U</t>
  </si>
  <si>
    <t>Intel Celeron G3930</t>
  </si>
  <si>
    <t>Intel Celeron G1620</t>
  </si>
  <si>
    <t>Intel Celeron G1820</t>
  </si>
  <si>
    <t>AMD Athlon II X4 860K</t>
  </si>
  <si>
    <t>Intel Core i5-3337U</t>
  </si>
  <si>
    <t>Intel Celeron G1840</t>
  </si>
  <si>
    <t>AMD A8-3850 APU</t>
  </si>
  <si>
    <t>Intel Pentium 4415U</t>
  </si>
  <si>
    <t>Intel Core2 Extreme Q6850</t>
  </si>
  <si>
    <t>Intel Core i5 K 655</t>
  </si>
  <si>
    <t>Intel Pentium 5405U</t>
  </si>
  <si>
    <t>Intel Core2 Quad Q9500</t>
  </si>
  <si>
    <t>Intel Xeon W3505</t>
  </si>
  <si>
    <t>Intel Core i5-5250U</t>
  </si>
  <si>
    <t>AMD Athlon II X4 631</t>
  </si>
  <si>
    <t>AMD A6-3670 APU</t>
  </si>
  <si>
    <t>AMD A12-9800 APU (2016 M.BR)</t>
  </si>
  <si>
    <t>Intel Core i5-3437U</t>
  </si>
  <si>
    <t>Intel Xeon E5-2603 0</t>
  </si>
  <si>
    <t>Intel Core i3-2370M</t>
  </si>
  <si>
    <t>AMD Phenom 9950</t>
  </si>
  <si>
    <t>Intel Xeon L5420</t>
  </si>
  <si>
    <t>Intel Xeon E7- 4870</t>
  </si>
  <si>
    <t>AMD Athlon II X4 635</t>
  </si>
  <si>
    <t>AMD A8-7500 APU (2014 M.Ka)</t>
  </si>
  <si>
    <t>Intel Core i5-3317U</t>
  </si>
  <si>
    <t>AMD A8-7650K APU (2014 D.Ka)</t>
  </si>
  <si>
    <t>AMD Phenom II X2 565</t>
  </si>
  <si>
    <t>AMD Athlon II X4 640</t>
  </si>
  <si>
    <t>AMD Athlon II X3 460</t>
  </si>
  <si>
    <t>Intel Core i5 661</t>
  </si>
  <si>
    <t>Intel Pentium 3550M</t>
  </si>
  <si>
    <t>Intel Core i5-2557M</t>
  </si>
  <si>
    <t>AMD A10-7700K APU (2014 D.Ka)</t>
  </si>
  <si>
    <t>AMD Athlon X4 845</t>
  </si>
  <si>
    <t>Intel Core i5-3427U</t>
  </si>
  <si>
    <t>Intel Core i3-2348M</t>
  </si>
  <si>
    <t>Intel Core i3-5010U</t>
  </si>
  <si>
    <t>Intel Core2 Quad Q9400</t>
  </si>
  <si>
    <t>Intel Core i7-3689Y</t>
  </si>
  <si>
    <t>AMD Phenom 9850</t>
  </si>
  <si>
    <t>AMD Phenom II X3 710</t>
  </si>
  <si>
    <t>Intel Xeon W3503</t>
  </si>
  <si>
    <t>Intel Core i7-8500Y</t>
  </si>
  <si>
    <t>Intel Core2 Extreme Q9300</t>
  </si>
  <si>
    <t>AMD A10-7860K APU (2014 D.Ka)</t>
  </si>
  <si>
    <t>Intel Pentium G640</t>
  </si>
  <si>
    <t>AMD Athlon II X4 630</t>
  </si>
  <si>
    <t>Intel Core i3-2350M</t>
  </si>
  <si>
    <t>AMD Athlon II X3 455</t>
  </si>
  <si>
    <t>Intel Pentium 4405U</t>
  </si>
  <si>
    <t>Intel Core i3-2330M</t>
  </si>
  <si>
    <t>Intel Celeron G1610</t>
  </si>
  <si>
    <t>AMD FX-770K (2014 D.Ka)</t>
  </si>
  <si>
    <t>AMD Phenom II X2 560</t>
  </si>
  <si>
    <t>Intel Core i5 660</t>
  </si>
  <si>
    <t>Intel Core m3-8100Y</t>
  </si>
  <si>
    <t>Intel Core i3-2328M</t>
  </si>
  <si>
    <t>AMD A6-3650 APU</t>
  </si>
  <si>
    <t>AMD A10-9700E APU (2016 D.BR)</t>
  </si>
  <si>
    <t>Intel Pentium G630</t>
  </si>
  <si>
    <t>Intel Celeron G550</t>
  </si>
  <si>
    <t>AMD A8-7600 APU (2014 D.Ka)</t>
  </si>
  <si>
    <t>AMD Phenom II X2 555</t>
  </si>
  <si>
    <t>Intel Xeon E5420</t>
  </si>
  <si>
    <t>Intel Pentium 2020M</t>
  </si>
  <si>
    <t>AMD A10-9700 APU (2016 M.BR)</t>
  </si>
  <si>
    <t>Intel Core2 Quad Q8400</t>
  </si>
  <si>
    <t>Intel Core i3-6006U</t>
  </si>
  <si>
    <t>Intel Core i3-4030U</t>
  </si>
  <si>
    <t>Intel Pentium G620</t>
  </si>
  <si>
    <t>Intel Celeron G540</t>
  </si>
  <si>
    <t>Intel Core i5 650</t>
  </si>
  <si>
    <t>AMD A10-6700T APU (2013 D.Ri)</t>
  </si>
  <si>
    <t>Intel Core2 Quad Q6700</t>
  </si>
  <si>
    <t>AMD Athlon II X4 620</t>
  </si>
  <si>
    <t>Intel Core i3 550</t>
  </si>
  <si>
    <t>AMD A12-9730P APU (2016 M.BR)</t>
  </si>
  <si>
    <t>AMD Phenom 9750</t>
  </si>
  <si>
    <t>Intel Core2 Quad Q9300</t>
  </si>
  <si>
    <t>Intel Xeon E5-2660 v2</t>
  </si>
  <si>
    <t>Intel Core m3-7Y32</t>
  </si>
  <si>
    <t>AMD Phenom II X2 550</t>
  </si>
  <si>
    <t>Intel Core i3-2310M</t>
  </si>
  <si>
    <t>AMD Athlon II X2 265</t>
  </si>
  <si>
    <t>Intel Core i5-7Y54</t>
  </si>
  <si>
    <t>Intel Celeron G530</t>
  </si>
  <si>
    <t>AMD Athlon II X3 450</t>
  </si>
  <si>
    <t>Intel Core i5-8210Y</t>
  </si>
  <si>
    <t>AMD A8-3800 APU</t>
  </si>
  <si>
    <t>Intel Pentium B980</t>
  </si>
  <si>
    <t>AMD Phenom II X2 545</t>
  </si>
  <si>
    <t>AMD Athlon II X3 435</t>
  </si>
  <si>
    <t>AMD Athlon II X3 440</t>
  </si>
  <si>
    <t>Intel Core i3 540</t>
  </si>
  <si>
    <t>AMD Athlon II X3 445</t>
  </si>
  <si>
    <t>Intel Xeon X3220</t>
  </si>
  <si>
    <t>Intel Core2 Quad Q8300</t>
  </si>
  <si>
    <t>AMD A10-9630P APU (2016 M.BR)</t>
  </si>
  <si>
    <t>Intel Core i3-3227U</t>
  </si>
  <si>
    <t>Intel Pentium B970</t>
  </si>
  <si>
    <t>Intel Core m3-7Y30</t>
  </si>
  <si>
    <t>Intel Core i3 530</t>
  </si>
  <si>
    <t>Intel Core i3-4010U</t>
  </si>
  <si>
    <t>AMD A10-7800 APU (2014 D.Ka)</t>
  </si>
  <si>
    <t>Intel Core i3-3217U</t>
  </si>
  <si>
    <t>AMD A8-9600 APU (2016 D.BR)</t>
  </si>
  <si>
    <t>Intel Core2 Quad Q6600</t>
  </si>
  <si>
    <t>AMD Athlon 64 X2 Dual Core 6400+</t>
  </si>
  <si>
    <t>AMD Athlon 300U</t>
  </si>
  <si>
    <t>Intel Core M-5Y10</t>
  </si>
  <si>
    <t>AMD Phenom 9650</t>
  </si>
  <si>
    <t>Intel Core i5-2467M</t>
  </si>
  <si>
    <t>AMD FX-9830P APU (2016 M.BR)</t>
  </si>
  <si>
    <t>AMD A10-5757M APU</t>
  </si>
  <si>
    <t>Intel Core2 Duo E8600</t>
  </si>
  <si>
    <t>AMD A4-6320 APU</t>
  </si>
  <si>
    <t>Intel Core2 Quad</t>
  </si>
  <si>
    <t>AMD A10-5750M APU</t>
  </si>
  <si>
    <t>Intel Core M-5Y70</t>
  </si>
  <si>
    <t>Intel Core2 Quad Q8200</t>
  </si>
  <si>
    <t>AMD Phenom 9550</t>
  </si>
  <si>
    <t>Intel Pentium B960</t>
  </si>
  <si>
    <t>Intel Core i5-4300Y</t>
  </si>
  <si>
    <t>Intel Core i3-4005U</t>
  </si>
  <si>
    <t>Intel Celeron 1005M</t>
  </si>
  <si>
    <t>Intel Pentium 2127U</t>
  </si>
  <si>
    <t>Intel Core i5-4210Y</t>
  </si>
  <si>
    <t>AMD Athlon II X2 260</t>
  </si>
  <si>
    <t>AMD Athlon II X3 425</t>
  </si>
  <si>
    <t>AMD Athlon II X2 270</t>
  </si>
  <si>
    <t>AMD A10-4600M APU</t>
  </si>
  <si>
    <t>Intel Pentium 3805U</t>
  </si>
  <si>
    <t>Intel Core i5-3339Y</t>
  </si>
  <si>
    <t>Intel Core i5-8200Y</t>
  </si>
  <si>
    <t>Intel Core M-5Y71</t>
  </si>
  <si>
    <t>AMD Athlon II X2 B24</t>
  </si>
  <si>
    <t>AMD Athlon II X2 255</t>
  </si>
  <si>
    <t>Intel Core M-5Y10a</t>
  </si>
  <si>
    <t>Intel Pentium B950</t>
  </si>
  <si>
    <t>AMD A6-3620 APU</t>
  </si>
  <si>
    <t>Intel Core m3-6Y30</t>
  </si>
  <si>
    <t>Intel Core M-5Y10c</t>
  </si>
  <si>
    <t>Intel Core i5-2537M</t>
  </si>
  <si>
    <t>Intel Xeon E5405</t>
  </si>
  <si>
    <t>Intel Core i7-7Y75</t>
  </si>
  <si>
    <t>Intel Celeron 1037U</t>
  </si>
  <si>
    <t>Intel Core m5-6Y54</t>
  </si>
  <si>
    <t>AMD A8-5550M APU</t>
  </si>
  <si>
    <t>Intel Pentium B940</t>
  </si>
  <si>
    <t>Intel Xeon E3110</t>
  </si>
  <si>
    <t>Intel Core m5-6Y57</t>
  </si>
  <si>
    <t>Intel Xeon E5345</t>
  </si>
  <si>
    <t>Intel Core2 Duo E8500</t>
  </si>
  <si>
    <t>Intel Core2 Quad Q9000</t>
  </si>
  <si>
    <t>Intel Pentium 2117U</t>
  </si>
  <si>
    <t>AMD A12-9800E APU (2016 M.BR)</t>
  </si>
  <si>
    <t>Intel Celeron 1000M</t>
  </si>
  <si>
    <t>AMD A4-6300 APU</t>
  </si>
  <si>
    <t>Intel Core i7 M 640</t>
  </si>
  <si>
    <t>Intel Core i3-2375M</t>
  </si>
  <si>
    <t>Intel Core M-5Y51</t>
  </si>
  <si>
    <t>AMD Phenom II N660</t>
  </si>
  <si>
    <t>Intel Core2 Duo E8400</t>
  </si>
  <si>
    <t>Intel Core m7-6Y75</t>
  </si>
  <si>
    <t>Intel Core i5 M 580</t>
  </si>
  <si>
    <t>AMD Phenom X3 8650</t>
  </si>
  <si>
    <t>AMD Phenom II N950</t>
  </si>
  <si>
    <t>AMD A8-3530MX APU</t>
  </si>
  <si>
    <t>Intel Celeron B830</t>
  </si>
  <si>
    <t>Intel Core2 Extreme X9100</t>
  </si>
  <si>
    <t>AMD A6-5400K APU</t>
  </si>
  <si>
    <t>AMD A6-6400K APU</t>
  </si>
  <si>
    <t>Intel Core2 Duo E8300</t>
  </si>
  <si>
    <t>Intel Celeron B820</t>
  </si>
  <si>
    <t>Intel Core i3-2367M</t>
  </si>
  <si>
    <t>AMD Athlon II X2 245</t>
  </si>
  <si>
    <t>Intel Core i3-4012Y</t>
  </si>
  <si>
    <t>AMD A8-3510MX APU</t>
  </si>
  <si>
    <t>Intel Core i5-4202Y</t>
  </si>
  <si>
    <t>Intel Core i7 M 620</t>
  </si>
  <si>
    <t>AMD Athlon II X2 250 (2013 D.Ri)</t>
  </si>
  <si>
    <t>Intel Pentium E6800</t>
  </si>
  <si>
    <t>AMD Phenom 9150e</t>
  </si>
  <si>
    <t>AMD Athlon X2 240</t>
  </si>
  <si>
    <t>AMD Athlon II X2 240</t>
  </si>
  <si>
    <t>AMD A8-4500M APU</t>
  </si>
  <si>
    <t>AMD A4-5300 APU</t>
  </si>
  <si>
    <t>Intel Core i3-2365M</t>
  </si>
  <si>
    <t>Intel Core2 Duo T9900</t>
  </si>
  <si>
    <t>Intel Core2 Duo T9800</t>
  </si>
  <si>
    <t>Intel Celeron 1017U</t>
  </si>
  <si>
    <t>AMD Phenom II N930</t>
  </si>
  <si>
    <t>Intel Xeon E5335</t>
  </si>
  <si>
    <t>Intel Celeron B815</t>
  </si>
  <si>
    <t>AMD Athlon 7850</t>
  </si>
  <si>
    <t>AMD A6-3500 APU</t>
  </si>
  <si>
    <t>AMD Phenom II N850</t>
  </si>
  <si>
    <t>Intel Core i3 M 390</t>
  </si>
  <si>
    <t>AMD A6-7470K APU (2014 D.Ka)</t>
  </si>
  <si>
    <t>Intel Celeron 887</t>
  </si>
  <si>
    <t>Intel Core2 Duo P9700</t>
  </si>
  <si>
    <t>Intel Core i5 M 560</t>
  </si>
  <si>
    <t>Intel Core2 Duo E8200</t>
  </si>
  <si>
    <t>AMD Athlon 64 X2 Dual Core 6000+</t>
  </si>
  <si>
    <t>AMD A4-4000 APU</t>
  </si>
  <si>
    <t>AMD FX-7600P APU (2014 M.Ka)</t>
  </si>
  <si>
    <t>Intel Core2 Duo E7600</t>
  </si>
  <si>
    <t>Intel Core2 X6800</t>
  </si>
  <si>
    <t>Intel Core i5 M 480</t>
  </si>
  <si>
    <t>Intel Pentium E6700</t>
  </si>
  <si>
    <t>Intel Core i5 M 540</t>
  </si>
  <si>
    <t>AMD Phenom X3 8450</t>
  </si>
  <si>
    <t>Intel Core2 Duo E7500</t>
  </si>
  <si>
    <t>Intel Core i5 M 460</t>
  </si>
  <si>
    <t>Intel Core2 Duo E6850</t>
  </si>
  <si>
    <t>Intel Core i5 M 520</t>
  </si>
  <si>
    <t>Intel Pentium Silver J5005</t>
  </si>
  <si>
    <t>Intel Core2 Duo T9500</t>
  </si>
  <si>
    <t>Intel Core i7 L 640</t>
  </si>
  <si>
    <t>Intel Celeron 877</t>
  </si>
  <si>
    <t>Intel Core i5 M 450</t>
  </si>
  <si>
    <t>Intel Pentium E6600</t>
  </si>
  <si>
    <t>AMD Athlon 7750</t>
  </si>
  <si>
    <t>Intel Pentium G6950</t>
  </si>
  <si>
    <t>AMD Athlon II X2 220</t>
  </si>
  <si>
    <t>Intel Core2 Duo T9600</t>
  </si>
  <si>
    <t>Intel Core2 6700</t>
  </si>
  <si>
    <t>Intel Celeron 3205U</t>
  </si>
  <si>
    <t>Intel Celeron B800</t>
  </si>
  <si>
    <t>AMD A8-3520M APU</t>
  </si>
  <si>
    <t>AMD A6-3410MX APU</t>
  </si>
  <si>
    <t>AMD FX-9800P APU (2016 M.BR)</t>
  </si>
  <si>
    <t>Intel Pentium 987</t>
  </si>
  <si>
    <t>AMD Phenom II N830</t>
  </si>
  <si>
    <t>Intel Core2 Duo P9500</t>
  </si>
  <si>
    <t>AMD Athlon 64 X2 Dual Core 5600+</t>
  </si>
  <si>
    <t>Intel Pentium Gold 4425Y</t>
  </si>
  <si>
    <t>AMD A12-9720P APU (2016 M.BR)</t>
  </si>
  <si>
    <t>Intel Core2 Duo T9550</t>
  </si>
  <si>
    <t>Intel Core i3 M 380</t>
  </si>
  <si>
    <t>Intel Core i5 M 430</t>
  </si>
  <si>
    <t>AMD Athlon II X2 215</t>
  </si>
  <si>
    <t>Intel Core2 Duo T9400</t>
  </si>
  <si>
    <t>Intel Core i3-2357M</t>
  </si>
  <si>
    <t>Intel Core2 Duo P9600</t>
  </si>
  <si>
    <t>Intel Celeron 2957U</t>
  </si>
  <si>
    <t>Intel Celeron 1007U</t>
  </si>
  <si>
    <t>AMD A8-3500M APU</t>
  </si>
  <si>
    <t>AMD Athlon 64 X2 Dual Core 5400+</t>
  </si>
  <si>
    <t>Intel Core2 Duo E6750</t>
  </si>
  <si>
    <t>Intel Pentium D 3.73GHz</t>
  </si>
  <si>
    <t>AMD A8-7200P APU (2014 M.Ka)</t>
  </si>
  <si>
    <t>Intel Core2 Duo E7300</t>
  </si>
  <si>
    <t>Intel Core2 6600</t>
  </si>
  <si>
    <t>Intel Pentium E6300</t>
  </si>
  <si>
    <t>Intel Core2 Duo E7400</t>
  </si>
  <si>
    <t>AMD A6-9500E APU (2016 D.BR)</t>
  </si>
  <si>
    <t>Intel Pentium E6500</t>
  </si>
  <si>
    <t>Intel Core2 Duo T9300</t>
  </si>
  <si>
    <t>Intel Core i7 L 620</t>
  </si>
  <si>
    <t>Intel Core i3 M 370</t>
  </si>
  <si>
    <t>AMD Turion II Ultra Mobile M600</t>
  </si>
  <si>
    <t>Intel Core2 Duo P8800</t>
  </si>
  <si>
    <t>AMD A12-9700P APU (2016 M.BR)</t>
  </si>
  <si>
    <t>Intel Core i3 M 350</t>
  </si>
  <si>
    <t>AMD Opteron 4171 HE</t>
  </si>
  <si>
    <t>Intel Pentium Gold 4415Y</t>
  </si>
  <si>
    <t>AMD A10-9620P APU (2016 M.BR)</t>
  </si>
  <si>
    <t>Intel Pentium E5800</t>
  </si>
  <si>
    <t>Intel Core2 Duo P9400</t>
  </si>
  <si>
    <t>AMD A10-7400P APU (2014 M.Ka)</t>
  </si>
  <si>
    <t>AMD A6-7400K APU (2014 D.Ka)</t>
  </si>
  <si>
    <t>Intel Core2 Duo E7200</t>
  </si>
  <si>
    <t>AMD Phenom II P960</t>
  </si>
  <si>
    <t>Intel Celeron J4105</t>
  </si>
  <si>
    <t>AMD A8-5545M APU</t>
  </si>
  <si>
    <t>AMD A10-4655M APU</t>
  </si>
  <si>
    <t>Intel Core2 Duo P8700</t>
  </si>
  <si>
    <t>Intel Core2 Duo P9300</t>
  </si>
  <si>
    <t>AMD Athlon 64 X2 Dual Core 5200+</t>
  </si>
  <si>
    <t>AMD A6-3420M APU</t>
  </si>
  <si>
    <t>Intel Pentium 4410Y</t>
  </si>
  <si>
    <t>Intel Core2 Duo T8300</t>
  </si>
  <si>
    <t>Intel Xeon E5320</t>
  </si>
  <si>
    <t>Intel Pentium E5700</t>
  </si>
  <si>
    <t>Intel Pentium J2900</t>
  </si>
  <si>
    <t>AMD Athlon Dual Core 4850e</t>
  </si>
  <si>
    <t>Intel Core i3 M 330</t>
  </si>
  <si>
    <t>Intel Core2 6420</t>
  </si>
  <si>
    <t>Intel Pentium 967</t>
  </si>
  <si>
    <t>Intel Core2 Duo P7570</t>
  </si>
  <si>
    <t>AMD A10-5745M APU</t>
  </si>
  <si>
    <t>Intel Core2 Duo P8600</t>
  </si>
  <si>
    <t>Intel Core2 Duo T7700</t>
  </si>
  <si>
    <t>Intel Core2 Duo E6550</t>
  </si>
  <si>
    <t>AMD A6-9500 APU (2016 D.BR)</t>
  </si>
  <si>
    <t>AMD Athlon II P360</t>
  </si>
  <si>
    <t>AMD A4-4300M APU</t>
  </si>
  <si>
    <t>Intel Core2 Duo L9600</t>
  </si>
  <si>
    <t>AMD Phenom II P940</t>
  </si>
  <si>
    <t>Intel Pentium E5400</t>
  </si>
  <si>
    <t>Intel Pentium N3540</t>
  </si>
  <si>
    <t>AMD A6-3400M APU</t>
  </si>
  <si>
    <t>Intel Pentium N3530</t>
  </si>
  <si>
    <t>Intel Core2 Duo P8400</t>
  </si>
  <si>
    <t>Intel Core2 Duo L9400</t>
  </si>
  <si>
    <t>Intel Celeron E3300</t>
  </si>
  <si>
    <t>AMD A10-9600P APU (2016 M.BR)</t>
  </si>
  <si>
    <t>AMD A6-4400M APU</t>
  </si>
  <si>
    <t>Intel Pentium E5500</t>
  </si>
  <si>
    <t>Intel Core M-5Y31</t>
  </si>
  <si>
    <t>AMD A4-3400 APU</t>
  </si>
  <si>
    <t>Intel Celeron E3200</t>
  </si>
  <si>
    <t>Intel Core2 Duo E4700</t>
  </si>
  <si>
    <t>AMD A4-3300 APU</t>
  </si>
  <si>
    <t>AMD A9-9430 APU (2016 M.SR)</t>
  </si>
  <si>
    <t>AMD Athlon 64 X2 Dual Core 4600+</t>
  </si>
  <si>
    <t>Intel Pentium E5300</t>
  </si>
  <si>
    <t>Intel Core2 6400</t>
  </si>
  <si>
    <t>AMD Athlon 64 X2 Dual Core 5000+</t>
  </si>
  <si>
    <t>Intel Celeron J1900</t>
  </si>
  <si>
    <t>Intel Atom Z3740D</t>
  </si>
  <si>
    <t>Intel Pentium N3520</t>
  </si>
  <si>
    <t>Intel Core2 Duo P7550</t>
  </si>
  <si>
    <t>Intel Core2 Duo P7450</t>
  </si>
  <si>
    <t>AMD Athlon X2 Dual Core BE-2400</t>
  </si>
  <si>
    <t>Intel Pentium 4405Y</t>
  </si>
  <si>
    <t>AMD Turion II Neo N54L</t>
  </si>
  <si>
    <t>Intel Pentium E5200</t>
  </si>
  <si>
    <t>AMD Athlon II P340</t>
  </si>
  <si>
    <t>Intel Core2 Duo T8100</t>
  </si>
  <si>
    <t>Intel Core2 Duo P7350</t>
  </si>
  <si>
    <t>AMD Sempron 145</t>
  </si>
  <si>
    <t>AMD Athlon 64 X2 Dual Core 4800+</t>
  </si>
  <si>
    <t>AMD Athlon Dual Core 4450e</t>
  </si>
  <si>
    <t>Intel Celeron N2930</t>
  </si>
  <si>
    <t>AMD A8-4555M APU</t>
  </si>
  <si>
    <t>Intel Core2 Duo T7500</t>
  </si>
  <si>
    <t>Intel Pentium P6200</t>
  </si>
  <si>
    <t>AMD Athlon Dual Core 4450B</t>
  </si>
  <si>
    <t>AMD Athlon 5350 APU R3</t>
  </si>
  <si>
    <t>Intel Core2 6320</t>
  </si>
  <si>
    <t>AMD Sempron 140</t>
  </si>
  <si>
    <t>Intel Celeron E3400</t>
  </si>
  <si>
    <t>Intel Pentium P6100</t>
  </si>
  <si>
    <t>Intel Celeron Dual Core T3300</t>
  </si>
  <si>
    <t>Intel Core2 Duo T6670</t>
  </si>
  <si>
    <t>AMD Athlon 64 X2 Dual Core 4400+</t>
  </si>
  <si>
    <t>AMD A4-7210 APU (2015 M.Ca)</t>
  </si>
  <si>
    <t>AMD FX-7500 APU (2014 M.Ka)</t>
  </si>
  <si>
    <t>Intel Xeon E5310</t>
  </si>
  <si>
    <t>AMD A6-7310 APU (2015 M.Ca)</t>
  </si>
  <si>
    <t>Intel Core2 Duo T6400</t>
  </si>
  <si>
    <t>Intel Core2 Duo T7300</t>
  </si>
  <si>
    <t>Intel Core2 Duo T6500</t>
  </si>
  <si>
    <t>Intel Core2 Duo T6600</t>
  </si>
  <si>
    <t>AMD Athlon 64 X2 Dual Core 4200+</t>
  </si>
  <si>
    <t>AMD A4-3330MX APU</t>
  </si>
  <si>
    <t>AMD Athlon 64 X2 Dual Core 3800+</t>
  </si>
  <si>
    <t>Intel Core2 Duo T5870</t>
  </si>
  <si>
    <t>AMD A8-6410 APU R5 Graphics</t>
  </si>
  <si>
    <t>Intel Core2 T7600</t>
  </si>
  <si>
    <t>AMD Athlon LE-1640</t>
  </si>
  <si>
    <t>AMD Athlon II P320</t>
  </si>
  <si>
    <t>Intel Core2 Duo T6570</t>
  </si>
  <si>
    <t>Intel Celeron Dual Core T3100</t>
  </si>
  <si>
    <t>AMD A8-7410 APU (2015 M.Ca)</t>
  </si>
  <si>
    <t>Intel Core2 Duo T5900</t>
  </si>
  <si>
    <t>AMD Turion II Mobile M500</t>
  </si>
  <si>
    <t>Intel Core2 Duo T5670</t>
  </si>
  <si>
    <t>Intel Core2 6300</t>
  </si>
  <si>
    <t>Intel Pentium T4400</t>
  </si>
  <si>
    <t>Intel Core2 Duo E4600</t>
  </si>
  <si>
    <t>Intel Pentium T4500</t>
  </si>
  <si>
    <t>Intel Core2 Duo T5800</t>
  </si>
  <si>
    <t>AMD A4-3300M APU</t>
  </si>
  <si>
    <t>Intel Pentium T4300</t>
  </si>
  <si>
    <t>Intel Core2 Duo E4500</t>
  </si>
  <si>
    <t>Intel Core2 Duo E4400</t>
  </si>
  <si>
    <t>Intel Core2 Duo T7250</t>
  </si>
  <si>
    <t>AMD Athlon II M320</t>
  </si>
  <si>
    <t>Intel Celeron 847</t>
  </si>
  <si>
    <t>AMD V140</t>
  </si>
  <si>
    <t>Intel Pentium T4200</t>
  </si>
  <si>
    <t>Intel Pentium J4205</t>
  </si>
  <si>
    <t>Intel Pentium Dual E2200</t>
  </si>
  <si>
    <t>AMD A8-7100 APU (2014 M.Ka)</t>
  </si>
  <si>
    <t>Intel Core2 T7400</t>
  </si>
  <si>
    <t>Intel Core2 4400</t>
  </si>
  <si>
    <t>Intel Pentium N3510</t>
  </si>
  <si>
    <t>AMD V120</t>
  </si>
  <si>
    <t>Intel Core2 Duo L9300</t>
  </si>
  <si>
    <t>Intel Celeron N4100</t>
  </si>
  <si>
    <t>Intel Core2 Duo L7500</t>
  </si>
  <si>
    <t>Intel Core2 Duo T7100</t>
  </si>
  <si>
    <t>AMD Athlon 64 3400+</t>
  </si>
  <si>
    <t>AMD Turion X2 Ultra Mobile ZM-82</t>
  </si>
  <si>
    <t>Intel Pentium Dual T3400</t>
  </si>
  <si>
    <t>Intel Core2 Duo U9600</t>
  </si>
  <si>
    <t>Intel Pentium Dual E2180</t>
  </si>
  <si>
    <t>AMD Turion 64 X2 Mobile Technology TL-60</t>
  </si>
  <si>
    <t>Intel Core2 4300</t>
  </si>
  <si>
    <t>Intel Core2 Duo T5850</t>
  </si>
  <si>
    <t>AMD Athlon 64 3000+</t>
  </si>
  <si>
    <t>AMD Athlon 64 3500+</t>
  </si>
  <si>
    <t>Intel Core2 Duo U9400</t>
  </si>
  <si>
    <t>Intel Core2 T7200</t>
  </si>
  <si>
    <t>AMD A4-3305M APU</t>
  </si>
  <si>
    <t>Intel Pentium Dual T3200</t>
  </si>
  <si>
    <t>Intel T2600</t>
  </si>
  <si>
    <t>AMD A10-7300 APU (2014 M.Ka)</t>
  </si>
  <si>
    <t>AMD Athlon 64 X2 Dual Core 3600+</t>
  </si>
  <si>
    <t>Intel Core2 Duo T5750</t>
  </si>
  <si>
    <t>Intel T2500</t>
  </si>
  <si>
    <t>Intel Pentium Dual E2160</t>
  </si>
  <si>
    <t>AMD Athlon 64 3800+</t>
  </si>
  <si>
    <t>AMD A6-4455M APU</t>
  </si>
  <si>
    <t>Intel Celeron N2920</t>
  </si>
  <si>
    <t>AMD A9-9420 APU (2016 M.SR)</t>
  </si>
  <si>
    <t>AMD Athlon II M300</t>
  </si>
  <si>
    <t>Intel T2400</t>
  </si>
  <si>
    <t>AMD A4-4355M APU</t>
  </si>
  <si>
    <t>Intel Core2 Duo T5550</t>
  </si>
  <si>
    <t>Intel Pentium D 3.40GHz</t>
  </si>
  <si>
    <t>Intel Pentium 4 3.80GHz</t>
  </si>
  <si>
    <t>AMD A9-9400 APU (2016 M.SR)</t>
  </si>
  <si>
    <t>Intel Core2 T5600</t>
  </si>
  <si>
    <t>Intel Atom Z3770</t>
  </si>
  <si>
    <t>AMD Athlon 64 4000+</t>
  </si>
  <si>
    <t>Intel Core2 T5500</t>
  </si>
  <si>
    <t>AMD A6-9210 APU (2016 M.SR)</t>
  </si>
  <si>
    <t>AMD Turion 64 X2 Mobile Technology TL-58</t>
  </si>
  <si>
    <t>AMD Turion 64 Mobile Technology ML-32</t>
  </si>
  <si>
    <t>Intel T2300</t>
  </si>
  <si>
    <t>AMD A9-9410 APU (2016 M.SR)</t>
  </si>
  <si>
    <t>AMD Athlon 64 X2 Dual Core 4000+</t>
  </si>
  <si>
    <t>Intel Core2 Duo T5450</t>
  </si>
  <si>
    <t>AMD Athlon 64 3200+</t>
  </si>
  <si>
    <t>AMD A6-5200 APU</t>
  </si>
  <si>
    <t>AMD A6-9220 APU (2016 M.SR)</t>
  </si>
  <si>
    <t>Intel 2140</t>
  </si>
  <si>
    <t>AMD A4-9120 APU (2016 M.SR)</t>
  </si>
  <si>
    <t>AMD A4-6210 APU R3 Graphics</t>
  </si>
  <si>
    <t>Intel Pentium Dual E2140</t>
  </si>
  <si>
    <t>Intel Pentium D 3.20GHz</t>
  </si>
  <si>
    <t>Intel Core2 Duo T5250</t>
  </si>
  <si>
    <t>AMD A9-9425 APU (2016 M.SR)</t>
  </si>
  <si>
    <t>Intel T2080</t>
  </si>
  <si>
    <t>Intel Celeron J3455</t>
  </si>
  <si>
    <t>Intel Pentium 4 3.40GHz</t>
  </si>
  <si>
    <t>Intel U7300</t>
  </si>
  <si>
    <t>Intel Celeron N2830</t>
  </si>
  <si>
    <t>AMD E2-3000M APU</t>
  </si>
  <si>
    <t>Intel Atom Z3740</t>
  </si>
  <si>
    <t>AMD Turion 64 X2 Mobile Technology TL-56</t>
  </si>
  <si>
    <t>Intel Core2 Duo L7100</t>
  </si>
  <si>
    <t>Intel Celeron 900</t>
  </si>
  <si>
    <t>AMD E2-7110 APU (2015 M.Ca)</t>
  </si>
  <si>
    <t>AMD A6-9200 APU (2016 M.SR)</t>
  </si>
  <si>
    <t>Intel Celeron E1500</t>
  </si>
  <si>
    <t>Intel Core2 T5300</t>
  </si>
  <si>
    <t>Intel T2250</t>
  </si>
  <si>
    <t>Intel Celeron E1400</t>
  </si>
  <si>
    <t>Intel Core i3 U 380</t>
  </si>
  <si>
    <t>Intel Core Duo T2350</t>
  </si>
  <si>
    <t>Intel U2300</t>
  </si>
  <si>
    <t>AMD Turion X2 Dual-Core Mobile RM-70</t>
  </si>
  <si>
    <t>AMD Turion 64 X2 Mobile Technology TL-52</t>
  </si>
  <si>
    <t>Intel Core i5 U 470</t>
  </si>
  <si>
    <t>Intel Pentium D 3.00GHz</t>
  </si>
  <si>
    <t>AMD Turion II Neo N40L</t>
  </si>
  <si>
    <t>Intel Celeron N4020</t>
  </si>
  <si>
    <t>Intel Pentium Dual T2370</t>
  </si>
  <si>
    <t>Intel U4100</t>
  </si>
  <si>
    <t>Intel Pentium D 2.80GHz</t>
  </si>
  <si>
    <t>Intel Pentium 4 3.20GHz</t>
  </si>
  <si>
    <t>Intel Core2 T5200</t>
  </si>
  <si>
    <t>Intel 575</t>
  </si>
  <si>
    <t>Intel Pentium Dual T2330</t>
  </si>
  <si>
    <t>AMD Athlon X2 Dual-Core QL-65</t>
  </si>
  <si>
    <t>Intel Pentium Dual T2390</t>
  </si>
  <si>
    <t>Intel Pentium Dual T2310</t>
  </si>
  <si>
    <t>Intel Core i3 U 330</t>
  </si>
  <si>
    <t>Intel Celeron J4005</t>
  </si>
  <si>
    <t>AMD E2-9000 APU (2016 M.SR)</t>
  </si>
  <si>
    <t>AMD Sempron 3400+</t>
  </si>
  <si>
    <t>AMD E2-9010 APU (2016 M.SR)</t>
  </si>
  <si>
    <t>Intel Pentium 4 3.00GHz</t>
  </si>
  <si>
    <t>Intel Atom x7-Z8750</t>
  </si>
  <si>
    <t>Intel Pentium N3700</t>
  </si>
  <si>
    <t>AMD Sempron 3600+</t>
  </si>
  <si>
    <t>AMD AthlonX2 DualCore QL-60</t>
  </si>
  <si>
    <t>Intel Celeron N2820</t>
  </si>
  <si>
    <t>AMD Athlon 64 X2 Dual Core TK-55</t>
  </si>
  <si>
    <t>Intel Pentium M processor 1.86GHz</t>
  </si>
  <si>
    <t>Intel Celeron N2815</t>
  </si>
  <si>
    <t>Intel Pentium 4 2.80GHz</t>
  </si>
  <si>
    <t>AMD A4-5000 APU</t>
  </si>
  <si>
    <t>AMD Athlon X2 Dual-Core QL-64</t>
  </si>
  <si>
    <t>AMD A6-7000 APU (2014 M.Ka)</t>
  </si>
  <si>
    <t>Intel Pentium M processor 1.73GHz</t>
  </si>
  <si>
    <t>AMD E-350D APU</t>
  </si>
  <si>
    <t>AMD Athlon Neo X2 Dual Core L335</t>
  </si>
  <si>
    <t>Intel Atom x5-Z8330</t>
  </si>
  <si>
    <t>Intel Atom x5-Z8500</t>
  </si>
  <si>
    <t>AMD E2-2000 APU (2012 M.Za)</t>
  </si>
  <si>
    <t>AMD E2-9000e APU (2016 M.SR)</t>
  </si>
  <si>
    <t>Intel Atom D2700</t>
  </si>
  <si>
    <t>AMD Athlon 64 X2 Dual Core TK-53</t>
  </si>
  <si>
    <t>Intel Celeron 723</t>
  </si>
  <si>
    <t>AMD Athlon X2 Dual Core BE-2300</t>
  </si>
  <si>
    <t>AMD E-450 APU</t>
  </si>
  <si>
    <t>AMD Sempron 2800+</t>
  </si>
  <si>
    <t>Intel Atom N2800</t>
  </si>
  <si>
    <t>AMD Sempron 3000+</t>
  </si>
  <si>
    <t>AMD E2-1800 APU (2012 M.Za)</t>
  </si>
  <si>
    <t>Intel Pentium D 2.66GHz</t>
  </si>
  <si>
    <t>AMD E-350</t>
  </si>
  <si>
    <t>Intel Celeron J3355</t>
  </si>
  <si>
    <t>AMD Athlon Neo MV-40</t>
  </si>
  <si>
    <t>Intel Pentium 4 2.60GHz</t>
  </si>
  <si>
    <t>AMD Athlon 2650e</t>
  </si>
  <si>
    <t>Intel Pentium 4 2.93GHz</t>
  </si>
  <si>
    <t>Intel Celeron N3010</t>
  </si>
  <si>
    <t>Intel Pentium M processor 1.60GHz</t>
  </si>
  <si>
    <t>Intel Pentium 4 3.06GHz</t>
  </si>
  <si>
    <t>Intel Celeron M 430</t>
  </si>
  <si>
    <t>Intel Atom x5-Z8300</t>
  </si>
  <si>
    <t>Intel Celeron N3000</t>
  </si>
  <si>
    <t>Intel Atom x5-Z8350</t>
  </si>
  <si>
    <t>AMD C-60 APU</t>
  </si>
  <si>
    <t>Intel Pentium 4 2.40GHz</t>
  </si>
  <si>
    <t>Intel Atom D525</t>
  </si>
  <si>
    <t>AMD E1-1200 APU</t>
  </si>
  <si>
    <t>AMD E-300 APU</t>
  </si>
  <si>
    <t>Intel Pentium 4 2.66GHz</t>
  </si>
  <si>
    <t>AMD E1-7010 APU (2015 M.Ca)</t>
  </si>
  <si>
    <t>Intel Atom N570</t>
  </si>
  <si>
    <t>Intel Atom N2600</t>
  </si>
  <si>
    <t>Intel Celeron 2.80GHz</t>
  </si>
  <si>
    <t>Intel Celeron M processor 1.50GHz</t>
  </si>
  <si>
    <t>AMD E1-2500 APU</t>
  </si>
  <si>
    <t>Intel Atom 330</t>
  </si>
  <si>
    <t>AMD C-50</t>
  </si>
  <si>
    <t>Intel Atom N550</t>
  </si>
  <si>
    <t>Intel Atom N455</t>
  </si>
  <si>
    <t>Intel Atom N450</t>
  </si>
  <si>
    <t>Intel Atom D510</t>
  </si>
  <si>
    <t>Intel Atom N280</t>
  </si>
  <si>
    <t>Intel Atom D410</t>
  </si>
  <si>
    <t>Intel Celeron D 3.06GHz</t>
  </si>
  <si>
    <t>Intel Atom N435</t>
  </si>
  <si>
    <t>AMD Z-60 APU</t>
  </si>
  <si>
    <t>Intel Atom N270</t>
  </si>
  <si>
    <t>Intel Atom 230</t>
  </si>
  <si>
    <t>AMD Phenom 9600</t>
  </si>
  <si>
    <t>Intel Atom Z2760</t>
  </si>
  <si>
    <t>AMD E1-2100 APU</t>
  </si>
  <si>
    <t>AMD A4-1250 APU</t>
  </si>
  <si>
    <t>Intel Atom Z520</t>
  </si>
  <si>
    <t>AMD A4-1200 APU</t>
  </si>
  <si>
    <t>AMD Phenom 9500</t>
  </si>
  <si>
    <t>RTX 3090</t>
  </si>
  <si>
    <t>Quadro RTX A6000</t>
  </si>
  <si>
    <t>RTX 3080</t>
  </si>
  <si>
    <t>RX 6900-XT</t>
  </si>
  <si>
    <t>Titan RTX</t>
  </si>
  <si>
    <t>NVidia Titan RTX 24GB</t>
  </si>
  <si>
    <t>Quadro RTX 8000</t>
  </si>
  <si>
    <t>RTX 2080-Ti</t>
  </si>
  <si>
    <t>Zotac RTX 2080 Ti 11GB GAMING AMP SPECTRA RGB</t>
  </si>
  <si>
    <t>Asus RTX 2080 Ti 11GB Dual-fan OC</t>
  </si>
  <si>
    <t>MSI RTX 2080 Ti 11GB Gaming</t>
  </si>
  <si>
    <t>Gigabyte RTX 2080 Ti 11GB Gaming OC</t>
  </si>
  <si>
    <t>Asus RTX 2080 Ti 11GB ROG Strix</t>
  </si>
  <si>
    <t>EVGA RTX 2080 Ti 11GB FTW3 Ultra Gaming</t>
  </si>
  <si>
    <t>EVGA RTX 2080 Ti 11GB Black</t>
  </si>
  <si>
    <t>Gigabyte RTX 2080 Ti 11GB Xtreme</t>
  </si>
  <si>
    <t>Quadro RTX 6000</t>
  </si>
  <si>
    <t>Titan V</t>
  </si>
  <si>
    <t>RX 6800-XT</t>
  </si>
  <si>
    <t>RTX 3070</t>
  </si>
  <si>
    <t>Titan Xp</t>
  </si>
  <si>
    <t>RTX 2080S (Super)</t>
  </si>
  <si>
    <t>Gigabyte RTX 2080 Super 8GB Gaming</t>
  </si>
  <si>
    <t>EVGA RTX 2080 Super 8GB XC Ultra</t>
  </si>
  <si>
    <t>MSI RTX 2080 Super 8GB Gaming X</t>
  </si>
  <si>
    <t>Asus RTX 2080 Super 8GB ROG Strix A8G</t>
  </si>
  <si>
    <t>Asus RTX 2080 Super 8GB ROG Strix O8G</t>
  </si>
  <si>
    <t>MSI RTX 2080 Super 8GB Ventus XS OC</t>
  </si>
  <si>
    <t>MSI RTX 2080 Super 8GB Ventus OC</t>
  </si>
  <si>
    <t>Gigabyte RTX 2080 Super 8GB Windforce</t>
  </si>
  <si>
    <t>EVGA RTX 2080 Super 8GB Black Gaming</t>
  </si>
  <si>
    <t>Gigabyte RTX 2080 Super 8GB Aorus Windforce</t>
  </si>
  <si>
    <t>EVGA RTX 2080 Super 8GB KO Dual</t>
  </si>
  <si>
    <t>GTX 1080-Ti</t>
  </si>
  <si>
    <t>EVGA GTX 1080 Ti 11GB Founders Edition</t>
  </si>
  <si>
    <t>Gigabyte GTX 1080 Ti 11GB Founders Edition</t>
  </si>
  <si>
    <t>MSI GTX 1080 Ti 11GB Founders Edition</t>
  </si>
  <si>
    <t>Zotac GTX 1080 Ti 11GB Founders Edition</t>
  </si>
  <si>
    <t>Asus GTX 1080 Ti 11GB Founders Edition</t>
  </si>
  <si>
    <t>Asus GTX 1080 Ti 11GB Gaming OC</t>
  </si>
  <si>
    <t>MSI GTX 1080 TI 11GB Gaming X</t>
  </si>
  <si>
    <t>Gigabyte GTX 1080 Ti 11GB AORUS</t>
  </si>
  <si>
    <t>EVGA GTX 1080 Ti 11GB FTW3 Gaming</t>
  </si>
  <si>
    <t>Asus GTX 1080 Ti 11GB ROG Strix OC</t>
  </si>
  <si>
    <t>EVGA GTX 1080 Ti 11GB SC Black</t>
  </si>
  <si>
    <t>Asus GTX 1080 Ti 11GB ROG Strix</t>
  </si>
  <si>
    <t>EVGA GTX 1080 Ti 11GB SC2 Gaming</t>
  </si>
  <si>
    <t>Gigabyte GTX 1080 Ti 11GB AORUS Xtreme</t>
  </si>
  <si>
    <t>Quadro RTX 5000</t>
  </si>
  <si>
    <t>Titan X Pascal</t>
  </si>
  <si>
    <t>NVidia Titan X Pascal 12GB</t>
  </si>
  <si>
    <t>RX 6800</t>
  </si>
  <si>
    <t>RTX 3060-Ti</t>
  </si>
  <si>
    <t>Quadro P6000</t>
  </si>
  <si>
    <t>RTX 2080</t>
  </si>
  <si>
    <t>MSI RTX 2080 8GB Gaming X Trio</t>
  </si>
  <si>
    <t>Gigabyte RTX 2080 8GB Windforce OC</t>
  </si>
  <si>
    <t>Asus RTX 2080 8GB Dual OC</t>
  </si>
  <si>
    <t>Gigabyte RTX 2080 8GB Gaming OC</t>
  </si>
  <si>
    <t>EVGA RTX 2080 8GB XC Ultra Gaming</t>
  </si>
  <si>
    <t>Asus RTX 2080 8GB ROG STRIX</t>
  </si>
  <si>
    <t>EVGA RTX 2080 8GB XC Gaming</t>
  </si>
  <si>
    <t>RTX 3080 (Laptop)</t>
  </si>
  <si>
    <t>RTX 2080S (Super Mobile)</t>
  </si>
  <si>
    <t>RX 6700-XT</t>
  </si>
  <si>
    <t>RTX 2070S (Super)</t>
  </si>
  <si>
    <t>EVGA RTX 2070 Super 8GB SC XC Ultra Gaming</t>
  </si>
  <si>
    <t>Gigabyte RTX 2070 Super 8GB Gaming</t>
  </si>
  <si>
    <t>MSI RTX 2070 Super 8GB Ventus</t>
  </si>
  <si>
    <t>Gigabyte RTX 2070 Super 8GB 3X Windforce</t>
  </si>
  <si>
    <t>Gigabyte RTX 2070 Super 8GB 3X Gaming</t>
  </si>
  <si>
    <t>MSI RTX 2070 Super 8GB Gaming X</t>
  </si>
  <si>
    <t>EVGA RTX 2070 Super 8GB Super Black Gaming</t>
  </si>
  <si>
    <t>Asus RTX 2070 Super 8GB Dual Evo</t>
  </si>
  <si>
    <t>Zotac RTX 2070 Super 8GB Mini</t>
  </si>
  <si>
    <t>EVGA RTX 2070 Super 8GB KO Gaming</t>
  </si>
  <si>
    <t>RTX 2080 (Mobile)</t>
  </si>
  <si>
    <t>Radeon-VII</t>
  </si>
  <si>
    <t>Sapphire Radeon VII 16GB</t>
  </si>
  <si>
    <t>Asus Radeon VII 16GB</t>
  </si>
  <si>
    <t>RTX 3070 (Laptop)</t>
  </si>
  <si>
    <t>Quadro GP100</t>
  </si>
  <si>
    <t>GTX 1080</t>
  </si>
  <si>
    <t>EVGA GTX 1080 8GB Founders Edition</t>
  </si>
  <si>
    <t>ASUS GTX 1080 8GB Founders Edition</t>
  </si>
  <si>
    <t>MSI GTX 1080 8GB Founders Edition</t>
  </si>
  <si>
    <t>Zotac GTX 1080 8GB Founders Edition</t>
  </si>
  <si>
    <t>Gigabyte GTX 1080 8GB Founders Edition</t>
  </si>
  <si>
    <t>EVGA GTX 1080 8GB SC GAMING ACX 3.0</t>
  </si>
  <si>
    <t>MSI GTX 1080 8GB GAMING X</t>
  </si>
  <si>
    <t>Gigabyte GTX 1080 8GB G1 Gaming</t>
  </si>
  <si>
    <t>EVGA GTX 1080 8GB FTW ACX 3.0</t>
  </si>
  <si>
    <t>Asus GTX 1080 8GB ROG STRIX</t>
  </si>
  <si>
    <t>Zotac GTX 1080 8GB AMP</t>
  </si>
  <si>
    <t>Zotac GTX 1080 8GB AMP Extreme</t>
  </si>
  <si>
    <t>Gigabyte GTX 1080 8GB Xtreme</t>
  </si>
  <si>
    <t>Gigabyte GTX 1080 8GB Xtreme Pack</t>
  </si>
  <si>
    <t>Gigabyte GTX 1080 8GB Xtreme Water</t>
  </si>
  <si>
    <t>EVGA GTX 1080 8GB FTW2</t>
  </si>
  <si>
    <t>Gigabyte GTX 1080 8GB Turbo</t>
  </si>
  <si>
    <t>Gigabyte GTX 1080 8GB Windforce</t>
  </si>
  <si>
    <t>RTX 2070</t>
  </si>
  <si>
    <t>Gigabyte RTX 2070 8GB Gaming OC</t>
  </si>
  <si>
    <t>EVGA RTX 2070 8GB XC Gaming Dual HDB</t>
  </si>
  <si>
    <t>MSI RTX 2070 8GB Gaming Z</t>
  </si>
  <si>
    <t>EVGA RTX 2070 8GB XC Ultra Gaming</t>
  </si>
  <si>
    <t>Asus RTX 2070 8GB ROG STRIX</t>
  </si>
  <si>
    <t>MSI RTX 2070 8GB Armor OC</t>
  </si>
  <si>
    <t>Gigabyte RTX 2070 8GB Windforce</t>
  </si>
  <si>
    <t>EVGA RTX 2070 8GB Black Gaming</t>
  </si>
  <si>
    <t>Zotac RTX 2070 8GB Mini</t>
  </si>
  <si>
    <t>Asus RTX 2070 8GB Dual</t>
  </si>
  <si>
    <t>MSI RTX 2070 8GB Tri Frozr</t>
  </si>
  <si>
    <t>RX 5700XT 50th Anniversary</t>
  </si>
  <si>
    <t>RX 5700-XT</t>
  </si>
  <si>
    <t>PowerColor RX 5700 XT 8GB</t>
  </si>
  <si>
    <t>Sapphire RX 5700 XT 8GB</t>
  </si>
  <si>
    <t>XFX RX 5700 XT 8GB</t>
  </si>
  <si>
    <t>MSI RX 5700 XT 8GB Gaming</t>
  </si>
  <si>
    <t>Asus RX 5700 XT 8GB</t>
  </si>
  <si>
    <t>Gigabyte RX 5700 XT 8GB</t>
  </si>
  <si>
    <t>Sapphire RX 5700 XT 8GB Pulse</t>
  </si>
  <si>
    <t>PowerColor RX 5700 XT 8GB Red Devil</t>
  </si>
  <si>
    <t>PowerColor RX 5700 XT 8GB Red Dragon</t>
  </si>
  <si>
    <t>Sapphire RX 5700 XT 8GB Nitro+</t>
  </si>
  <si>
    <t>Gigabyte RX 5700 XT 8GB Gaming OC</t>
  </si>
  <si>
    <t>XFX RX 5700 XT 8GB Thicc III Ultra</t>
  </si>
  <si>
    <t>XFX RX 5700 XT 8GB Thicc III</t>
  </si>
  <si>
    <t>Asus RX 5700 XT 8GB TUF Gaming 3</t>
  </si>
  <si>
    <t xml:space="preserve">Asus RX 5700 XT 8GB ROG Strix </t>
  </si>
  <si>
    <t>RX Vega-64LC (Liquid Cooled)</t>
  </si>
  <si>
    <t>Gigabyte RX Vega 64 8GB LC</t>
  </si>
  <si>
    <t>Sapphire RX Vega 64 8GB LC</t>
  </si>
  <si>
    <t>XFX RX Vega 64 8GB LC</t>
  </si>
  <si>
    <t>RTX 2060S (Super)</t>
  </si>
  <si>
    <t>Gigabyte RTX 2060 Super 8GB Gaming</t>
  </si>
  <si>
    <t>EVGA RTX 2060 Super 8GB SC XC Ultra Gaming</t>
  </si>
  <si>
    <t>MSI RTX 2060 Super 8GB Gaming X</t>
  </si>
  <si>
    <t>Gigabyte RTX 2060 Super 8GB Windforce OC</t>
  </si>
  <si>
    <t>Gigabyte RTX 2060 Super 8GB Aorus</t>
  </si>
  <si>
    <t>EVGA RTX 2060 8GB Super SC Black</t>
  </si>
  <si>
    <t>EVGA RTX 2060 Super 8GB SC Ultra Gaming</t>
  </si>
  <si>
    <t>Zotac RTX 2060 Super 8GB Mini Gaming</t>
  </si>
  <si>
    <t>RTX 3060</t>
  </si>
  <si>
    <t>GTX 1080 (Mobile)</t>
  </si>
  <si>
    <t>RTX 2070S (Super Mobile)</t>
  </si>
  <si>
    <t>GTX 1070-Ti</t>
  </si>
  <si>
    <t>Asus GTX 1070 Ti 8GB STRIX</t>
  </si>
  <si>
    <t>MSI GTX 1070 Ti 8GB Gaming</t>
  </si>
  <si>
    <t>EVGA GTX 1070 Ti 8GB SC GAMING</t>
  </si>
  <si>
    <t>Gigabyte GTX 1070 Ti 8GB Gaming OC</t>
  </si>
  <si>
    <t>MSI GTX 1070 Ti 8GB Aero</t>
  </si>
  <si>
    <t>Asus GTX 1070 Ti 8GB ROG Strix Gaming</t>
  </si>
  <si>
    <t>EVGA GTX 1070 Ti 8GB FTW2 GAMING</t>
  </si>
  <si>
    <t>Gigabyte GTX 1070 Ti 8GB Gaming</t>
  </si>
  <si>
    <t>EVGA GTX 1070 Ti 8GB FTW ULTRA SILENT GAMING</t>
  </si>
  <si>
    <t>MSI GTX 1070 Ti 8GB TITANIUM</t>
  </si>
  <si>
    <t>Quadro RTX 4000</t>
  </si>
  <si>
    <t>RTX 2080S (Super Mobile Max-Q)</t>
  </si>
  <si>
    <t>RX Vega-64</t>
  </si>
  <si>
    <t>Gigabyte RX Vega 64 8GB</t>
  </si>
  <si>
    <t>XFX RX Vega 64 8GB</t>
  </si>
  <si>
    <t>Sapphire RX Vega 64 8GB</t>
  </si>
  <si>
    <t>Asus RX Vega 64 8GB ROG Strix Gaming</t>
  </si>
  <si>
    <t>Gigabyte RX Vega 64 8GB Gaming OC</t>
  </si>
  <si>
    <t>MSI RX Vega 64 8GB Gaming Air Boost</t>
  </si>
  <si>
    <t>Vega Frontier Edition</t>
  </si>
  <si>
    <t>Radeon Vega Frontier Edition Air</t>
  </si>
  <si>
    <t>Quadro P5000</t>
  </si>
  <si>
    <t>RTX 2070 (Mobile)</t>
  </si>
  <si>
    <t>RTX 2080 (Mobile Max-Q)</t>
  </si>
  <si>
    <t>RTX 2060</t>
  </si>
  <si>
    <t>MSI RTX 2060 6GB Ventus</t>
  </si>
  <si>
    <t>Zotac RTX 2060 6GB Twin</t>
  </si>
  <si>
    <t>Gigabyte RTX 2060 6GB Gaming OC</t>
  </si>
  <si>
    <t>EVGA RTX 2060 6GB XC Ultra Gaming</t>
  </si>
  <si>
    <t>Gigabyte RTX 2060 6GB Windforce OC</t>
  </si>
  <si>
    <t>MSI RTX 2060 6GB Gaming Z</t>
  </si>
  <si>
    <t>Asus RTX 2060 6GB ROG STRIX</t>
  </si>
  <si>
    <t xml:space="preserve">Gigabyte RTX 2060 6GB Gaming OC Pro </t>
  </si>
  <si>
    <t>EVGA RTX 2060 6GB Gaming</t>
  </si>
  <si>
    <t>EVGA RTX 2060 KO 6GB Ultra Gaming</t>
  </si>
  <si>
    <t>EVGA RTX 2060 KO 6GB Gaming</t>
  </si>
  <si>
    <t>MSI RTX 2060 6GB Ventus XS</t>
  </si>
  <si>
    <t>RX 5700</t>
  </si>
  <si>
    <t>PowerColor RX 5700 8GB</t>
  </si>
  <si>
    <t>Sapphire RX 5700 8GB</t>
  </si>
  <si>
    <t>XFX RX 5700 8GB</t>
  </si>
  <si>
    <t>MSI RX 5700 8GB</t>
  </si>
  <si>
    <t>Sapphire RX 5700 8GB Pulse</t>
  </si>
  <si>
    <t>MSI RX 5700 8GB Mech</t>
  </si>
  <si>
    <t>PowerColor RX 5700 8GB Red Devil</t>
  </si>
  <si>
    <t>XFX RX 5700 8GB DD Ultra</t>
  </si>
  <si>
    <t>Gigabyte RX 5700 8GB Gaming OC</t>
  </si>
  <si>
    <t>MSI RX 5700 8GB Evoke OC</t>
  </si>
  <si>
    <t>RX 5600-XT</t>
  </si>
  <si>
    <t>Sapphire RX 5600 XT 6GB Pulse</t>
  </si>
  <si>
    <t>PowerColor RX 5600 XT 6GB Red Devil</t>
  </si>
  <si>
    <t>XFX RX 5600 XT 6GB Thicc II PRO</t>
  </si>
  <si>
    <t>Gigabyte RX 5600 XT 6GB Gaming OC</t>
  </si>
  <si>
    <t>Gigabyte RX 5600 XT 6GB Windforce OC</t>
  </si>
  <si>
    <t>MSI RX 5600 XT 6GB Gaming MX</t>
  </si>
  <si>
    <t>RTX 2070S (Super Mobile Max-Q)</t>
  </si>
  <si>
    <t>RTX 3060 (Laptop)</t>
  </si>
  <si>
    <t>RX Vega-56</t>
  </si>
  <si>
    <t>Sapphire RX Vega 56 8GB</t>
  </si>
  <si>
    <t>XFX RX Vega 56 8GB</t>
  </si>
  <si>
    <t>Gigabyte RX Vega 56 8GB</t>
  </si>
  <si>
    <t>MSI RX Vega 56 8GB Gaming Air Boost</t>
  </si>
  <si>
    <t>Gigabyte RX Vega 56 8GB OC</t>
  </si>
  <si>
    <t>Sapphire RX Vega 56 8GB Pulse</t>
  </si>
  <si>
    <t>ASRock RX Vega 56 8GB Phantom Gaming X</t>
  </si>
  <si>
    <t>GTX 1070</t>
  </si>
  <si>
    <t>ASUS GTX 1070 8GB Founders Edition</t>
  </si>
  <si>
    <t xml:space="preserve">ZOTAC GTX 1070 8GB Founders Edition </t>
  </si>
  <si>
    <t>PNY GTX 1070 8GB Founders Edition</t>
  </si>
  <si>
    <t>Gigabyte GTX 1070 8GB Founders Edition</t>
  </si>
  <si>
    <t>MSI GTX 1070 Founders Edition</t>
  </si>
  <si>
    <t>EVGA GTX 1070 8GB Founders Edition</t>
  </si>
  <si>
    <t>MSI GTX 1070 8GB GAMING X</t>
  </si>
  <si>
    <t>Gigabyte GTX 1070 8GB G1 Gaming</t>
  </si>
  <si>
    <t>MSI GTX 1070 8GB ARMOR OC</t>
  </si>
  <si>
    <t>EVGA GTX 1070 8GB SC GAMING</t>
  </si>
  <si>
    <t>Asus GTX 1070 8GB STRIX OC</t>
  </si>
  <si>
    <t>EVGA GTX 1070 8GB FTW Gaming</t>
  </si>
  <si>
    <t>Asus GTX 1070 8GB STRIX</t>
  </si>
  <si>
    <t>Zotac GTX 1070 8GB AMP! Extreme</t>
  </si>
  <si>
    <t>Gigabyte GTX 1070 8GB Windforce OC</t>
  </si>
  <si>
    <t>MSI GTX 1070 8GB Gaming</t>
  </si>
  <si>
    <t>Asus GTX 1070 8GB Dual OC</t>
  </si>
  <si>
    <t>EVGA GTX 1070 8GB SC Gaming ACX 3.0</t>
  </si>
  <si>
    <t>EVGA GTX 1070 8GB Gaming ACX 3.0</t>
  </si>
  <si>
    <t>EVGA GTX 1070 8GB FTW DT Gaming</t>
  </si>
  <si>
    <t>Gainward GTX 1070 8GB Phoenix GS</t>
  </si>
  <si>
    <t>Gigabyte GTX 1070 8GB XTREME</t>
  </si>
  <si>
    <t>Asus GTX 1070 8GB Turbo</t>
  </si>
  <si>
    <t>MSI GTX 1070 8GB SEA HAWK X</t>
  </si>
  <si>
    <t>Gigabyte GTX 1070 8GB Mini ITX OC</t>
  </si>
  <si>
    <t>EVGA GTX 1070 8GB FTW2</t>
  </si>
  <si>
    <t>GTX 980-Ti</t>
  </si>
  <si>
    <t>EVGA GTX 980 Ti 6GB ACX SC+ ACX 2.0+ w/BP</t>
  </si>
  <si>
    <t>EVGA GTX 980 Ti 6GB SC</t>
  </si>
  <si>
    <t>ASUS GTX 980 Ti 6GB</t>
  </si>
  <si>
    <t>MSI GTX 980 Ti 6GB Gaming</t>
  </si>
  <si>
    <t>Gigabyte GTX 980 Ti 6GB GV-N98TG1</t>
  </si>
  <si>
    <t>Gigabyte GTX 980 Ti 6GB Windforce 3X OC</t>
  </si>
  <si>
    <t>MSI GTX 980 TI 6GB OC GOLDEN LE</t>
  </si>
  <si>
    <t>EVGA GTX 980 Ti 6GB Classified Gaming ACX 2.0+</t>
  </si>
  <si>
    <t>RTX 2070 (Mobile Max-Q)</t>
  </si>
  <si>
    <t>GTX 1080 (Mobile Max-Q)</t>
  </si>
  <si>
    <t>GTX Titan X</t>
  </si>
  <si>
    <t>EVGA GTX TITAN X 12GB SC</t>
  </si>
  <si>
    <t>ASUS GTX TITAN X 12GB</t>
  </si>
  <si>
    <t>EVGA GTX TITAN X 12GB</t>
  </si>
  <si>
    <t>GTX 1660-Ti</t>
  </si>
  <si>
    <t>MSI GTX 1660 Ti 6GB Ventus XS OC</t>
  </si>
  <si>
    <t>EVGA GTX 1660 Ti 6GB Black Gaming</t>
  </si>
  <si>
    <t>MSI GTX 1660 Ti 6GB Gaming X</t>
  </si>
  <si>
    <t>Asus GTX 1660 Ti 6GB Dual</t>
  </si>
  <si>
    <t>EVGA GTX 1660 Ti 6GB XC Gaming</t>
  </si>
  <si>
    <t>Gigabyte GTX 1660 Ti 6GB Windforce OC</t>
  </si>
  <si>
    <t>Gigabyte GTX 1660 Ti 6GB OC</t>
  </si>
  <si>
    <t>Asus GTX 1660 Ti 6GB Phoenix</t>
  </si>
  <si>
    <t>Quadro M6000 24GB</t>
  </si>
  <si>
    <t>Quadro M6000</t>
  </si>
  <si>
    <t>GTX 1660S (Super)</t>
  </si>
  <si>
    <t>MSI GTX 1660 Super 6GB Ventus XS OC</t>
  </si>
  <si>
    <t>Gigabyte GTX 1660 Super 6GB OC</t>
  </si>
  <si>
    <t>EVGA GTX 1660 Super 6GB SC Ultra Gaming</t>
  </si>
  <si>
    <t>Zotac GTX 1660 Super 6GB Compact</t>
  </si>
  <si>
    <t>MSI GTX 1660 Super 6GB Gaming X</t>
  </si>
  <si>
    <t>Asus GTX 1660 Super 6GB Dual Evo</t>
  </si>
  <si>
    <t>Asus GTX 1660 Super 6GB TUF Gaming</t>
  </si>
  <si>
    <t>RTX 2060 (Mobile)</t>
  </si>
  <si>
    <t>GTX 1070 (Mobile)</t>
  </si>
  <si>
    <t>GTX 1660</t>
  </si>
  <si>
    <t>Gigabyte GTX 1660 6GB OC</t>
  </si>
  <si>
    <t>EVGA GTX 1660 6GB XC Ultra Gaming</t>
  </si>
  <si>
    <t>MSI GTX 1660 6GB Ventus XS OC</t>
  </si>
  <si>
    <t>MSI GTX 1660 6GB Gaming X</t>
  </si>
  <si>
    <t>EVGA GTX 1660 6GB XC Black</t>
  </si>
  <si>
    <t>Asus GTX 1660 6GB Phoenix</t>
  </si>
  <si>
    <t>Gigabyte GTX 1660 6GB Gaming OC</t>
  </si>
  <si>
    <t>Zotac GTX 1660 6GB Compact</t>
  </si>
  <si>
    <t>Zotac GTX 1660 6GB Gaming Compact</t>
  </si>
  <si>
    <t>R9 Fury-X</t>
  </si>
  <si>
    <t>XFX R9 FURY X 4GB</t>
  </si>
  <si>
    <t xml:space="preserve">Sapphire R9 Fury X 4GB </t>
  </si>
  <si>
    <t>Gigabyte R9 Fury X 4GB</t>
  </si>
  <si>
    <t>Quadro P4000</t>
  </si>
  <si>
    <t>Quadro P5000-M (Mobile)</t>
  </si>
  <si>
    <t>GTX 1660-Ti (Mobile)</t>
  </si>
  <si>
    <t>R9 Fury</t>
  </si>
  <si>
    <t>Sapphire R9 Fury 4GB TRI-X OC</t>
  </si>
  <si>
    <t>Asus R9 Fury 4GB Gaming</t>
  </si>
  <si>
    <t>XFX R9 Fury 4GB</t>
  </si>
  <si>
    <t>Sapphire R9 Fury 4GB NITRO</t>
  </si>
  <si>
    <t>GTX 980</t>
  </si>
  <si>
    <t>EVGA GTX 980 4GB SC ACX 2.0</t>
  </si>
  <si>
    <t>MSI GTX 980 4GB GAMING</t>
  </si>
  <si>
    <t>ASUS GTX 980 4GB STRIX OC</t>
  </si>
  <si>
    <t>GTX 1070 (Mobile Max-Q)</t>
  </si>
  <si>
    <t>GTX 1650S (Super)</t>
  </si>
  <si>
    <t>Zotac GTX 1650 Super 4GB Gaming</t>
  </si>
  <si>
    <t>Asus GTX 1650 Super 4GB TUF Gaming</t>
  </si>
  <si>
    <t>EVGA GTX 1650 Super 4GB SC Ultra</t>
  </si>
  <si>
    <t>MSI GTX 1650 Super 4GB Ventus XS</t>
  </si>
  <si>
    <t>Gigabyte GTX 1650 Super 4GB 2x Windforce</t>
  </si>
  <si>
    <t>MSI GTX 1650 Super 4GB Gaming X</t>
  </si>
  <si>
    <t>Asus GTX 1650 Super 4GB Phoenix</t>
  </si>
  <si>
    <t>RX 590</t>
  </si>
  <si>
    <t>XFX RX 590 8GB Fatboy OC+</t>
  </si>
  <si>
    <t>Sapphire RX 590 8GB Nitro+</t>
  </si>
  <si>
    <t>PowerColor RX 590 8GB Red Dragon</t>
  </si>
  <si>
    <t>PowerColor RX 590 8GB Red Devil</t>
  </si>
  <si>
    <t>MSI RX 590 8GB Armor OC</t>
  </si>
  <si>
    <t>Gigabyte RX 590 8GB Gaming</t>
  </si>
  <si>
    <t>Sapphire RX 590 8GB Pulse</t>
  </si>
  <si>
    <t>GTX Titan Z (SLI Disabled)</t>
  </si>
  <si>
    <t>GTX 1660-Ti (Mobile Max-Q)</t>
  </si>
  <si>
    <t>RX 5500</t>
  </si>
  <si>
    <t>RX 5500-XT</t>
  </si>
  <si>
    <t>XFX RX 5600 XT 8GB Thicc II PRO</t>
  </si>
  <si>
    <t>GTX 1060-6GB</t>
  </si>
  <si>
    <t>EVGA GTX 1060 6GB Gaming</t>
  </si>
  <si>
    <t>EVGA GTX 1060 6GB Gaming SC</t>
  </si>
  <si>
    <t>Gigabyte GTX 1060 6GB G1 Gaming</t>
  </si>
  <si>
    <t>Zotac GTX 1060 6GB AMP</t>
  </si>
  <si>
    <t>Zotac GTX 1060 6GB Mini</t>
  </si>
  <si>
    <t>MSI GTX 1060 6GB Gaming X</t>
  </si>
  <si>
    <t>Asus GTX 1060 6GB Dual OC</t>
  </si>
  <si>
    <t>Gigabyte GTX 1060 6GB Windforce OC</t>
  </si>
  <si>
    <t>Asus GTX 1060 6GB ROG STRIX OC</t>
  </si>
  <si>
    <t>Asus GTX 1060 6GB TURBO</t>
  </si>
  <si>
    <t xml:space="preserve"> Gainward GTX 1060 6GB Pheonix GS</t>
  </si>
  <si>
    <t>MSI GTX 1060 6G Armor OC</t>
  </si>
  <si>
    <t>MSI GTX 1060 6G Armor OCV1</t>
  </si>
  <si>
    <t>Asus GTX 1060 6GB ROG STRIX</t>
  </si>
  <si>
    <t>PNY GTX 1060 6GB</t>
  </si>
  <si>
    <t>PNY GTX 1060 6GB OC</t>
  </si>
  <si>
    <t>Gigabyte GTX 1060 6GB Xtreme Gaming</t>
  </si>
  <si>
    <t>EVGA GTX 1060 6GB Gaming SSC</t>
  </si>
  <si>
    <t>Gigabyte GTX 1060 6GB G1 Gaming R2</t>
  </si>
  <si>
    <t>MSI GTX 1060 6GB 6GT OCV1</t>
  </si>
  <si>
    <t>MSI GTX 1060 6GB Gaming</t>
  </si>
  <si>
    <t>GTX 780-Ti</t>
  </si>
  <si>
    <t>R9 390X</t>
  </si>
  <si>
    <t>MSI R9 390X 8GB Gaming</t>
  </si>
  <si>
    <t>Sapphire R9 390X 8GB TRIPLE Tri-X OC</t>
  </si>
  <si>
    <t>Gigabyte R9 390X 8GB G1 Gaming</t>
  </si>
  <si>
    <t>XFX R9 390X 8GB Double Dissipation</t>
  </si>
  <si>
    <t>R9 Nano</t>
  </si>
  <si>
    <t>Asus R9 Nano 4GB</t>
  </si>
  <si>
    <t>Asus R9 Nano 4GB White</t>
  </si>
  <si>
    <t>Gigabyte R9 Nano 4GB</t>
  </si>
  <si>
    <t>RX 580</t>
  </si>
  <si>
    <t>MSI RX 580 8GB Gaming X</t>
  </si>
  <si>
    <t>MSI RX 580 4GB Gaming X</t>
  </si>
  <si>
    <t>Gigabyte RX 580 8GB AORUS XTR</t>
  </si>
  <si>
    <t>MSI RX 580  8GB Armor OC</t>
  </si>
  <si>
    <t>MSI RX 580  4GB Armor OC</t>
  </si>
  <si>
    <t>Asus RX 580 8GB ROG Strix</t>
  </si>
  <si>
    <t>Gigabyte RX 580 8GB Gaming</t>
  </si>
  <si>
    <t>Gigabyte RX 580 8GB AORUS</t>
  </si>
  <si>
    <t>Sapphire RX 580 8GB Pulse</t>
  </si>
  <si>
    <t>XFX RX 580 4GB OC+</t>
  </si>
  <si>
    <t>XFX RX 580 8GB OC+</t>
  </si>
  <si>
    <t>XFX RX 580 8GB Black OC+</t>
  </si>
  <si>
    <t>XFX RX 580 8GB GTS XXX</t>
  </si>
  <si>
    <t>PowerColor RX 580 8GB Red Dragon V2</t>
  </si>
  <si>
    <t>Sapphire RX 580 8GB Pulse Nitro+ RX</t>
  </si>
  <si>
    <t>Asus RX 580 4GB Dual OC</t>
  </si>
  <si>
    <t>GTX 1060-3GB</t>
  </si>
  <si>
    <t>Asus GTX 1060 3GB Dual OC</t>
  </si>
  <si>
    <t>Zotac GTX 1060 3GB Mini</t>
  </si>
  <si>
    <t>EVGA GTX 1060 3GB Gaming</t>
  </si>
  <si>
    <t>EVGA GTX 1060 3GB SC Gaming</t>
  </si>
  <si>
    <t>MSI GTX 1060 3GB Gaming X</t>
  </si>
  <si>
    <t>Gigabyte GTX 1060 3GB Windforce OC</t>
  </si>
  <si>
    <t>Gigabyte GTX 1060 3GB G1 Gaming</t>
  </si>
  <si>
    <t>Gigabyte GTX 1060 3GB Mini ITX OC</t>
  </si>
  <si>
    <t>MSI GTX 1060 3GB 3GT OC</t>
  </si>
  <si>
    <t>MSI GTX 1060 3GB ARMOR 3G OCV1</t>
  </si>
  <si>
    <t>Gigabyte GTX 1060 3GB G1 Gaming R2</t>
  </si>
  <si>
    <t>GTX Titan Black</t>
  </si>
  <si>
    <t>R9 290X</t>
  </si>
  <si>
    <t>Sapphire R9 290X 4GB TRI-X OC</t>
  </si>
  <si>
    <t>Asus R9 290X 4GB DirectCU II</t>
  </si>
  <si>
    <t>XFX R9 290X 4GB Double Dissipation</t>
  </si>
  <si>
    <t>R9 390</t>
  </si>
  <si>
    <t>MSI R9 390 8GB Gaming</t>
  </si>
  <si>
    <t>XFX R9 390 8GB Black</t>
  </si>
  <si>
    <t>XFX R9 390 8GB Double Dissipation</t>
  </si>
  <si>
    <t>XFX R9 390 8GB Black Nero</t>
  </si>
  <si>
    <t>Sapphire R9 390 8GB Nitro Tri-X OC +BP</t>
  </si>
  <si>
    <t>Sapphire R9 390 8GB Nitro Tri-X OC</t>
  </si>
  <si>
    <t>Asus R9 390 8GB STRIX</t>
  </si>
  <si>
    <t>R9 295X2 (CrossFire Disabled)</t>
  </si>
  <si>
    <t>GTX 970</t>
  </si>
  <si>
    <t>MSI GTX 970 4GB Gaming</t>
  </si>
  <si>
    <t>ASUS GTX 970 4GB STRIX OC</t>
  </si>
  <si>
    <t>EVGA GTX 970 4GB Super Clocked ACX 2.0</t>
  </si>
  <si>
    <t>Gigabyte GTX 970 4GB G1 Gaming</t>
  </si>
  <si>
    <t>Gigabyte GTX 970 4GB OC Windforce</t>
  </si>
  <si>
    <t>EVGA GTX 970 4GB SSC ACX 2.0+</t>
  </si>
  <si>
    <t>Asus GTX 970 4GB Turbo OC</t>
  </si>
  <si>
    <t>EVGA GTX 970 4GB FTW+ GAMING ACX 2.0+ w/BP</t>
  </si>
  <si>
    <t>Zotac GTX 970 4GB Graphics Card</t>
  </si>
  <si>
    <t>RX 480</t>
  </si>
  <si>
    <t>Sapphire RX 480 8GB</t>
  </si>
  <si>
    <t>XFX RX 480 4GB 1266 MHz</t>
  </si>
  <si>
    <t>Sapphire RX 480 4GB</t>
  </si>
  <si>
    <t>MSI RX 480 8GB</t>
  </si>
  <si>
    <t>XFX RX 480 8GB 1328 MHz</t>
  </si>
  <si>
    <t>XFX RX 480 8GB 1288 MHz</t>
  </si>
  <si>
    <t>XFX RX 480 8GB LED 1288 MHz</t>
  </si>
  <si>
    <t>XFX RX 480 8GB XXX 1288 MHz</t>
  </si>
  <si>
    <t>XFX RX 480 8GB Black 1338 MHz</t>
  </si>
  <si>
    <t>XFX RX 480 4GB RS</t>
  </si>
  <si>
    <t>XFX RX 480 8GB RS XXX 1288 MHz</t>
  </si>
  <si>
    <t>Asus RX 480 8GB</t>
  </si>
  <si>
    <t>Sapphire RX 480 8GB NITRO+</t>
  </si>
  <si>
    <t>Sapphire RX 480 4GB NITRO+</t>
  </si>
  <si>
    <t>PowerColor RX 480 8GB Red Devil</t>
  </si>
  <si>
    <t>MSI RX 480 8GB Gaming X</t>
  </si>
  <si>
    <t>MSI RX 480 4GB Gaming X</t>
  </si>
  <si>
    <t>MSI RX 480 8GB Armor OC</t>
  </si>
  <si>
    <t>MSI RX 480 4GB Armor OC</t>
  </si>
  <si>
    <t>Asus RX 480 8GB ROG STRIX OC</t>
  </si>
  <si>
    <t>GTX 780</t>
  </si>
  <si>
    <t>GTX Titan</t>
  </si>
  <si>
    <t>R9 290</t>
  </si>
  <si>
    <t>Sapphire R9 290 4GB TRI-X OC</t>
  </si>
  <si>
    <t>XFX R9 290 4GB Double Dissipation</t>
  </si>
  <si>
    <t>XFX R9 290 4GB Black Double Dissipation</t>
  </si>
  <si>
    <t>MSI R9 290 4GB GAMING</t>
  </si>
  <si>
    <t>Sapphire R9 290 4GB VAPOR-X TRI-X OC</t>
  </si>
  <si>
    <t>GTX 780 4GB</t>
  </si>
  <si>
    <t>GTX 1060 (Mobile)</t>
  </si>
  <si>
    <t>RX 570</t>
  </si>
  <si>
    <t>MSI RX 570 4G Armor OC</t>
  </si>
  <si>
    <t>MSI RX 570 4GB Gaming X</t>
  </si>
  <si>
    <t>Gigabyte RX 570 4GB Gaming</t>
  </si>
  <si>
    <t>Gigabyte RX 570 4GB AORUS</t>
  </si>
  <si>
    <t>MSI RX 570 8G Armor OC</t>
  </si>
  <si>
    <t>Asus RX 570 4GB ROG Strix</t>
  </si>
  <si>
    <t>PowerColor RX 570 4GB Red Dragon</t>
  </si>
  <si>
    <t>XFX RX 570 4GB Twin</t>
  </si>
  <si>
    <t>XFX RX 570 4GB Twin XXX</t>
  </si>
  <si>
    <t>Quadro K6000</t>
  </si>
  <si>
    <t>GTX 1060 (Mobile Max-Q)</t>
  </si>
  <si>
    <t>GTX 1650</t>
  </si>
  <si>
    <t>MSI GTX 1650 4GB Ventus XS OC</t>
  </si>
  <si>
    <t>Zotac GTX 1650 4GB OC Compact</t>
  </si>
  <si>
    <t>Asus GTX 1650 4GB Phoenix</t>
  </si>
  <si>
    <t>Gigabyte GTX 1650 4GB OC</t>
  </si>
  <si>
    <t>Gigabyte GTX 1650 4GB Mini ITX OC</t>
  </si>
  <si>
    <t>EVGA GTX 1650 4GB XC Gaming</t>
  </si>
  <si>
    <t>MSI GTX 1650 4GB Gaming X</t>
  </si>
  <si>
    <t>Radeon Pro 5500M</t>
  </si>
  <si>
    <t>GTX 1650-Ti (Mobile)</t>
  </si>
  <si>
    <t>GTX 1650 (Mobile)</t>
  </si>
  <si>
    <t>SVGA 3D</t>
  </si>
  <si>
    <t>RX 470</t>
  </si>
  <si>
    <t>MSI RX 470 4GB Gaming X</t>
  </si>
  <si>
    <t>MSI RX 470 8GB Gaming X</t>
  </si>
  <si>
    <t>Sapphire RX 470 8GB NITRO+</t>
  </si>
  <si>
    <t>Sapphire RX 470 4GB NITRO+</t>
  </si>
  <si>
    <t>Sapphire RX 470 4GB</t>
  </si>
  <si>
    <t>Asus RX 470 4GB ROG STRIX OC</t>
  </si>
  <si>
    <t>Gigabyte RX 470 4GB G1 Gaming</t>
  </si>
  <si>
    <t>PowerColor RX 470 4GB Red Devil/Dragon</t>
  </si>
  <si>
    <t>HIS RX 470 4GB IceQ XÂ² OC</t>
  </si>
  <si>
    <t>XFX RX 470 4GB Single Fan</t>
  </si>
  <si>
    <t>XFX RX 470 4GB Black</t>
  </si>
  <si>
    <t>MSI RX 470 4GB ARMOR OC</t>
  </si>
  <si>
    <t>Quadro P2000</t>
  </si>
  <si>
    <t>GTX 980M</t>
  </si>
  <si>
    <t>GeForce GTX 690 (SLI Disabled)</t>
  </si>
  <si>
    <t>HD 7970</t>
  </si>
  <si>
    <t>R9 380X</t>
  </si>
  <si>
    <t>XFX R9 380X 4GB Black DD XXX OC</t>
  </si>
  <si>
    <t>Sapphire R9 380X 4GB Nitro Dual-X OC</t>
  </si>
  <si>
    <t>Gigabyte R9 380X 4GB Gaming</t>
  </si>
  <si>
    <t>PowerColor R9 280X 3GB OC</t>
  </si>
  <si>
    <t>R9 280X</t>
  </si>
  <si>
    <t>Sapphire R9 280X 3GB Dual-X OC</t>
  </si>
  <si>
    <t>Sapphire R9 280X 3GB VAPOR-X</t>
  </si>
  <si>
    <t>Sapphire R9 280X 3GB TOXIC</t>
  </si>
  <si>
    <t>Gigabyte R9 280X 3GB WINDFORCE OC REV3</t>
  </si>
  <si>
    <t>Quadro P3000</t>
  </si>
  <si>
    <t>GTX 1650 (Mobile Max-Q)</t>
  </si>
  <si>
    <t>FirePro W9000</t>
  </si>
  <si>
    <t>Radeon RX Vega M GH</t>
  </si>
  <si>
    <t>GTX 770</t>
  </si>
  <si>
    <t>Radeon Pro 5300M</t>
  </si>
  <si>
    <t>HD 7990 (CrossFire Disabled)</t>
  </si>
  <si>
    <t>R9 380</t>
  </si>
  <si>
    <t>MSI R9 380 GAMING 4GB</t>
  </si>
  <si>
    <t>Sapphire R9 380 4GB NITRO</t>
  </si>
  <si>
    <t>Sapphire R9 380 2GB Dual-X OC</t>
  </si>
  <si>
    <t>Gigabyte R9 380 4GB G1</t>
  </si>
  <si>
    <t>Gigabyte R9 380 4GB G1 Windforce</t>
  </si>
  <si>
    <t>XFX R9 380 2GB DD Edition 2DF5</t>
  </si>
  <si>
    <t>XFX R9 380 2GB DD Edition F22M</t>
  </si>
  <si>
    <t>XFX R9 380 4GB DD Edition 4255</t>
  </si>
  <si>
    <t>XFX R9 380 4GB 4DF5</t>
  </si>
  <si>
    <t>Asus R9 380 2GB STRIX</t>
  </si>
  <si>
    <t>Asus R9 380  4GB STRIX GAMING</t>
  </si>
  <si>
    <t>PowerColor R9 380 4GB PCS+</t>
  </si>
  <si>
    <t>GTX 960</t>
  </si>
  <si>
    <t>EVGA GTX 960 2GB SuperSC ACX 2.0+</t>
  </si>
  <si>
    <t>ASUS GTX 960 2GB STRIX</t>
  </si>
  <si>
    <t>MSI GTX 960 2GB Gaming</t>
  </si>
  <si>
    <t>MSI GTX 960 4GB Gaming</t>
  </si>
  <si>
    <t>EVGA GTX 960 4GB SuperSC ACX 2.0 Backplate</t>
  </si>
  <si>
    <t>Gigabyte GTX 960 2GB Windforce 2X</t>
  </si>
  <si>
    <t>Gigabyte GTX 960 2GB OC</t>
  </si>
  <si>
    <t>ASUS GTX 960 4GB STRIX</t>
  </si>
  <si>
    <t>EVGA GTX 960 4GB FTW GAMING ACX 2.0+</t>
  </si>
  <si>
    <t>GTX 680</t>
  </si>
  <si>
    <t>R9 285</t>
  </si>
  <si>
    <t>MSI R9 285 2GB GAMING</t>
  </si>
  <si>
    <t>Sapphire R9 285 2GB Dual-X OC</t>
  </si>
  <si>
    <t>PowerColor R9 285 2GB Turbo Duo</t>
  </si>
  <si>
    <t>R9 280</t>
  </si>
  <si>
    <t>Sapphire R9 280 3GB Dual-X</t>
  </si>
  <si>
    <t>XFX R9 280 3GB Double Dissipation</t>
  </si>
  <si>
    <t>XFX R9 280 3GB Double Dissipation Black</t>
  </si>
  <si>
    <t>Quadro K5200</t>
  </si>
  <si>
    <t>Quadro M4000</t>
  </si>
  <si>
    <t>GTX 970M</t>
  </si>
  <si>
    <t>HD 7950</t>
  </si>
  <si>
    <t>GTX 1050-Ti (Mobile)</t>
  </si>
  <si>
    <t>GTX 1050-Ti</t>
  </si>
  <si>
    <t>EVGA GTX 1050 Ti 4GB SC Single Fan</t>
  </si>
  <si>
    <t>EVGA GTX 1050 Ti 4GB Gaming Single Fan</t>
  </si>
  <si>
    <t>EVGA GTX 1050 Ti 4GB SSC GAMING ACX 3.0</t>
  </si>
  <si>
    <t>MSI GTX 1050 Ti 4GB OC</t>
  </si>
  <si>
    <t>MSI GTX 1050 Ti 4GB OC Twin</t>
  </si>
  <si>
    <t>Gigabyte GTX 1050 Ti 4GB OC</t>
  </si>
  <si>
    <t>Zotac GTX 1050 Ti 4GB Mini</t>
  </si>
  <si>
    <t>Zotac GTX 1050 Ti 4GB Twin</t>
  </si>
  <si>
    <t>Gigabyte GTX 1050 Ti 4GB Twin</t>
  </si>
  <si>
    <t>MSI GTX 1050 Ti 4GB GAMING X</t>
  </si>
  <si>
    <t>Asus GTX 1050 Ti 4GB Expedition</t>
  </si>
  <si>
    <t>Asus GTX 1050 Ti 4GB ROG STRIX</t>
  </si>
  <si>
    <t>EVGA GTX 1050 Ti 4GB FTW GAMING ACX 3.0</t>
  </si>
  <si>
    <t>Gigabyte GTX 1050 Ti 4GB 1430 MHz</t>
  </si>
  <si>
    <t>Gigabyte GTX 1050 Ti 4GB G1 GAMING</t>
  </si>
  <si>
    <t>PNY GTX 1050 Ti 4GB Single</t>
  </si>
  <si>
    <t>Asus GTX 1050 Ti 4GB Cerberus OC</t>
  </si>
  <si>
    <t>Gigabyte GTX 1050 Ti 4GB OC Low Profile</t>
  </si>
  <si>
    <t>GTX 670</t>
  </si>
  <si>
    <t>GTX 880M</t>
  </si>
  <si>
    <t>R9 270X</t>
  </si>
  <si>
    <t>Sapphire R9 270X 2GB Dual-X Boost OC</t>
  </si>
  <si>
    <t>Sapphire R9 270X 4GB Dual-X Boost OC</t>
  </si>
  <si>
    <t>Gigabyte R9 270X 2GB WINDFORCE</t>
  </si>
  <si>
    <t>Gigabyte R9 270X 4GB WINDFORCE</t>
  </si>
  <si>
    <t>Asus R9 270X 2GB DirectCU II</t>
  </si>
  <si>
    <t>GTX 660-Ti</t>
  </si>
  <si>
    <t>GTX 760</t>
  </si>
  <si>
    <t>GTX 760 Ti OEM</t>
  </si>
  <si>
    <t>HD 7870</t>
  </si>
  <si>
    <t>GTX 1050</t>
  </si>
  <si>
    <t>Zotac GTX 1050 2GB Mini</t>
  </si>
  <si>
    <t>MSI GTX 1050 2GB OC</t>
  </si>
  <si>
    <t>MSI GTX 1050 2GB TWIN OC</t>
  </si>
  <si>
    <t>MSI GTX 1050 2GB GAMING X</t>
  </si>
  <si>
    <t>Gigabyte GTX 1050 2GB OC</t>
  </si>
  <si>
    <t>EVGA GTX 1050 2GB SC GAMING</t>
  </si>
  <si>
    <t>Gigabyte GTX 1050 2GB OC Single</t>
  </si>
  <si>
    <t>Gigabyte GTX 1050 2GB Windforce</t>
  </si>
  <si>
    <t>Asus GTX 1050 2GB Expedition</t>
  </si>
  <si>
    <t>EVGA GTX 1050 2GB SSC GAMING</t>
  </si>
  <si>
    <t>PNY GTX 1050 2GB</t>
  </si>
  <si>
    <t>EVGA GTX 1050 2GB GAMING</t>
  </si>
  <si>
    <t>Asus GTX 1050 2GB Phoenix</t>
  </si>
  <si>
    <t>GTX 1050-Ti (Mobile Max-Q)</t>
  </si>
  <si>
    <t>GTX 950</t>
  </si>
  <si>
    <t>Zotac GTX 950 2GB</t>
  </si>
  <si>
    <t>Zotac GTX 950 2GB OC</t>
  </si>
  <si>
    <t>Zotac GTX 950 2GB AMP!</t>
  </si>
  <si>
    <t>EVGA GTX 950 2GB SC</t>
  </si>
  <si>
    <t>EVGA GeForce GTX 950 2GB ACX 2.0</t>
  </si>
  <si>
    <t>EVGA GTX 950 2GB SSC ACX</t>
  </si>
  <si>
    <t>Asus GTX 950 2GB STRIX GAMING</t>
  </si>
  <si>
    <t>Gigabyte GTX 950 2GB Windforce</t>
  </si>
  <si>
    <t>MSI GTX 950 2GB GAMING</t>
  </si>
  <si>
    <t>MSI GTX 950 2GB OC</t>
  </si>
  <si>
    <t>Gigabyte GTX 950 2GB XTREME</t>
  </si>
  <si>
    <t>GTX 780M</t>
  </si>
  <si>
    <t>Radeon RX Vega M GL</t>
  </si>
  <si>
    <t>GTX 1050 (Mobile)</t>
  </si>
  <si>
    <t>GeForce GTX 590 (SLI Disabled)</t>
  </si>
  <si>
    <t>Quadro P1000</t>
  </si>
  <si>
    <t>R9 270</t>
  </si>
  <si>
    <t>ASUS R9 270 2GB Direct CU II OC</t>
  </si>
  <si>
    <t>Sapphire R9 270 2GB Dual-X Boost OC</t>
  </si>
  <si>
    <t>Gigabyte R9 270 2GB OC</t>
  </si>
  <si>
    <t>GTX 965M</t>
  </si>
  <si>
    <t>GTX 870M</t>
  </si>
  <si>
    <t>RX 560</t>
  </si>
  <si>
    <t>MSI RX 560 4GB Aero ITX</t>
  </si>
  <si>
    <t>FirePro W7000</t>
  </si>
  <si>
    <t>GTX 680MX</t>
  </si>
  <si>
    <t>Quadro K5100M</t>
  </si>
  <si>
    <t>Quadro K5000</t>
  </si>
  <si>
    <t>Quadro K4200</t>
  </si>
  <si>
    <t>GTX 775M</t>
  </si>
  <si>
    <t>Quadro M2000</t>
  </si>
  <si>
    <t>R7 370</t>
  </si>
  <si>
    <t>MSI R7 370 4GB Gaming</t>
  </si>
  <si>
    <t>MSI R7 370 2GB Gaming</t>
  </si>
  <si>
    <t>Gigabyte AMD R7 370 2GB</t>
  </si>
  <si>
    <t xml:space="preserve">Sapphire R7 370 2GB Dual-X OC </t>
  </si>
  <si>
    <t>Sapphire R7 370 4GB NITRO Dual-X OC</t>
  </si>
  <si>
    <t>ASUS R7 370 2GB STRIX OC</t>
  </si>
  <si>
    <t>ASUS R7 370 4GB STRIX OC</t>
  </si>
  <si>
    <t>XFX R7 370 2GB 2SF5</t>
  </si>
  <si>
    <t>GTX 580</t>
  </si>
  <si>
    <t>GTX 660</t>
  </si>
  <si>
    <t>R9 M290X</t>
  </si>
  <si>
    <t>HD 6970</t>
  </si>
  <si>
    <t>Radeon HD 7970M</t>
  </si>
  <si>
    <t>HD 6990 (Crossfire Disabled)</t>
  </si>
  <si>
    <t>GTX 760 (192-bit)</t>
  </si>
  <si>
    <t>GeForce MX350</t>
  </si>
  <si>
    <t>R9 M290</t>
  </si>
  <si>
    <t>RemoteFX Graphics Device - WDDM</t>
  </si>
  <si>
    <t>HD 7790</t>
  </si>
  <si>
    <t>R7 265</t>
  </si>
  <si>
    <t xml:space="preserve">Sapphire R7 265 2GB Dual-X </t>
  </si>
  <si>
    <t>MSI R7 265 2GB OC</t>
  </si>
  <si>
    <t>GTX 680M</t>
  </si>
  <si>
    <t>R7 260X</t>
  </si>
  <si>
    <t>SAPPHIRE R7 260X 2GB OC 2x DVI</t>
  </si>
  <si>
    <t>SAPPHIRE R7 260X 2GB OC</t>
  </si>
  <si>
    <t>XFX 260X 2GB</t>
  </si>
  <si>
    <t>MSI R7 260X 2GB OC</t>
  </si>
  <si>
    <t>RX 460</t>
  </si>
  <si>
    <t>Gigabyte RX 460 4GB Windforce OC</t>
  </si>
  <si>
    <t>Gigabyte RX 460 2GB Windforce OC</t>
  </si>
  <si>
    <t>Asus RX 460 4GB ROG STRIX OC</t>
  </si>
  <si>
    <t>PowerColor RX 460 2GB Red Dragon</t>
  </si>
  <si>
    <t>Sapphire RX 460 4GB Nitro</t>
  </si>
  <si>
    <t>Sapphire RX 460 2GB 1210 MHz</t>
  </si>
  <si>
    <t>Sapphire RX 460 2GB 1090 MHz</t>
  </si>
  <si>
    <t>XFX RX 460 2GB</t>
  </si>
  <si>
    <t>XFX RX 460 4GB SF</t>
  </si>
  <si>
    <t>Gigabyte RX 460 4GB Windforce 2x</t>
  </si>
  <si>
    <t>Asus RX 460 2GB Dual Fan OC</t>
  </si>
  <si>
    <t>MSI RX 460 2GB 2G OC</t>
  </si>
  <si>
    <t>RX Vega 8 5000 (iGPU)</t>
  </si>
  <si>
    <t>Radeon RX 560-B</t>
  </si>
  <si>
    <t>HD 5870</t>
  </si>
  <si>
    <t>HD 7850</t>
  </si>
  <si>
    <t>HD 6950</t>
  </si>
  <si>
    <t>GTX 570</t>
  </si>
  <si>
    <t>Iris Xe</t>
  </si>
  <si>
    <t>GTX 480</t>
  </si>
  <si>
    <t>GTX 560 Ti (448 Core LE)</t>
  </si>
  <si>
    <t>GTX 750-Ti</t>
  </si>
  <si>
    <t>EVGA GTX 750 Ti 2GB SC</t>
  </si>
  <si>
    <t>ASUS GTX 750 Ti 2GB OC</t>
  </si>
  <si>
    <t>MSI GTX 750 Ti 2GB</t>
  </si>
  <si>
    <t>MSI GTX 750 Ti 2GB Gaming</t>
  </si>
  <si>
    <t>EVGA GTX 750 Ti 2GB</t>
  </si>
  <si>
    <t>EVGA GTX 750 Ti 2GB FTW</t>
  </si>
  <si>
    <t>Gigabyte GTX 750 Ti 2GB OC 2</t>
  </si>
  <si>
    <t>Gigabyte GTX 750 Ti 2GB</t>
  </si>
  <si>
    <t>Display Adapter (WDDM)</t>
  </si>
  <si>
    <t>GTX 650 Ti Boost</t>
  </si>
  <si>
    <t>GTX 960M</t>
  </si>
  <si>
    <t>R7 360</t>
  </si>
  <si>
    <t>MSI R7 360 2G OC</t>
  </si>
  <si>
    <t>Sapphire R7 360 2GB OC</t>
  </si>
  <si>
    <t>Sapphire R7 360 2GB NITRO</t>
  </si>
  <si>
    <t>Gigabyte R7 360 2GB</t>
  </si>
  <si>
    <t>Gigabyte R7 360 2GB V2</t>
  </si>
  <si>
    <t>XFX R7 360 2GB 360P</t>
  </si>
  <si>
    <t>Asus R7 360 2GB OC V2</t>
  </si>
  <si>
    <t>Quadro K2200</t>
  </si>
  <si>
    <t>GTX 770M</t>
  </si>
  <si>
    <t>GTX 560 Ti</t>
  </si>
  <si>
    <t>Radeon HD 8950</t>
  </si>
  <si>
    <t>FirePro M6100 (FireGL V)</t>
  </si>
  <si>
    <t>GTX 860M</t>
  </si>
  <si>
    <t>Quadro K5000M</t>
  </si>
  <si>
    <t>HD 5970 (Crossfire Disabled)</t>
  </si>
  <si>
    <t>RX Vega 11 (Ryzen iGPU)</t>
  </si>
  <si>
    <t>GTX 675MX</t>
  </si>
  <si>
    <t>HD 5850</t>
  </si>
  <si>
    <t>GTX 650-Ti</t>
  </si>
  <si>
    <t>GTX 750</t>
  </si>
  <si>
    <t>EVGA GTX 750 1GB Dual-Link</t>
  </si>
  <si>
    <t>EVGA GTX 750 1GB Dual-Link SC</t>
  </si>
  <si>
    <t>GTX 850M</t>
  </si>
  <si>
    <t>HD 6870</t>
  </si>
  <si>
    <t>GeForce GTX 470</t>
  </si>
  <si>
    <t>GTX 950M</t>
  </si>
  <si>
    <t>GT 1030</t>
  </si>
  <si>
    <t>MX150-0</t>
  </si>
  <si>
    <t>GeForce MX250</t>
  </si>
  <si>
    <t>GTX 560 Ti-OEM</t>
  </si>
  <si>
    <t>GeForce GTX 580M</t>
  </si>
  <si>
    <t>GTX 460 v2</t>
  </si>
  <si>
    <t>GTX 560</t>
  </si>
  <si>
    <t>GTX 765M</t>
  </si>
  <si>
    <t>Quadro 6000</t>
  </si>
  <si>
    <t>GTX 675M</t>
  </si>
  <si>
    <t>Quadro K1200</t>
  </si>
  <si>
    <t>Quadro K4000</t>
  </si>
  <si>
    <t>RX Vega 8 4000 (iGPU)</t>
  </si>
  <si>
    <t>HD 5830</t>
  </si>
  <si>
    <t>RX 550</t>
  </si>
  <si>
    <t>FirePro V7900 (FireGL V)</t>
  </si>
  <si>
    <t>GTX 460</t>
  </si>
  <si>
    <t>HD 7770</t>
  </si>
  <si>
    <t>Radeon HD 8760</t>
  </si>
  <si>
    <t>Quadro K4000M</t>
  </si>
  <si>
    <t>Iris Pro 580 (Mobile Skylake)</t>
  </si>
  <si>
    <t>GTX 670MX</t>
  </si>
  <si>
    <t>GTX 465</t>
  </si>
  <si>
    <t>R7 250X</t>
  </si>
  <si>
    <t>GeForce GTX 555</t>
  </si>
  <si>
    <t>GeForce GTX 560 SE</t>
  </si>
  <si>
    <t>HD 6850</t>
  </si>
  <si>
    <t>GTX 760M</t>
  </si>
  <si>
    <t>GeForce GTX 485M</t>
  </si>
  <si>
    <t>Quadro K3100M</t>
  </si>
  <si>
    <t>Iris Plus G7</t>
  </si>
  <si>
    <t>MX150-2</t>
  </si>
  <si>
    <t>GeForce GTX 295 (SLI Disabled)</t>
  </si>
  <si>
    <t>RX Vega 10 (Ryzen iGPU)</t>
  </si>
  <si>
    <t>Radeon HD 5700</t>
  </si>
  <si>
    <t>Quadro K620</t>
  </si>
  <si>
    <t>GeForce MX230</t>
  </si>
  <si>
    <t>HD 5770</t>
  </si>
  <si>
    <t>RX Vega 8 (Ryzen iGPU)</t>
  </si>
  <si>
    <t>R9 M370X</t>
  </si>
  <si>
    <t>GTX 670M</t>
  </si>
  <si>
    <t>GTX 460 SE</t>
  </si>
  <si>
    <t>HD 6790</t>
  </si>
  <si>
    <t>Radeon HD 6770</t>
  </si>
  <si>
    <t>HD 4890</t>
  </si>
  <si>
    <t>FirePro M6000</t>
  </si>
  <si>
    <t>HD 6970M</t>
  </si>
  <si>
    <t>MX130</t>
  </si>
  <si>
    <t>EAH6770</t>
  </si>
  <si>
    <t>Quadro 5000</t>
  </si>
  <si>
    <t>GeForce GTX 645</t>
  </si>
  <si>
    <t>GTX 745 (OEM)</t>
  </si>
  <si>
    <t>Radeon 540</t>
  </si>
  <si>
    <t>GTX 940M</t>
  </si>
  <si>
    <t>GeForce GT 755M</t>
  </si>
  <si>
    <t>GeForce GTX 570M</t>
  </si>
  <si>
    <t>940MX</t>
  </si>
  <si>
    <t>GeForce GTX 285</t>
  </si>
  <si>
    <t>FirePro M5100 (FireGL V)</t>
  </si>
  <si>
    <t>Iris Pro HD 6200 (Desktop)</t>
  </si>
  <si>
    <t>FirePro M8900</t>
  </si>
  <si>
    <t>GeForce 840M</t>
  </si>
  <si>
    <t>GTX 275</t>
  </si>
  <si>
    <t xml:space="preserve"> Iris Plus 650 (Mobile Kaby Lake)</t>
  </si>
  <si>
    <t>Radeon HD 7800M</t>
  </si>
  <si>
    <t>GTX 550-Ti</t>
  </si>
  <si>
    <t>HD 4870</t>
  </si>
  <si>
    <t>GTX 650</t>
  </si>
  <si>
    <t>GeForce GTX 280</t>
  </si>
  <si>
    <t>FirePro V5800 (FireGL V)</t>
  </si>
  <si>
    <t>Mobility Radeon HD 5870</t>
  </si>
  <si>
    <t>Iris 550 (Mobile Skylake)</t>
  </si>
  <si>
    <t>930MX</t>
  </si>
  <si>
    <t>GeForce GT 750M</t>
  </si>
  <si>
    <t>Quadro FX 5800</t>
  </si>
  <si>
    <t>GeForce GTX 480M</t>
  </si>
  <si>
    <t>R7 250</t>
  </si>
  <si>
    <t>Quadro 4000M</t>
  </si>
  <si>
    <t>HD 5750</t>
  </si>
  <si>
    <t>Quadro K3000M</t>
  </si>
  <si>
    <t>GeForce GT 740</t>
  </si>
  <si>
    <t>Radeon HD 6700</t>
  </si>
  <si>
    <t>R7 250E</t>
  </si>
  <si>
    <t>Radeon HD 4850</t>
  </si>
  <si>
    <t>Iris Plus 640 (Mobile Kaby Lake)</t>
  </si>
  <si>
    <t>UHD Graphics 750</t>
  </si>
  <si>
    <t>Radeon HD 4850-X2</t>
  </si>
  <si>
    <t>HD 7750</t>
  </si>
  <si>
    <t>GeForce 9800 GTX</t>
  </si>
  <si>
    <t>GeForce GT 745M</t>
  </si>
  <si>
    <t>GeForce GTS 450</t>
  </si>
  <si>
    <t>Iris Plus G4</t>
  </si>
  <si>
    <t>GTX 260</t>
  </si>
  <si>
    <t>Quadro K2000</t>
  </si>
  <si>
    <t>GTX 660M</t>
  </si>
  <si>
    <t>GeForce GTX 560M</t>
  </si>
  <si>
    <t>Quadro K2100M</t>
  </si>
  <si>
    <t>RX Vega 6 (Ryzen iGPU)</t>
  </si>
  <si>
    <t>Radeon HD 4800</t>
  </si>
  <si>
    <t>Radeon HD 7700M</t>
  </si>
  <si>
    <t>Radeon HD 4770</t>
  </si>
  <si>
    <t>Iris 540 (Mobile Skylake)</t>
  </si>
  <si>
    <t>GeForce GTS 250</t>
  </si>
  <si>
    <t>GeForce 8800 GTS-512</t>
  </si>
  <si>
    <t>GeForce GTX 460M</t>
  </si>
  <si>
    <t>FirePro M4000</t>
  </si>
  <si>
    <t>GeForce GT 640</t>
  </si>
  <si>
    <t>GeForce GT 650M</t>
  </si>
  <si>
    <t>Quadro FX 3800M</t>
  </si>
  <si>
    <t>Mobility Radeon HD 5850</t>
  </si>
  <si>
    <t>GeForce 830M</t>
  </si>
  <si>
    <t>Quadro 4000</t>
  </si>
  <si>
    <t>Radeon R7 Graphics</t>
  </si>
  <si>
    <t>Quadro FX 3800</t>
  </si>
  <si>
    <t>Radeon  530</t>
  </si>
  <si>
    <t>HD 7730</t>
  </si>
  <si>
    <t>GeForce GTS 240</t>
  </si>
  <si>
    <t>FirePro M7740</t>
  </si>
  <si>
    <t>GeForce GTX 285M</t>
  </si>
  <si>
    <t>Radeon HD 8570</t>
  </si>
  <si>
    <t>FirePro V4900</t>
  </si>
  <si>
    <t>GeForce GTX 280M</t>
  </si>
  <si>
    <t>MX110</t>
  </si>
  <si>
    <t>FirePro V5900 (FireGL V)</t>
  </si>
  <si>
    <t>GeForce 8800 Ultra</t>
  </si>
  <si>
    <t>Iris Pro HD 6100 (Mobile)</t>
  </si>
  <si>
    <t>GeForce 8800 GT</t>
  </si>
  <si>
    <t>Quadro 2000</t>
  </si>
  <si>
    <t>UHD Graphics 730</t>
  </si>
  <si>
    <t>HD 6000 (Mobile)</t>
  </si>
  <si>
    <t>GeForce GT 740M</t>
  </si>
  <si>
    <t>GeForce GT 635</t>
  </si>
  <si>
    <t>Quadro K2000M</t>
  </si>
  <si>
    <t>GeForce GT 545</t>
  </si>
  <si>
    <t>920MX</t>
  </si>
  <si>
    <t>Radeon HD 6670</t>
  </si>
  <si>
    <t>Quadro 3000M</t>
  </si>
  <si>
    <t>GeForce 8800 GTX</t>
  </si>
  <si>
    <t>Quadro K1100M</t>
  </si>
  <si>
    <t>UHD G1</t>
  </si>
  <si>
    <t>Quadro FX 3700M</t>
  </si>
  <si>
    <t>GeForce 9800 GT</t>
  </si>
  <si>
    <t>Radeon HD 6730M</t>
  </si>
  <si>
    <t>R7 240</t>
  </si>
  <si>
    <t>Radeon HD 6700M</t>
  </si>
  <si>
    <t>Radeon  HD 6770M</t>
  </si>
  <si>
    <t>Iris Pro HD 5200 (V1 Mobile 1.15 GHz)</t>
  </si>
  <si>
    <t>Radeon HD 7670</t>
  </si>
  <si>
    <t>GeForce GT 640M</t>
  </si>
  <si>
    <t>FirePro V4800 (FireGL V)</t>
  </si>
  <si>
    <t>Quadro 2000M</t>
  </si>
  <si>
    <t>UHD Graphics 630 (Desktop Coffee Lake i5 i7)</t>
  </si>
  <si>
    <t>Radeon HD 5670</t>
  </si>
  <si>
    <t>Iris Pro HD 5200 (V2 Mobile 1.2 GHz)</t>
  </si>
  <si>
    <t>Radeon HD 8670D</t>
  </si>
  <si>
    <t>Radeon HD 3870</t>
  </si>
  <si>
    <t>HD 630 (Desktop Kaby Lake)</t>
  </si>
  <si>
    <t>Quadro FX 3700</t>
  </si>
  <si>
    <t>Radeon HD 7570</t>
  </si>
  <si>
    <t>Quadro FX 2800M</t>
  </si>
  <si>
    <t>Radeon HD 7660D</t>
  </si>
  <si>
    <t>UHD Graphics 630 (Desktop Coffee Lake i3)</t>
  </si>
  <si>
    <t>HD P530 (Server Skylake)</t>
  </si>
  <si>
    <t>UHD Graphics 620 (Mobile Kaby Lake R)</t>
  </si>
  <si>
    <t>GeForce 8800 GS</t>
  </si>
  <si>
    <t>Radeon HD 6750M</t>
  </si>
  <si>
    <t>Radeon 520</t>
  </si>
  <si>
    <t>GeForce GT 730</t>
  </si>
  <si>
    <t>GeForce GTX 260M</t>
  </si>
  <si>
    <t>HD 530 (Desktop Skylake)</t>
  </si>
  <si>
    <t>Radeon HD 6570</t>
  </si>
  <si>
    <t>HD 620 (Mobile Kaby Lake)</t>
  </si>
  <si>
    <t>GeForce GT 445M</t>
  </si>
  <si>
    <t>Radeon HD 8650G</t>
  </si>
  <si>
    <t>Radeon HD 6630M</t>
  </si>
  <si>
    <t>GeForce GT 555M</t>
  </si>
  <si>
    <t>HD 530 (Mobile Skylake)</t>
  </si>
  <si>
    <t>RX Vega 3 (Ryzen iGPU)</t>
  </si>
  <si>
    <t>HD 520 (Mobile Skylake)</t>
  </si>
  <si>
    <t>Radeon HD 7660G</t>
  </si>
  <si>
    <t>Radeon HD 3800</t>
  </si>
  <si>
    <t>GeForce GTS 360M</t>
  </si>
  <si>
    <t>GeForce 8800 GTS</t>
  </si>
  <si>
    <t>GeForce GT 240</t>
  </si>
  <si>
    <t>Mobility Radeon HD 3870-X2 (Crossfire Disabled)</t>
  </si>
  <si>
    <t>Mobility Radeon HD 5730</t>
  </si>
  <si>
    <t>Radeon HD 5570</t>
  </si>
  <si>
    <t>Radeon HD 7670M</t>
  </si>
  <si>
    <t>GeForce GT 440</t>
  </si>
  <si>
    <t>Radeon HD 7600M</t>
  </si>
  <si>
    <t>Quadro FX 4600</t>
  </si>
  <si>
    <t>GeForce 820M</t>
  </si>
  <si>
    <t>GeForce GT 230</t>
  </si>
  <si>
    <t>GeForce 9600 GT</t>
  </si>
  <si>
    <t>GeForce GT 720</t>
  </si>
  <si>
    <t>NVS 5400M</t>
  </si>
  <si>
    <t>Iris Pro HD 5100 (Mobile 1.1 GHz)</t>
  </si>
  <si>
    <t>GeForce GT 630</t>
  </si>
  <si>
    <t>GeForce 9800M GTS</t>
  </si>
  <si>
    <t>Mobility Radeon HD 4670</t>
  </si>
  <si>
    <t>Radeon HD 8610G</t>
  </si>
  <si>
    <t>HD 5500 (Mobile 0.95 GHz)</t>
  </si>
  <si>
    <t>GeForce GT620M</t>
  </si>
  <si>
    <t>Radeon HD 8570D</t>
  </si>
  <si>
    <t>GeForce GT 720M</t>
  </si>
  <si>
    <t>GeForce 710M</t>
  </si>
  <si>
    <t>GeForce GT 550M</t>
  </si>
  <si>
    <t>GeForce GT 635M</t>
  </si>
  <si>
    <t>HD 615 (Mobile Kaby Lake)</t>
  </si>
  <si>
    <t>Radeon HD 7650M</t>
  </si>
  <si>
    <t>Radeon HD 7500M</t>
  </si>
  <si>
    <t>Radeon HD 6550D</t>
  </si>
  <si>
    <t>Quadro K1000M</t>
  </si>
  <si>
    <t>Radeon HD 7560D</t>
  </si>
  <si>
    <t>Quadro K600</t>
  </si>
  <si>
    <t>Quadro FX 1800</t>
  </si>
  <si>
    <t>GeForce GTS 250M</t>
  </si>
  <si>
    <t>GeForce GT 530</t>
  </si>
  <si>
    <t>GeForce GT 630M</t>
  </si>
  <si>
    <t>GeForce GT 710</t>
  </si>
  <si>
    <t>Quadro 1000M</t>
  </si>
  <si>
    <t>GeForce GT625M</t>
  </si>
  <si>
    <t>GeForce GT 320</t>
  </si>
  <si>
    <t>NVS 5200M</t>
  </si>
  <si>
    <t>GeForce 9800M-GS</t>
  </si>
  <si>
    <t>Radeon HD 4670</t>
  </si>
  <si>
    <t>GeForce GT 430</t>
  </si>
  <si>
    <t>NVS 510</t>
  </si>
  <si>
    <t>Radeon HD 8550G</t>
  </si>
  <si>
    <t>GeForce GT 435M</t>
  </si>
  <si>
    <t>Quadro 600</t>
  </si>
  <si>
    <t>HD 515 (Mobile Skylake)</t>
  </si>
  <si>
    <t>HD P4000 (Server 1.25 GHz)</t>
  </si>
  <si>
    <t>HD 5000 (Mobile 1.0/1.1 GHz)</t>
  </si>
  <si>
    <t>GeForce GT 540M</t>
  </si>
  <si>
    <t>Radeon HD 6500M</t>
  </si>
  <si>
    <t>Quadro FX 3600M</t>
  </si>
  <si>
    <t>Radeon HD 8510G</t>
  </si>
  <si>
    <t>Radeon HD 5500</t>
  </si>
  <si>
    <t>Radeon HD 7610M</t>
  </si>
  <si>
    <t>HD Graphics P4600</t>
  </si>
  <si>
    <t>Radeon HD 7640G</t>
  </si>
  <si>
    <t>Radeon HD 4650</t>
  </si>
  <si>
    <t>Mobility Radeon HD 4650</t>
  </si>
  <si>
    <t>HD 4000 (Desktop 1.15 GHz)</t>
  </si>
  <si>
    <t>Quadro FX 1800M</t>
  </si>
  <si>
    <t>Radeon HD 6620G</t>
  </si>
  <si>
    <t>Radeon HD 8470D</t>
  </si>
  <si>
    <t>Radeon HD 7600G</t>
  </si>
  <si>
    <t>HD 4600 (Desktop 1.25 GHz)</t>
  </si>
  <si>
    <t>GeForce GT 335M</t>
  </si>
  <si>
    <t>Radeon HD 7540D</t>
  </si>
  <si>
    <t>GeForce GT 425M</t>
  </si>
  <si>
    <t>HD 4600 (Mobile 1.15 GHz)</t>
  </si>
  <si>
    <t>Quadro FX 2700M</t>
  </si>
  <si>
    <t xml:space="preserve"> HD 610 (Desktop Kaby Lake)</t>
  </si>
  <si>
    <t>HD 4000 (Mobile 1.25 GHz)</t>
  </si>
  <si>
    <t>GeForce GT 130</t>
  </si>
  <si>
    <t>GeForce GT 525M</t>
  </si>
  <si>
    <t>GeForce GT 420M</t>
  </si>
  <si>
    <t>Core M HD 5300</t>
  </si>
  <si>
    <t>HD 4400 (Desktop 1.15 GHz)</t>
  </si>
  <si>
    <t>Radeon HD 7520G</t>
  </si>
  <si>
    <t>Radeon HD 6530D</t>
  </si>
  <si>
    <t>NVS 5100M</t>
  </si>
  <si>
    <t>HD 510 (Desktop Skylake)</t>
  </si>
  <si>
    <t>GeForce GT 220</t>
  </si>
  <si>
    <t>UHD Graphics 605</t>
  </si>
  <si>
    <t>HD 4400 (Mobile 1.0/1.1 GHz)</t>
  </si>
  <si>
    <t>GeForce GT 620</t>
  </si>
  <si>
    <t>GeForce GT 240M</t>
  </si>
  <si>
    <t>Quadro FX 880M</t>
  </si>
  <si>
    <t>GeForce GT 330M</t>
  </si>
  <si>
    <t>Radeon HD 6520G</t>
  </si>
  <si>
    <t>GeForce GT 520MX</t>
  </si>
  <si>
    <t>GeForce 9700M GT</t>
  </si>
  <si>
    <t>Radeon HD 7500G</t>
  </si>
  <si>
    <t>GeForce GT 705</t>
  </si>
  <si>
    <t>GeForce GT 230M</t>
  </si>
  <si>
    <t>Radeon  HD 6490M</t>
  </si>
  <si>
    <t>GeForce 8600 GTS</t>
  </si>
  <si>
    <t>GeForce GT 130M</t>
  </si>
  <si>
    <t>GeForce 7800 GT</t>
  </si>
  <si>
    <t>GeForce 610M</t>
  </si>
  <si>
    <t>Radeon HD 7470M</t>
  </si>
  <si>
    <t>HD 7470</t>
  </si>
  <si>
    <t>Radeon HD 8370D</t>
  </si>
  <si>
    <t>HD 3000 (Desktop V2 1.35 GHz)</t>
  </si>
  <si>
    <t>Radeon R5</t>
  </si>
  <si>
    <t>Radeon HD 7400M</t>
  </si>
  <si>
    <t>Radeon HD 6470M</t>
  </si>
  <si>
    <t>Quadro 400</t>
  </si>
  <si>
    <t>GeForce 9500 GS</t>
  </si>
  <si>
    <t>Radeon HD 7480D</t>
  </si>
  <si>
    <t>GeForce GT 520</t>
  </si>
  <si>
    <t>HD 3000 (Mobile V2 1.3 GHz)</t>
  </si>
  <si>
    <t>Radeon HD 2600-XT</t>
  </si>
  <si>
    <t>NVS 4200M</t>
  </si>
  <si>
    <t>Quadro FX 770M</t>
  </si>
  <si>
    <t>GeForce GT 610</t>
  </si>
  <si>
    <t>HD 4200 (Mobile 0.85 GHz)</t>
  </si>
  <si>
    <t>GeForce 9650M-GT</t>
  </si>
  <si>
    <t>GeForce GT 520M</t>
  </si>
  <si>
    <t>GeForce GT 420</t>
  </si>
  <si>
    <t>Radeon HD 2600</t>
  </si>
  <si>
    <t>GeForce 320M</t>
  </si>
  <si>
    <t>GeForce GT 220M</t>
  </si>
  <si>
    <t>Radeon HD 6480G</t>
  </si>
  <si>
    <t>Radeon HD 7450</t>
  </si>
  <si>
    <t>Quadro FX 1600M</t>
  </si>
  <si>
    <t>Radeon HD 6450</t>
  </si>
  <si>
    <t>GeForce 9500 GT</t>
  </si>
  <si>
    <t>HD 3000 (Desktop V1 1.1 GHz)</t>
  </si>
  <si>
    <t>Radeon R3 Graphics</t>
  </si>
  <si>
    <t>UHD Graphics 600</t>
  </si>
  <si>
    <t>Mobility Radeon HD 3670</t>
  </si>
  <si>
    <t>Radeon HD 7400G</t>
  </si>
  <si>
    <t>GeForce 9600M-GT</t>
  </si>
  <si>
    <t>Radeon HD 8400-R3</t>
  </si>
  <si>
    <t>GeForce 7900 GTX</t>
  </si>
  <si>
    <t>HD 3000 (Mobile V1 1.1/1.2 GHz)</t>
  </si>
  <si>
    <t>Quadro NVS 320M</t>
  </si>
  <si>
    <t>HD 3650</t>
  </si>
  <si>
    <t>Radeon HD 6410D</t>
  </si>
  <si>
    <t>Quadro FX 580</t>
  </si>
  <si>
    <t>Mobility Radeon HD 2600-XT</t>
  </si>
  <si>
    <t>GeForce 9600M-GS</t>
  </si>
  <si>
    <t>HD Graphics (G4 Pentium/Celeron 1.05/1.15 GHz)</t>
  </si>
  <si>
    <t>GeForce 410M</t>
  </si>
  <si>
    <t>Radeon HD 8330</t>
  </si>
  <si>
    <t>GeForce 8600 GT</t>
  </si>
  <si>
    <t>Mobility FireGL V5700</t>
  </si>
  <si>
    <t>Quadro FX 570M</t>
  </si>
  <si>
    <t>NVS 310</t>
  </si>
  <si>
    <t>Radeon HD 2600-PRO</t>
  </si>
  <si>
    <t>GeForce GT 415M</t>
  </si>
  <si>
    <t>HD 2500 (Desktop 1.05 GHz)</t>
  </si>
  <si>
    <t>Mobility Radeon HD 545v</t>
  </si>
  <si>
    <t>Quadro FX 1700</t>
  </si>
  <si>
    <t>Mobility Radeon HD 3650</t>
  </si>
  <si>
    <t>GeForce 8600M GT</t>
  </si>
  <si>
    <t>HD Graphics (G3 Pentium/Celeron 1.0/1.1 GHz)</t>
  </si>
  <si>
    <t>Mobility Radeon HD 4570</t>
  </si>
  <si>
    <t>Mobility Radeon HD 2600</t>
  </si>
  <si>
    <t>Radeon HD 6370M</t>
  </si>
  <si>
    <t>HD 8240</t>
  </si>
  <si>
    <t>Mobility Radeon HD 6370</t>
  </si>
  <si>
    <t>Radeon HD 4550</t>
  </si>
  <si>
    <t>GeForce 7800 GTX</t>
  </si>
  <si>
    <t>Mobility Radeon HD 4500</t>
  </si>
  <si>
    <t>GeForce GT 320M</t>
  </si>
  <si>
    <t>Radeon HD 4200</t>
  </si>
  <si>
    <t>Quadro FX 4500</t>
  </si>
  <si>
    <t>GeForce 7900 GS</t>
  </si>
  <si>
    <t>Radeon HD 6300M</t>
  </si>
  <si>
    <t>GeForce 310M</t>
  </si>
  <si>
    <t>Radeon HD 7350</t>
  </si>
  <si>
    <t>GeForce G210M</t>
  </si>
  <si>
    <t>GeForce 315M</t>
  </si>
  <si>
    <t>Quadro FX 3500</t>
  </si>
  <si>
    <t>Radeon HD 6350</t>
  </si>
  <si>
    <t>GeForce 310</t>
  </si>
  <si>
    <t>Mobility Radeon HD 5470</t>
  </si>
  <si>
    <t>Quadro FX 380</t>
  </si>
  <si>
    <t>Radeon HD 4300</t>
  </si>
  <si>
    <t>Mobility Radeon HD 4350</t>
  </si>
  <si>
    <t>FirePro 2270</t>
  </si>
  <si>
    <t>GeForce 9400 GT</t>
  </si>
  <si>
    <t>NVS 300</t>
  </si>
  <si>
    <t>GeForce G210</t>
  </si>
  <si>
    <t>Radeon HD 7340</t>
  </si>
  <si>
    <t>Mobility Radeon HD 530v</t>
  </si>
  <si>
    <t>NVS 3100M</t>
  </si>
  <si>
    <t>Radeon HD 5450</t>
  </si>
  <si>
    <t>GeForce 8400 GS</t>
  </si>
  <si>
    <t>GeForce 305M</t>
  </si>
  <si>
    <t>Radeon HD 5400</t>
  </si>
  <si>
    <t>Mobility Radeon HD 4300</t>
  </si>
  <si>
    <t>HD 8210</t>
  </si>
  <si>
    <t>GeForce 210</t>
  </si>
  <si>
    <t>GeForce Go 7900</t>
  </si>
  <si>
    <t>Radeon HD 6320</t>
  </si>
  <si>
    <t>Mobility Radeon HD 4250</t>
  </si>
  <si>
    <t>GeForce 8600M GS</t>
  </si>
  <si>
    <t>GeForce 9400M</t>
  </si>
  <si>
    <t>Radeon HD 3200</t>
  </si>
  <si>
    <t>GeForce 7600 GT</t>
  </si>
  <si>
    <t>Radeon HD 4250</t>
  </si>
  <si>
    <t>Radeon 3000 Graphics</t>
  </si>
  <si>
    <t>GeForce 8500 GT</t>
  </si>
  <si>
    <t>ION</t>
  </si>
  <si>
    <t>Radeon HD 7310</t>
  </si>
  <si>
    <t>GeForce 7800 GS</t>
  </si>
  <si>
    <t>Radeon HD 6310</t>
  </si>
  <si>
    <t>Quadro FX 570</t>
  </si>
  <si>
    <t>HD Graphics (G2 Pentium/Celeron 1.1/1.15 GHz)</t>
  </si>
  <si>
    <t>HD 2000 (Desktop 1.1 GHz)</t>
  </si>
  <si>
    <t>GeForce G105M</t>
  </si>
  <si>
    <t>GeForce 8400M GT</t>
  </si>
  <si>
    <t>HD Graphics (Clarkdale 0.733/0.9 GHz)</t>
  </si>
  <si>
    <t>Mobility Radeon HD 3400</t>
  </si>
  <si>
    <t>Q45/Q43 Express Chipset</t>
  </si>
  <si>
    <t>HD Graphics (Bay Trail 0.667 - 0.854 GHz)</t>
  </si>
  <si>
    <t>Radeon HD 3450</t>
  </si>
  <si>
    <t>G41 Express Chipset</t>
  </si>
  <si>
    <t>Quadro NVS 290</t>
  </si>
  <si>
    <t>Radeon HD 4290</t>
  </si>
  <si>
    <t>Radeon HD 3300</t>
  </si>
  <si>
    <t>Quadro FX 1500</t>
  </si>
  <si>
    <t>G45/G43 Express Chipset</t>
  </si>
  <si>
    <t>Quadro NVS 140M</t>
  </si>
  <si>
    <t>GeForce 9300M GS</t>
  </si>
  <si>
    <t>Quadro NVS 160M</t>
  </si>
  <si>
    <t>GeForce 7600 GS</t>
  </si>
  <si>
    <t>Quadro NVS 295</t>
  </si>
  <si>
    <t>Radeon HD 6290</t>
  </si>
  <si>
    <t>HD Graphics (Arrandale 0.667/0.766 GHz)</t>
  </si>
  <si>
    <t>GeForce 8400M GS</t>
  </si>
  <si>
    <t>Radeon HD 6250M</t>
  </si>
  <si>
    <t>4 Series Internal Chipset</t>
  </si>
  <si>
    <t>GeForce 9200M GS</t>
  </si>
  <si>
    <t>Quadro NVS 450</t>
  </si>
  <si>
    <t>Radeon X1650</t>
  </si>
  <si>
    <t>GeForce 9300 GS</t>
  </si>
  <si>
    <t>Radeon HD 2400-PRO</t>
  </si>
  <si>
    <t>Radeon HD 6250</t>
  </si>
  <si>
    <t>Mobile Series 4 Express Chipset Family</t>
  </si>
  <si>
    <t>FirePro 2260</t>
  </si>
  <si>
    <t>Mobility Radeon HD 2400</t>
  </si>
  <si>
    <t>Radeon X1600</t>
  </si>
  <si>
    <t>GeForce 8200</t>
  </si>
  <si>
    <t>Quadro FX 3450/4000 SDI</t>
  </si>
  <si>
    <t>GeForce Go 7600</t>
  </si>
  <si>
    <t>Radeon 3100 Graphics</t>
  </si>
  <si>
    <t>GeForce 7300 GT</t>
  </si>
  <si>
    <t>Mobility Radeon X1600</t>
  </si>
  <si>
    <t>MOBILITY FireGL V5250</t>
  </si>
  <si>
    <t>GeForce 6600 GT</t>
  </si>
  <si>
    <t>GeForce 8400M G</t>
  </si>
  <si>
    <t>Quadro NVS 135M</t>
  </si>
  <si>
    <t>GeForce 8200M G</t>
  </si>
  <si>
    <t>GeForce 6600</t>
  </si>
  <si>
    <t>GeForce 7300 GS</t>
  </si>
  <si>
    <t>GeForce Go 7400</t>
  </si>
  <si>
    <t>Radeon X1300</t>
  </si>
  <si>
    <t>Radeon X1550</t>
  </si>
  <si>
    <t>Mobility Radeon X2300</t>
  </si>
  <si>
    <t>GeForce 7300 LE</t>
  </si>
  <si>
    <t>Mobility Radeon X1400</t>
  </si>
  <si>
    <t>GeForce Go 7300</t>
  </si>
  <si>
    <t>Mobility Radeon X1300</t>
  </si>
  <si>
    <t>Quadro NVS 440</t>
  </si>
  <si>
    <t>GeForce 7300 SE</t>
  </si>
  <si>
    <t>GeForce 7100 GS</t>
  </si>
  <si>
    <t>GeForce 7100 / nForce 630i</t>
  </si>
  <si>
    <t>GeForce 6200</t>
  </si>
  <si>
    <t>GeForce 6150</t>
  </si>
  <si>
    <t>GeForce 6100</t>
  </si>
  <si>
    <t>GeForce 7025 / nForce 630a</t>
  </si>
  <si>
    <t>GeForce 6150SE nForce 430</t>
  </si>
  <si>
    <t>GeForce 7150M / nForce 630M</t>
  </si>
  <si>
    <t>Graphics Media Accelerator 3150</t>
  </si>
  <si>
    <t>Intel UHD Graphics 600</t>
  </si>
  <si>
    <t>dataset CPU : userbechmar.com</t>
  </si>
  <si>
    <t>dataset GPU : userbechmark.com</t>
  </si>
  <si>
    <t>score</t>
  </si>
  <si>
    <t>HP Pavilion Gaming 15 (15-ec1073d)</t>
  </si>
  <si>
    <t>HP Pavilion Gaming 15 (15-dk0096wm)</t>
  </si>
  <si>
    <t>MSI GF63 (9SCX-005)</t>
  </si>
  <si>
    <t>ASUS TUF Gaming FX505DT-UB6</t>
  </si>
  <si>
    <t>Lenovo IdeaPad 3 15 Gaming</t>
  </si>
  <si>
    <t>HP Pavilion Gaming 15 (15-ec1073ne)</t>
  </si>
  <si>
    <t>HP Pavilion Gaming 15 (15-dk0010na)</t>
  </si>
  <si>
    <t>HP Pavilion Gaming 15 (15-dk0000)</t>
  </si>
  <si>
    <t>ASUS TUF Gaming (FX505DT-AH51)</t>
  </si>
  <si>
    <t>HP Pavilion Gaming 15 (15-ec1073dx)</t>
  </si>
  <si>
    <t>HP Pavilion Gaming 15 (15-ec1000)</t>
  </si>
  <si>
    <t>MSI GF63 Thin (9SCX-005)</t>
  </si>
  <si>
    <t>Acer Nitro 5 (AN515-55-53AG)</t>
  </si>
  <si>
    <t>ASUS TUF Gaming F15 (FX506)</t>
  </si>
  <si>
    <t>HP Pavilion Gaming 15-dk0000</t>
  </si>
  <si>
    <t>Acer Nitro 5 AN515-54</t>
  </si>
  <si>
    <t>ASUS TUF Gaming F15 (FX506LI-BI5N5)</t>
  </si>
  <si>
    <t>MSI GF75 Thin (9SCXR-281)</t>
  </si>
  <si>
    <t>MSI GF75 Thin (10SCXR-003)</t>
  </si>
  <si>
    <t>HP Pavilion Gaming 15 2018</t>
  </si>
  <si>
    <t>ASUS TUF Gaming (FX505DT-WB72)</t>
  </si>
  <si>
    <t>ASUS TUF Gaming A15 (FA506)</t>
  </si>
  <si>
    <t>HP Pavilion Gaming 15 (15-cx)</t>
  </si>
  <si>
    <t>Acer Nitro 5 (AN517-52-52T3)</t>
  </si>
  <si>
    <t>HP Pavilion Gaming 15 (15-cx0000)</t>
  </si>
  <si>
    <t>MSI GF65 Thin (9SD-251)</t>
  </si>
  <si>
    <t>HP Pavilion Gaming 16 (16-a)</t>
  </si>
  <si>
    <t>HP Pavilion Gaming 16 (16-a0032dx)</t>
  </si>
  <si>
    <t>HP Pavilion Gaming 16 (16-a0010nr)</t>
  </si>
  <si>
    <t>ASUS TUF Gaming FX705</t>
  </si>
  <si>
    <t>HP Pavilion Gaming 16 (16-a0000)</t>
  </si>
  <si>
    <t>ASUS ROG Zephyrus G (GA502GU-PB73)</t>
  </si>
  <si>
    <t>MSI GF65 Thin (9SD-252)</t>
  </si>
  <si>
    <t>MSI GF75 Thin 10Sx</t>
  </si>
  <si>
    <t>MSI GF65 Thin (9SD-836)</t>
  </si>
  <si>
    <t>MSI GF65 Thin (9SD-250)</t>
  </si>
  <si>
    <t>Lenovo IdeaPad L340 17 Gaming</t>
  </si>
  <si>
    <t>HP Pavilion Gaming 16 (16-a0046nr)</t>
  </si>
  <si>
    <t>MSI GL65 Leopard (10SCXR-031)</t>
  </si>
  <si>
    <t>Acer Nitro 5 (AN517-52)</t>
  </si>
  <si>
    <t>MSI GL63 8R</t>
  </si>
  <si>
    <t>MSI GF65 Thin (9SEXR-839)</t>
  </si>
  <si>
    <t>MSI GF65 Thin (9SEXR-250)</t>
  </si>
  <si>
    <t>MSI GF65 Thin (9SD-025)</t>
  </si>
  <si>
    <t>ASUS TUF Gaming (FX505DV-EH54)</t>
  </si>
  <si>
    <t>MSI GF75 Thin (10SCXR-200)</t>
  </si>
  <si>
    <t>MSI GF65 Thin (9SD-837)</t>
  </si>
  <si>
    <t>MSI GF65 Thin 10Sx</t>
  </si>
  <si>
    <t>MSI GF63 9S</t>
  </si>
  <si>
    <t>ASUS ROG Zephyrus GA502</t>
  </si>
  <si>
    <t>ASUS ROG STRIX G15 (G512LI-BI7N10-KIT10329)</t>
  </si>
  <si>
    <t>ASUS ROG STRIX G15 (G512)</t>
  </si>
  <si>
    <t>Acer Aspire 7 A717</t>
  </si>
  <si>
    <t>HP Omen 15 (15-dc)</t>
  </si>
  <si>
    <t>ASUS ROG Zephyrus G (GA502DU-AL025T)</t>
  </si>
  <si>
    <t>ASUS ROG STRIX G15 (G512LI-BI7N10-KIT8028)</t>
  </si>
  <si>
    <t>ASUS ROG (GL531GU-WB53)</t>
  </si>
  <si>
    <t>MSI GF63 (9SC-614)</t>
  </si>
  <si>
    <t>MSI GF65 Thin (10SER-459)</t>
  </si>
  <si>
    <t>MSI Creator 15M (A9SD-044)</t>
  </si>
  <si>
    <t>ASUS TUF Gaming A15 (FA506IV-BR7N12)</t>
  </si>
  <si>
    <t>ASUS TUF Gaming A17 (TUF706IU-AS76)</t>
  </si>
  <si>
    <t>ASUS ROG STRIX G15 (G512-BI7N10)</t>
  </si>
  <si>
    <t>ASUS TUF Gaming A17 TUF706IU-AS76</t>
  </si>
  <si>
    <t>AORUS 7 (SA-7US1330SH)</t>
  </si>
  <si>
    <t>ASUS VivoBook K571</t>
  </si>
  <si>
    <t>ASUS TUF Gaming A15 (FA506IU)</t>
  </si>
  <si>
    <t>ASUS TUF Gaming A15 (F506IU-ES74)</t>
  </si>
  <si>
    <t>Asus TUF Gaming FX504</t>
  </si>
  <si>
    <t>ASUS VivoBook (K571LI-PB71)</t>
  </si>
  <si>
    <t>MSI GF65 Thin 9SD-837</t>
  </si>
  <si>
    <t>MSI GF75 Thin (10SDR-255)</t>
  </si>
  <si>
    <t>MSI GF62</t>
  </si>
  <si>
    <t>ASUS ROG Zephyrus G15 GA502</t>
  </si>
  <si>
    <t>MSI GF65 Thin (9SEXR-838)</t>
  </si>
  <si>
    <t>AORUS 5 (2020)</t>
  </si>
  <si>
    <t>HP OMEN 15 (15-en0000)</t>
  </si>
  <si>
    <t>HP Pavilion Gaming 17 (17-cd)</t>
  </si>
  <si>
    <t>MSI GF65 Thin (9SEXR-249)</t>
  </si>
  <si>
    <t>MSI GF65 Thin 9SEXR-249</t>
  </si>
  <si>
    <t>ASUS ZenBook 15 UX534</t>
  </si>
  <si>
    <t>HP Pavilion Gaming 17 (17-cd1023nr)</t>
  </si>
  <si>
    <t>url</t>
  </si>
  <si>
    <t>/laptop-specs/asus-tuf-gaming-fx504-301/</t>
  </si>
  <si>
    <t>/laptop-specs/asus-tuf-gaming-fx504-450/</t>
  </si>
  <si>
    <t>/laptop-specs/asus-tuf-gaming-fx504-451/</t>
  </si>
  <si>
    <t>/laptop-specs/lenovo-ideapad-l340-15-gaming-125/</t>
  </si>
  <si>
    <t>/laptop-specs/hp-pavilion-gaming-15-15-ec1073d/</t>
  </si>
  <si>
    <t>/laptop-specs/hp-pavilion-gaming-15-15-dk0096wm/</t>
  </si>
  <si>
    <t>/laptop-specs/msi-gf63-9scx-005-25/</t>
  </si>
  <si>
    <t>/laptop-specs/asus-tuf-gaming-fx505dt-ub6/</t>
  </si>
  <si>
    <t>/laptop-specs/lenovo-ideapad-3-15-gaming-5/</t>
  </si>
  <si>
    <t>/laptop-specs/asus-tuf-gaming-fx505-1223/</t>
  </si>
  <si>
    <t>/laptop-specs/asus-tuf-gaming-fx505-1142/</t>
  </si>
  <si>
    <t>/laptop-specs/asus-tuf-gaming-fx505-1255/</t>
  </si>
  <si>
    <t>/laptop-specs/asus-tuf-gaming-fx504-448/</t>
  </si>
  <si>
    <t>/laptop-specs/hp-pavilion-gaming-15-15-ec1073ne/</t>
  </si>
  <si>
    <t>/laptop-specs/hp-pavilion-gaming-15-15-dk-15/</t>
  </si>
  <si>
    <t>/laptop-specs/dell-g3-3500-30/</t>
  </si>
  <si>
    <t>/laptop-specs/acer-nitro-5-an515-55-15/</t>
  </si>
  <si>
    <t>/laptop-specs/acer-nitro-5-an515-54-233/</t>
  </si>
  <si>
    <t>/laptop-specs/msi-gf63-314/</t>
  </si>
  <si>
    <t>/laptop-specs/acer-nitro-5-an515-54-189/</t>
  </si>
  <si>
    <t>/laptop-specs/hp-pavilion-gaming-15-15-dk-9/</t>
  </si>
  <si>
    <t>/laptop-specs/msi-gf63-352/</t>
  </si>
  <si>
    <t>/laptop-specs/acer-nitro-5-an515-54-205/</t>
  </si>
  <si>
    <t>/laptop-specs/hp-pavilion-gaming-15-15-dk0000-47/</t>
  </si>
  <si>
    <t>/laptop-specs/hp-pavilion-gaming-15-15-dk0000-35/</t>
  </si>
  <si>
    <t>/laptop-specs/lenovo-ideapad-l340-15-93/</t>
  </si>
  <si>
    <t>/laptop-specs/acer-nitro-5-an515-54-220/</t>
  </si>
  <si>
    <t>/laptop-specs/acer-nitro-5-an515-54-217/</t>
  </si>
  <si>
    <t>/laptop-specs/lenovo-ideapad-3-15-gaming-18/</t>
  </si>
  <si>
    <t>/laptop-specs/asus-tuf-gaming-fx505-136/</t>
  </si>
  <si>
    <t>/laptop-specs/msi-gf63-273/</t>
  </si>
  <si>
    <t>/laptop-specs/acer-nitro-5-29/</t>
  </si>
  <si>
    <t>/laptop-specs/asus-tuf-gaming-fx505-1264/</t>
  </si>
  <si>
    <t>/laptop-specs/acer-nitro-5-an515-54-228/</t>
  </si>
  <si>
    <t>/laptop-specs/hp-pavilion-gaming-15-15-ec1073dx-5/</t>
  </si>
  <si>
    <t>/laptop-specs/hp-pavilion-gaming-15-15-ec1000-13/</t>
  </si>
  <si>
    <t>/laptop-specs/asus-tuf-gaming-fx505-1254/</t>
  </si>
  <si>
    <t>/laptop-specs/asus-tuf-gaming-fx504-91/</t>
  </si>
  <si>
    <t>/laptop-specs/hp-pavilion-gaming-15-15-ec1073dx-2/</t>
  </si>
  <si>
    <t>/laptop-specs/dell-g3-3500-55/</t>
  </si>
  <si>
    <t>/laptop-specs/msi-gf63-thin-9scx-005-119/</t>
  </si>
  <si>
    <t>/laptop-specs/acer-nitro-5-an515-55-53ag-126/</t>
  </si>
  <si>
    <t>/laptop-specs/hp-pavilion-gaming-15-15-ec1000-6/</t>
  </si>
  <si>
    <t>/laptop-specs/acer-nitro-5-an515-54-124/</t>
  </si>
  <si>
    <t>/laptop-specs/lenovo-ideapad-3-15-gaming-46/</t>
  </si>
  <si>
    <t>/laptop-specs/hp-pavilion-gaming-15-15-ec1000/</t>
  </si>
  <si>
    <t>/laptop-specs/acer-nitro-5-an515-54-186/</t>
  </si>
  <si>
    <t>/laptop-specs/msi-gf63-350/</t>
  </si>
  <si>
    <t>/laptop-specs/msi-gf63-276/</t>
  </si>
  <si>
    <t>/laptop-specs/acer-nitro-5-5/</t>
  </si>
  <si>
    <t>/laptop-specs/acer-nitro-5-an515-54-193/</t>
  </si>
  <si>
    <t>/laptop-specs/acer-nitro-5-an515-54-187/</t>
  </si>
  <si>
    <t>/laptop-specs/acer-nitro-5-an515-44-42/</t>
  </si>
  <si>
    <t>/laptop-specs/acer-nitro-5-an515-54-172/</t>
  </si>
  <si>
    <t>/laptop-specs/asus-tuf-gaming-fx505-371/</t>
  </si>
  <si>
    <t>/laptop-specs/acer-nitro-5-an515-54-229/</t>
  </si>
  <si>
    <t>/laptop-specs/acer-nitro-5-an515-44-43/</t>
  </si>
  <si>
    <t>/laptop-specs/asus-tuf-gaming-fx505-299/</t>
  </si>
  <si>
    <t>/laptop-specs/msi-gf63-315/</t>
  </si>
  <si>
    <t>/laptop-specs/msi-gf63-288/</t>
  </si>
  <si>
    <t>/laptop-specs/msi-gf63-256/</t>
  </si>
  <si>
    <t>/laptop-specs/dell-g3-3579-547/</t>
  </si>
  <si>
    <t>/laptop-specs/hp-pavilion-gaming-15-15-ec1000-12/</t>
  </si>
  <si>
    <t>/laptop-specs/acer-nitro-5-an515-44-29/</t>
  </si>
  <si>
    <t>/laptop-specs/asus-tuf-gaming-fx505-1320/</t>
  </si>
  <si>
    <t>/laptop-specs/acer-nitro-5-an515-54-235/</t>
  </si>
  <si>
    <t>/laptop-specs/asus-tuf-gaming-fx505-445/</t>
  </si>
  <si>
    <t>/laptop-specs/dell-g3-3579-269/</t>
  </si>
  <si>
    <t>/laptop-specs/acer-nitro-5-an515-54-164/</t>
  </si>
  <si>
    <t>/laptop-specs/lenovo-ideapad-3-15-gaming-3/</t>
  </si>
  <si>
    <t>/laptop-specs/asus-tuf-gaming-fx505-97/</t>
  </si>
  <si>
    <t>/laptop-specs/dell-g3-3579-620/</t>
  </si>
  <si>
    <t>/laptop-specs/hp-pavilion-gaming-15-2019-6/</t>
  </si>
  <si>
    <t>/laptop-specs/lenovo-ideapad-l340-15-gaming-127/</t>
  </si>
  <si>
    <t>/laptop-specs/asus-tuf-gaming-f15-fx506-34/</t>
  </si>
  <si>
    <t>/laptop-specs/acer-nitro-5-an515-54-218/</t>
  </si>
  <si>
    <t>/laptop-specs/asus-tuf-gaming-f15-fx506-8/</t>
  </si>
  <si>
    <t>/laptop-specs/hp-pavilion-gaming-15-15-dk0000-25/</t>
  </si>
  <si>
    <t>/laptop-specs/hp-pavilion-gaming-15-15-ec1000-2/</t>
  </si>
  <si>
    <t>/laptop-specs/hp-pavilion-gaming-15-dk0000-2/</t>
  </si>
  <si>
    <t>/laptop-specs/acer-nitro-5-an515-44-49/</t>
  </si>
  <si>
    <t>/laptop-specs/hp-pavilion-gaming-15-15-dk0000-2/</t>
  </si>
  <si>
    <t>/laptop-specs/asus-tuf-gaming-fx505-443/</t>
  </si>
  <si>
    <t>/laptop-specs/asus-tuf-gaming-fx505-130/</t>
  </si>
  <si>
    <t>/laptop-specs/acer-nitro-5-an515-54-162/</t>
  </si>
  <si>
    <t>/laptop-specs/acer-nitro-5-an515-54-129/</t>
  </si>
  <si>
    <t>/laptop-specs/acer-nitro-5-an515-52-105/</t>
  </si>
  <si>
    <t>/laptop-specs/acer-nitro-5-an515-54-2/</t>
  </si>
  <si>
    <t>/laptop-specs/acer-nitro-5-an515-54-227/</t>
  </si>
  <si>
    <t>/laptop-specs/asus-tuf-gaming-f15-fx506-31/</t>
  </si>
  <si>
    <t>/laptop-specs/acer-nitro-5-an515-54-211/</t>
  </si>
  <si>
    <t>/laptop-specs/acer-nitro-5-an515-54-68/</t>
  </si>
  <si>
    <t>/laptop-specs/acer-nitro-5-an515-54-69/</t>
  </si>
  <si>
    <t>/laptop-specs/asus-tuf-gaming-f15-fx506li-bi5n5-143/</t>
  </si>
  <si>
    <t>/laptop-specs/asus-tuf-gaming-fx505-437/</t>
  </si>
  <si>
    <t>/laptop-specs/msi-gf63-289/</t>
  </si>
  <si>
    <t>/laptop-specs/msi-gf63-274/</t>
  </si>
  <si>
    <t>/laptop-specs/hp-pavilion-gaming-15-15-ec1073dx-7/</t>
  </si>
  <si>
    <t>/laptop-specs/acer-nitro-5-an515-54-76/</t>
  </si>
  <si>
    <t>/laptop-specs/acer-nitro-5-an515-54-66/</t>
  </si>
  <si>
    <t>/laptop-specs/acer-nitro-5-an515-54-103/</t>
  </si>
  <si>
    <t>/laptop-specs/asus-tuf-gaming-f15-fx506-27/</t>
  </si>
  <si>
    <t>/laptop-specs/msi-gf63-351/</t>
  </si>
  <si>
    <t>/laptop-specs/msi-gf63-325/</t>
  </si>
  <si>
    <t>/laptop-specs/msi-gf63-173/</t>
  </si>
  <si>
    <t>/laptop-specs/acer-nitro-5-an515-52-83/</t>
  </si>
  <si>
    <t>/laptop-specs/acer-nitro-5-an515-54-154/</t>
  </si>
  <si>
    <t>/laptop-specs/acer-nitro-5-an515-54-70/</t>
  </si>
  <si>
    <t>/laptop-specs/hp-pavilion-gaming-15-15-ec1000-21/</t>
  </si>
  <si>
    <t>/laptop-specs/acer-nitro-5-an515-55-21/</t>
  </si>
  <si>
    <t>/laptop-specs/asus-tuf-gaming-fx505-327/</t>
  </si>
  <si>
    <t>/laptop-specs/hp-pavilion-gaming-15-15-ec1000-8/</t>
  </si>
  <si>
    <t>/laptop-specs/hp-pavilion-gaming-15-15-ec1000-7/</t>
  </si>
  <si>
    <t>/laptop-specs/dell-g3-3500-32/</t>
  </si>
  <si>
    <t>/laptop-specs/asus-tuf-gaming-fx505-508/</t>
  </si>
  <si>
    <t>/laptop-specs/acer-nitro-5-an515-54-163/</t>
  </si>
  <si>
    <t>/laptop-specs/acer-nitro-5-an515-54-161/</t>
  </si>
  <si>
    <t>/laptop-specs/hp-pavilion-gaming-15-15-dk-6/</t>
  </si>
  <si>
    <t>/laptop-specs/acer-nitro-5-an515-54-153/</t>
  </si>
  <si>
    <t>/laptop-specs/msi-gf75-thin-9scxr-281/</t>
  </si>
  <si>
    <t>/laptop-specs/asus-tuf-gaming-f15-fx506-22/</t>
  </si>
  <si>
    <t>/laptop-specs/acer-nitro-5-an515-54-194/</t>
  </si>
  <si>
    <t>/laptop-specs/asus-tuf-gaming-fx505-162/</t>
  </si>
  <si>
    <t>/laptop-specs/asus-tuf-gaming-fx505-131/</t>
  </si>
  <si>
    <t>/laptop-specs/acer-nitro-5-an515-52-111/</t>
  </si>
  <si>
    <t>/laptop-specs/acer-nitro-5-an515-52-114/</t>
  </si>
  <si>
    <t>/laptop-specs/acer-nitro-5-an515-54-192/</t>
  </si>
  <si>
    <t>/laptop-specs/asus-tuf-gaming-fx504-63/</t>
  </si>
  <si>
    <t>/laptop-specs/acer-nitro-5-an515-54-104/</t>
  </si>
  <si>
    <t>/laptop-specs/acer-nitro-5-an515-52-81/</t>
  </si>
  <si>
    <t>/laptop-specs/msi-gf75-thin-10scxr-003-2/</t>
  </si>
  <si>
    <t>/laptop-specs/lenovo-ideapad-l340-15-98/</t>
  </si>
  <si>
    <t>/laptop-specs/acer-nitro-5-an515-54-92/</t>
  </si>
  <si>
    <t>/laptop-specs/lenovo-ideapad-l340-15-92/</t>
  </si>
  <si>
    <t>/laptop-specs/msi-gf63-thin-9scx-005-118/</t>
  </si>
  <si>
    <t>/laptop-specs/msi-gf63-thin-9scx-005-114/</t>
  </si>
  <si>
    <t>/laptop-specs/acer-nitro-5-an515-55-53ag-144/</t>
  </si>
  <si>
    <t>/laptop-specs/msi-gf63-9scx-005-48/</t>
  </si>
  <si>
    <t>/laptop-specs/acer-nitro-5-an515-55-53ag-124/</t>
  </si>
  <si>
    <t>/laptop-specs/dell-g3-3500-43/</t>
  </si>
  <si>
    <t>/laptop-specs/acer-nitro-5-an515-55-33/</t>
  </si>
  <si>
    <t>/laptop-specs/acer-nitro-5-an515-44-36/</t>
  </si>
  <si>
    <t>/laptop-specs/dell-g3-3500-18/</t>
  </si>
  <si>
    <t>/laptop-specs/asus-tuf-gaming-fx505-945/</t>
  </si>
  <si>
    <t>/laptop-specs/lenovo-ideapad-3-15-gaming-30/</t>
  </si>
  <si>
    <t>/laptop-specs/lenovo-ideapad-3-15-gaming-24/</t>
  </si>
  <si>
    <t>/laptop-specs/asus-tuf-gaming-fx505-450/</t>
  </si>
  <si>
    <t>/laptop-specs/lenovo-ideapad-3-15-gaming-15/</t>
  </si>
  <si>
    <t>/laptop-specs/acer-nitro-5-an515-54-168/</t>
  </si>
  <si>
    <t>/laptop-specs/asus-tuf-gaming-fx505-318/</t>
  </si>
  <si>
    <t>/laptop-specs/asus-tuf-gaming-fx505-139/</t>
  </si>
  <si>
    <t>/laptop-specs/msi-gf63-326/</t>
  </si>
  <si>
    <t>/laptop-specs/msi-gf63-301/</t>
  </si>
  <si>
    <t>/laptop-specs/msi-gf63-275/</t>
  </si>
  <si>
    <t>/laptop-specs/msi-gf63-257/</t>
  </si>
  <si>
    <t>/laptop-specs/dell-g3-3579-540/</t>
  </si>
  <si>
    <t>/laptop-specs/hp-pavilion-gaming-15-2018-22/</t>
  </si>
  <si>
    <t>/laptop-specs/lenovo-ideapad-l340-15-95/</t>
  </si>
  <si>
    <t>/laptop-specs/acer-nitro-5-an515-54-224/</t>
  </si>
  <si>
    <t>/laptop-specs/asus-tuf-gaming-fx504-60/</t>
  </si>
  <si>
    <t>/laptop-specs/acer-nitro-5-an515-54-151/</t>
  </si>
  <si>
    <t>/laptop-specs/acer-nitro-5-an515-54-140/</t>
  </si>
  <si>
    <t>/laptop-specs/hp-pavilion-gaming-15-15-dk-7/</t>
  </si>
  <si>
    <t>/laptop-specs/lenovo-ideapad-l340-15-gaming-123/</t>
  </si>
  <si>
    <t>/laptop-specs/acer-nitro-5-an515-54-96/</t>
  </si>
  <si>
    <t>/laptop-specs/acer-nitro-5-an515-54-83/</t>
  </si>
  <si>
    <t>/laptop-specs/acer-nitro-5-an515-54-73/</t>
  </si>
  <si>
    <t>/laptop-specs/lenovo-ideapad-l340-15-gaming-116/</t>
  </si>
  <si>
    <t>/laptop-specs/acer-nitro-5-an515-54-222/</t>
  </si>
  <si>
    <t>/laptop-specs/dell-g3-3579-617/</t>
  </si>
  <si>
    <t>/laptop-specs/acer-nitro-5-an515-54-145/</t>
  </si>
  <si>
    <t>/laptop-specs/msi-gf63-353/</t>
  </si>
  <si>
    <t>/laptop-specs/acer-nitro-5-an515-54-86/</t>
  </si>
  <si>
    <t>/laptop-specs/acer-nitro-5-an515-54-85/</t>
  </si>
  <si>
    <t>/laptop-specs/lenovo-ideapad-l340-gaming-2/</t>
  </si>
  <si>
    <t>/laptop-specs/acer-nitro-5-an515-54-81/</t>
  </si>
  <si>
    <t>/laptop-specs/asus-tuf-gaming-fx505dt-wb72-13/</t>
  </si>
  <si>
    <t>/laptop-specs/lenovo-ideapad-l340-gaming/</t>
  </si>
  <si>
    <t>/laptop-specs/dell-g3-3579-233/</t>
  </si>
  <si>
    <t>/laptop-specs/asus-tuf-gaming-fx505-442/</t>
  </si>
  <si>
    <t>/laptop-specs/acer-nitro-5-an515-52-122/</t>
  </si>
  <si>
    <t>/laptop-specs/asus-tuf-gaming-f15-fx506-26/</t>
  </si>
  <si>
    <t>/laptop-specs/asus-tuf-gaming-f15-fx506-25/</t>
  </si>
  <si>
    <t>/laptop-specs/acer-nitro-5-an515-54-215/</t>
  </si>
  <si>
    <t>/laptop-specs/hp-pavilion-gaming-15-15-ec1000-3/</t>
  </si>
  <si>
    <t>/laptop-specs/acer-nitro-5-an515-54-201/</t>
  </si>
  <si>
    <t>/laptop-specs/acer-nitro-5-an515-44-55/</t>
  </si>
  <si>
    <t>/laptop-specs/msi-gf63-285/</t>
  </si>
  <si>
    <t>/laptop-specs/hp-pavilion-gaming-15-15-dk0000-19/</t>
  </si>
  <si>
    <t>/laptop-specs/msi-gf63-9scx-005-7/</t>
  </si>
  <si>
    <t>/laptop-specs/msi-gf63-339/</t>
  </si>
  <si>
    <t>/laptop-specs/msi-gf63-302/</t>
  </si>
  <si>
    <t>/laptop-specs/acer-nitro-5-an515-44-57/</t>
  </si>
  <si>
    <t>/laptop-specs/hp-pavilion-gaming-15-15-dk0000-34/</t>
  </si>
  <si>
    <t>/laptop-specs/asus-tuf-gaming-f15-fx506-20/</t>
  </si>
  <si>
    <t>/laptop-specs/asus-tuf-gaming-f15-fx506-13/</t>
  </si>
  <si>
    <t>/laptop-specs/acer-nitro-5-an515-55-22/</t>
  </si>
  <si>
    <t>/laptop-specs/acer-nitro-5-an515-54-188/</t>
  </si>
  <si>
    <t>/laptop-specs/lenovo-ideapad-3-15-gaming-4/</t>
  </si>
  <si>
    <t>/laptop-specs/acer-nitro-5-an515-54-99/</t>
  </si>
  <si>
    <t>/laptop-specs/msi-gf63-thin-9scx-005-117/</t>
  </si>
  <si>
    <t>/laptop-specs/msi-gf63-thin-9scx-005-116/</t>
  </si>
  <si>
    <t>/laptop-specs/acer-nitro-5-an515-55-53ag-143/</t>
  </si>
  <si>
    <t>/laptop-specs/dell-g3-3500-50/</t>
  </si>
  <si>
    <t>/laptop-specs/msi-gf63-9scx-005-47/</t>
  </si>
  <si>
    <t>/laptop-specs/acer-nitro-5-an515-55-53ag-117/</t>
  </si>
  <si>
    <t>/laptop-specs/msi-gf63-9scx-005-23/</t>
  </si>
  <si>
    <t>/laptop-specs/dell-g3-3579-199/</t>
  </si>
  <si>
    <t>/laptop-specs/hp-pavilion-gaming-15-15-dk0000-3/</t>
  </si>
  <si>
    <t>/laptop-specs/lenovo-ideapad-3-15-gaming-32/</t>
  </si>
  <si>
    <t>/laptop-specs/msi-gf63-263/</t>
  </si>
  <si>
    <t>/laptop-specs/lenovo-legion-y720-17/</t>
  </si>
  <si>
    <t>/laptop-specs/acer-nitro-5-an515-44-41/</t>
  </si>
  <si>
    <t>/laptop-specs/asus-tuf-gaming-a15-fa506-330/</t>
  </si>
  <si>
    <t>/laptop-specs/acer-nitro-5-an515-55-23/</t>
  </si>
  <si>
    <t>/laptop-specs/lenovo-ideapad-l340-15-94/</t>
  </si>
  <si>
    <t>/laptop-specs/hp-pavilion-gaming-15-2018-20/</t>
  </si>
  <si>
    <t>/laptop-specs/hp-pavilion-gaming-15-15-cx-8/</t>
  </si>
  <si>
    <t>/laptop-specs/hp-pavilion-gaming-15-15-ec1000-10/</t>
  </si>
  <si>
    <t>/laptop-specs/dell-g3-3500-38/</t>
  </si>
  <si>
    <t>/laptop-specs/msi-gf63-291/</t>
  </si>
  <si>
    <t>/laptop-specs/msi-gf63-9scx-005-10/</t>
  </si>
  <si>
    <t>/laptop-specs/acer-nitro-5-an515-54-155/</t>
  </si>
  <si>
    <t>/laptop-specs/msi-gf63-337/</t>
  </si>
  <si>
    <t>/laptop-specs/acer-nitro-5-an515-52-151/</t>
  </si>
  <si>
    <t>/laptop-specs/dell-g3-3579-461/</t>
  </si>
  <si>
    <t>/laptop-specs/msi-gv62-8r-10/</t>
  </si>
  <si>
    <t>/laptop-specs/acer-nitro-5-an515-54-159/</t>
  </si>
  <si>
    <t>/laptop-specs/dell-g3-3590-59/</t>
  </si>
  <si>
    <t>/laptop-specs/dell-g3-3579-452/</t>
  </si>
  <si>
    <t>/laptop-specs/acer-nitro-5-an515-54-82/</t>
  </si>
  <si>
    <t>/laptop-specs/lenovo-ideapad-l340-15-gaming-126/</t>
  </si>
  <si>
    <t>/laptop-specs/acer-nitro-5-an517-52-52t3-7/</t>
  </si>
  <si>
    <t>/laptop-specs/msi-gf63-thin-9scx-005-121/</t>
  </si>
  <si>
    <t>/laptop-specs/acer-nitro-5-an515-54-198/</t>
  </si>
  <si>
    <t>/laptop-specs/asus-tuf-gaming-fx505-509/</t>
  </si>
  <si>
    <t>/laptop-specs/asus-rog-g531/</t>
  </si>
  <si>
    <t>/laptop-specs/asus-tuf-gaming-f15-fx506-36/</t>
  </si>
  <si>
    <t>/laptop-specs/asus-tuf-gaming-f15-fx506-35/</t>
  </si>
  <si>
    <t>/laptop-specs/asus-tuf-gaming-f15-fx506li-bi5n5-341/</t>
  </si>
  <si>
    <t>/laptop-specs/asus-tuf-gaming-f15-fx506li-bi5n5-337/</t>
  </si>
  <si>
    <t>/laptop-specs/asus-tuf-gaming-f15-fx506li-bi5n5-335/</t>
  </si>
  <si>
    <t>/laptop-specs/hp-pavilion-gaming-15-15-cx0000-31/</t>
  </si>
  <si>
    <t>/laptop-specs/asus-tuf-gaming-f15-fx506li-bi5n5-141/</t>
  </si>
  <si>
    <t>/laptop-specs/acer-nitro-5-an515-55-32/</t>
  </si>
  <si>
    <t>/laptop-specs/acer-nitro-5-an515-55-28/</t>
  </si>
  <si>
    <t>/laptop-specs/asus-tuf-gaming-f15-fx506-5/</t>
  </si>
  <si>
    <t>/laptop-specs/asus-tuf-gaming-f15-fx506li-bi5n5-56/</t>
  </si>
  <si>
    <t>/laptop-specs/asus-tuf-gaming-f15-fx506li-bi5n5-11/</t>
  </si>
  <si>
    <t>/laptop-specs/dell-g3-3579-380/</t>
  </si>
  <si>
    <t>/laptop-specs/acer-nitro-5-an515-54-196/</t>
  </si>
  <si>
    <t>/laptop-specs/msi-gf63-282/</t>
  </si>
  <si>
    <t>/laptop-specs/hp-pavilion-gaming-15-15-dk0000-15/</t>
  </si>
  <si>
    <t>/laptop-specs/msi-gf63-9scx-005-5/</t>
  </si>
  <si>
    <t>/laptop-specs/dell-g3-3579-193/</t>
  </si>
  <si>
    <t>/laptop-specs/acer-nitro-5-an515-44-45/</t>
  </si>
  <si>
    <t>/laptop-specs/acer-nitro-5-an515-44-40/</t>
  </si>
  <si>
    <t>/laptop-specs/lenovo-ideapad-3-15-gaming-25/</t>
  </si>
  <si>
    <t>/laptop-specs/hp-pavilion-gaming-15-15-dk-17/</t>
  </si>
  <si>
    <t>/laptop-specs/msi-gf63-145/</t>
  </si>
  <si>
    <t>/laptop-specs/asus-rog-g531-159/</t>
  </si>
  <si>
    <t>/laptop-specs/acer-nitro-5-78/</t>
  </si>
  <si>
    <t>/laptop-specs/acer-nitro-5-30/</t>
  </si>
  <si>
    <t>/laptop-specs/asus-tuf-gaming-fx505-127/</t>
  </si>
  <si>
    <t>/laptop-specs/acer-nitro-5-an515-54-152/</t>
  </si>
  <si>
    <t>/laptop-specs/acer-nitro-5-an515-54-122/</t>
  </si>
  <si>
    <t>/laptop-specs/asus-rog-g531-47/</t>
  </si>
  <si>
    <t>/laptop-specs/msi-gf63-258/</t>
  </si>
  <si>
    <t>/laptop-specs/msi-gf65-thin-9sd-251-3/</t>
  </si>
  <si>
    <t>/laptop-specs/dell-g3-3579-510/</t>
  </si>
  <si>
    <t>/laptop-specs/hp-pavilion-gaming-15-2018-312/</t>
  </si>
  <si>
    <t>/laptop-specs/asus-tuf-gaming-fx505-331/</t>
  </si>
  <si>
    <t>/laptop-specs/dell-g3-3579-468/</t>
  </si>
  <si>
    <t>/laptop-specs/dell-g3-3579-454/</t>
  </si>
  <si>
    <t>/laptop-specs/hp-pavilion-gaming-15-2018-256/</t>
  </si>
  <si>
    <t>/laptop-specs/acer-nitro-5-an515-52-93/</t>
  </si>
  <si>
    <t>/laptop-specs/acer-nitro-5-an515-52-88/</t>
  </si>
  <si>
    <t>/laptop-specs/acer-nitro-5-an515-53-2/</t>
  </si>
  <si>
    <t>/laptop-specs/lenovo-legion-y7000-182/</t>
  </si>
  <si>
    <t>/laptop-specs/dell-g3-3579-71/</t>
  </si>
  <si>
    <t>/laptop-specs/hp-pavilion-gaming-15-2018-23/</t>
  </si>
  <si>
    <t>/laptop-specs/acer-nitro-5-2/</t>
  </si>
  <si>
    <t>/laptop-specs/acer-nitro-5-an515-54-158/</t>
  </si>
  <si>
    <t>/laptop-specs/hp-pavilion-gaming-16-16-a-8/</t>
  </si>
  <si>
    <t>/laptop-specs/hp-pavilion-gaming-15-15-ec1000-22/</t>
  </si>
  <si>
    <t>/laptop-specs/hp-pavilion-gaming-15-2018-193/</t>
  </si>
  <si>
    <t>/laptop-specs/acer-nitro-5-an515-44-56/</t>
  </si>
  <si>
    <t>/laptop-specs/asus-tuf-gaming-fx505-1141/</t>
  </si>
  <si>
    <t>/laptop-specs/asus-tuf-gaming-fx504-65/</t>
  </si>
  <si>
    <t>/laptop-specs/asus-rog-g531-115/</t>
  </si>
  <si>
    <t>/laptop-specs/asus-tuf-gaming-fx505-279/</t>
  </si>
  <si>
    <t>/laptop-specs/acer-nitro-5-an515-44-30/</t>
  </si>
  <si>
    <t>/laptop-specs/acer-nitro-5-an515-54-142/</t>
  </si>
  <si>
    <t>/laptop-specs/msi-gf63-366/</t>
  </si>
  <si>
    <t>/laptop-specs/asus-tuf-gaming-fx504-580/</t>
  </si>
  <si>
    <t>/laptop-specs/acer-nitro-5-an515-54-95/</t>
  </si>
  <si>
    <t>/laptop-specs/acer-nitro-5-an515-54-94/</t>
  </si>
  <si>
    <t>/laptop-specs/dell-g3-3579-282/</t>
  </si>
  <si>
    <t>/laptop-specs/asus-tuf-gaming-fx505-14/</t>
  </si>
  <si>
    <t>/laptop-specs/asus-tuf-gaming-fx504-124/</t>
  </si>
  <si>
    <t>/laptop-specs/acer-nitro-5-an515-55-20/</t>
  </si>
  <si>
    <t>/laptop-specs/acer-nitro-5-an515-54-210/</t>
  </si>
  <si>
    <t>/laptop-specs/acer-nitro-5-an515-54-91/</t>
  </si>
  <si>
    <t>/laptop-specs/hp-pavilion-gaming-16-16-a0032dx/</t>
  </si>
  <si>
    <t>/laptop-specs/hp-pavilion-gaming-16-16-a0010nr/</t>
  </si>
  <si>
    <t>/laptop-specs/acer-nitro-5-an515-55-53ag-31/</t>
  </si>
  <si>
    <t>/laptop-specs/acer-nitro-5-an515-55-53ag-30/</t>
  </si>
  <si>
    <t>/laptop-specs/msi-gf63-thin-9scx-005-62/</t>
  </si>
  <si>
    <t>/laptop-specs/msi-gf63-thin-9scx-005-61/</t>
  </si>
  <si>
    <t>/laptop-specs/acer-nitro-5-an515-55-53ag-6/</t>
  </si>
  <si>
    <t>/laptop-specs/dell-g3-3579-9/</t>
  </si>
  <si>
    <t>/laptop-specs/msi-gf63-338/</t>
  </si>
  <si>
    <t>/laptop-specs/acer-nitro-5-an515-55-18/</t>
  </si>
  <si>
    <t>/laptop-specs/acer-nitro-5-an515-54-72/</t>
  </si>
  <si>
    <t>/laptop-specs/acer-nitro-5-an515-54-67/</t>
  </si>
  <si>
    <t>/laptop-specs/asus-tuf-gaming-fx505-598/</t>
  </si>
  <si>
    <t>/laptop-specs/acer-nitro-5-an515-54-149/</t>
  </si>
  <si>
    <t>/laptop-specs/asus-tuf-gaming-fx505-1166/</t>
  </si>
  <si>
    <t>/laptop-specs/asus-tuf-gaming-f15-fx506-29/</t>
  </si>
  <si>
    <t>/laptop-specs/asus-tuf-gaming-f15-fx506-23/</t>
  </si>
  <si>
    <t>/laptop-specs/lenovo-legion-5i-15-313/</t>
  </si>
  <si>
    <t>/laptop-specs/acer-nitro-5-an515-54-31/</t>
  </si>
  <si>
    <t>/laptop-specs/msi-gf63-367/</t>
  </si>
  <si>
    <t>/laptop-specs/dell-inspiron-15-7567-362/</t>
  </si>
  <si>
    <t>/laptop-specs/asus-tuf-gaming-fx705-202/</t>
  </si>
  <si>
    <t>/laptop-specs/dell-g3-3590-20/</t>
  </si>
  <si>
    <t>/laptop-specs/asus-tuf-gaming-fx505-161/</t>
  </si>
  <si>
    <t>/laptop-specs/asus-tuf-gaming-f15-fx506li-bi5n5-334/</t>
  </si>
  <si>
    <t>/laptop-specs/asus-tuf-gaming-f15-fx506li-bi5n5-139/</t>
  </si>
  <si>
    <t>/laptop-specs/asus-tuf-gaming-f15-fx506li-bi5n5-49/</t>
  </si>
  <si>
    <t>/laptop-specs/acer-nitro-5-an515-54-214/</t>
  </si>
  <si>
    <t>/laptop-specs/hp-pavilion-gaming-15-15-ec1000-9/</t>
  </si>
  <si>
    <t>/laptop-specs/hp-pavilion-gaming-15-15-ec1000-4/</t>
  </si>
  <si>
    <t>/laptop-specs/hp-pavilion-gaming-16-16-a0000-30/</t>
  </si>
  <si>
    <t>/laptop-specs/acer-nitro-5-an515-54-160/</t>
  </si>
  <si>
    <t>/laptop-specs/acer-nitro-5-an515-54-157/</t>
  </si>
  <si>
    <t>/laptop-specs/acer-nitro-5-an515-54-118/</t>
  </si>
  <si>
    <t>/laptop-specs/msi-gf63-267/</t>
  </si>
  <si>
    <t>/laptop-specs/acer-nitro-5-an515-54-195/</t>
  </si>
  <si>
    <t>/laptop-specs/lenovo-legion-5-15-110/</t>
  </si>
  <si>
    <t>/laptop-specs/lenovo-ideapad-3-15-gaming-33/</t>
  </si>
  <si>
    <t>/laptop-specs/acer-nitro-5-an515-44-6/</t>
  </si>
  <si>
    <t>/laptop-specs/acer-nitro-5-an515-54-102/</t>
  </si>
  <si>
    <t>/laptop-specs/acer-nitro-5-an517-52-52t3-9/</t>
  </si>
  <si>
    <t>/laptop-specs/acer-nitro-5-an515-55-24/</t>
  </si>
  <si>
    <t>/laptop-specs/msi-gf63-169/</t>
  </si>
  <si>
    <t>/laptop-specs/asus-tuf-gaming-fx504-184/</t>
  </si>
  <si>
    <t>/laptop-specs/msi-gf63-261/</t>
  </si>
  <si>
    <t>/laptop-specs/hp-pavilion-gaming-15-15-ec1000-19/</t>
  </si>
  <si>
    <t>/laptop-specs/acer-nitro-5-an515-54-64/</t>
  </si>
  <si>
    <t>/laptop-specs/acer-nitro-5-an515-55-26/</t>
  </si>
  <si>
    <t>/laptop-specs/asus-rog-zephyrus-g-ga502gu-pb73/</t>
  </si>
  <si>
    <t>/laptop-specs/acer-nitro-5-an517-52-52t3-6/</t>
  </si>
  <si>
    <t>/laptop-specs/msi-gf65-thin-9sd-252-5/</t>
  </si>
  <si>
    <t>/laptop-specs/acer-nitro-5-an517-52-52t3-4/</t>
  </si>
  <si>
    <t>/laptop-specs/asus-tuf-gaming-fx505-860/</t>
  </si>
  <si>
    <t>/laptop-specs/lenovo-ideapad-l340-15-gaming-23/</t>
  </si>
  <si>
    <t>/laptop-specs/msi-gf75-thin-10sx-11/</t>
  </si>
  <si>
    <t>/laptop-specs/lenovo-legion-5i-15-384/</t>
  </si>
  <si>
    <t>/laptop-specs/acer-nitro-5-an515-55-53ag-116/</t>
  </si>
  <si>
    <t>/laptop-specs/acer-nitro-5-an515-55-53ag-114/</t>
  </si>
  <si>
    <t>/laptop-specs/acer-nitro-5-an515-55-53ag-29/</t>
  </si>
  <si>
    <t>/laptop-specs/msi-gf63-thin-9scx-005-59/</t>
  </si>
  <si>
    <t>/laptop-specs/msi-gf63-thin-9scx-005-42/</t>
  </si>
  <si>
    <t>/laptop-specs/msi-gf63-thin-9scx-005-40/</t>
  </si>
  <si>
    <t>/laptop-specs/msi-gf65-thin-9sd-836-7/</t>
  </si>
  <si>
    <t>/laptop-specs/hp-pavilion-gaming-15-15-ec1000-11/</t>
  </si>
  <si>
    <t>/laptop-specs/msi-gf65-thin-9sd-836/</t>
  </si>
  <si>
    <t>/laptop-specs/dell-g3-3590-124/</t>
  </si>
  <si>
    <t>/laptop-specs/hp-pavilion-gaming-15-15-dk0000-11/</t>
  </si>
  <si>
    <t>/laptop-specs/dell-g3-3579-196/</t>
  </si>
  <si>
    <t>/laptop-specs/dell-g7-7590-165/</t>
  </si>
  <si>
    <t>/laptop-specs/dell-g5-5500-51/</t>
  </si>
  <si>
    <t>/laptop-specs/lenovo-legion-5i-15-100/</t>
  </si>
  <si>
    <t>/laptop-specs/acer-nitro-5-an515-44-44/</t>
  </si>
  <si>
    <t>/laptop-specs/dell-g3-3500-20/</t>
  </si>
  <si>
    <t>/laptop-specs/hp-pavilion-gaming-15-15-dk0000-13/</t>
  </si>
  <si>
    <t>/laptop-specs/lenovo-ideapad-3-15-gaming-14/</t>
  </si>
  <si>
    <t>/laptop-specs/msi-gf65-thin-9sd-836-2/</t>
  </si>
  <si>
    <t>/laptop-specs/asus-tuf-gaming-fx505-309/</t>
  </si>
  <si>
    <t>/laptop-specs/acer-nitro-5-18/</t>
  </si>
  <si>
    <t>/laptop-specs/dell-g3-3590-28/</t>
  </si>
  <si>
    <t>/laptop-specs/msi-gf63-290/</t>
  </si>
  <si>
    <t>/laptop-specs/msi-gf65-thin-9sd-250/</t>
  </si>
  <si>
    <t>/laptop-specs/msi-gf65-thin-9sd-251/</t>
  </si>
  <si>
    <t>/laptop-specs/lenovo-ideapad-l340-17-gaming-68/</t>
  </si>
  <si>
    <t>/laptop-specs/hp-pavilion-gaming-15-15-dk0000-30/</t>
  </si>
  <si>
    <t>/laptop-specs/msi-gf65-thin-9sd-251-24/</t>
  </si>
  <si>
    <t>/laptop-specs/acer-nitro-5-an515-54-147/</t>
  </si>
  <si>
    <t>/laptop-specs/hp-pavilion-gaming-15-2018-9/</t>
  </si>
  <si>
    <t>/laptop-specs/acer-nitro-5-an515-54-139/</t>
  </si>
  <si>
    <t>/laptop-specs/acer-nitro-5-an515-54-133/</t>
  </si>
  <si>
    <t>/laptop-specs/asus-rog-g531-74/</t>
  </si>
  <si>
    <t>/laptop-specs/hp-omen-15-33/</t>
  </si>
  <si>
    <t>/laptop-specs/asus-tuf-gaming-f15-fx506li-bi5n5-145/</t>
  </si>
  <si>
    <t>/laptop-specs/asus-tuf-gaming-f15-fx506li-bi5n5-144/</t>
  </si>
  <si>
    <t>/laptop-specs/asus-tuf-gaming-f15-fx506li-bi5n5-82/</t>
  </si>
  <si>
    <t>/laptop-specs/asus-tuf-gaming-f15-fx506li-bi5n5-80/</t>
  </si>
  <si>
    <t>/laptop-specs/acer-nitro-5-an515-55-53ag-139/</t>
  </si>
  <si>
    <t>/laptop-specs/acer-nitro-5-an515-55-53ag-134/</t>
  </si>
  <si>
    <t>/laptop-specs/acer-nitro-5-an515-55-53ag-125/</t>
  </si>
  <si>
    <t>/laptop-specs/msi-gf63-thin-9scx-005-112/</t>
  </si>
  <si>
    <t>/laptop-specs/msi-gf63-thin-9scx-005-44/</t>
  </si>
  <si>
    <t>/laptop-specs/msi-gf63-thin-9scx-005-43/</t>
  </si>
  <si>
    <t>/laptop-specs/asus-tuf-gaming-f15-fx506li-bi5n5-68/</t>
  </si>
  <si>
    <t>/laptop-specs/lenovo-ideapad-3-15-gaming-27/</t>
  </si>
  <si>
    <t>/laptop-specs/asus-tuf-gaming-fx505-326/</t>
  </si>
  <si>
    <t>/laptop-specs/msi-gf63-264/</t>
  </si>
  <si>
    <t>/laptop-specs/dell-inspiron-15-7577-17/</t>
  </si>
  <si>
    <t>/laptop-specs/acer-nitro-5-an515-54-150/</t>
  </si>
  <si>
    <t>/laptop-specs/acer-nitro-5-an515-44-25/</t>
  </si>
  <si>
    <t>/laptop-specs/acer-nitro-5-an517-52-52t3-3/</t>
  </si>
  <si>
    <t>/laptop-specs/acer-nitro-5-an517-52-52t3-8/</t>
  </si>
  <si>
    <t>/laptop-specs/dell-g3-17-3779-17/</t>
  </si>
  <si>
    <t>/laptop-specs/acer-nitro-5-an517-52-52t3-10/</t>
  </si>
  <si>
    <t>/laptop-specs/acer-nitro-5-an515-55-29/</t>
  </si>
  <si>
    <t>/laptop-specs/acer-nitro-5-an515-54-199/</t>
  </si>
  <si>
    <t>/laptop-specs/lenovo-legion-y520-192/</t>
  </si>
  <si>
    <t>/laptop-specs/hp-pavilion-gaming-16-16-a0046nr/</t>
  </si>
  <si>
    <t>/laptop-specs/msi-gf75-thin-10sx-6/</t>
  </si>
  <si>
    <t>/laptop-specs/dell-g3-3590-49/</t>
  </si>
  <si>
    <t>/laptop-specs/hp-pavilion-gaming-16-16-a0000-32/</t>
  </si>
  <si>
    <t>/laptop-specs/dell-g3-3579-616/</t>
  </si>
  <si>
    <t>/laptop-specs/msi-gf63-198/</t>
  </si>
  <si>
    <t>/laptop-specs/msi-gf63-196/</t>
  </si>
  <si>
    <t>/laptop-specs/acer-nitro-5-an515-54-223/</t>
  </si>
  <si>
    <t>/laptop-specs/asus-tuf-gaming-f15-fx506-30/</t>
  </si>
  <si>
    <t>/laptop-specs/hp-pavilion-gaming-16-16-a0000-34/</t>
  </si>
  <si>
    <t>/laptop-specs/msi-gf63-365/</t>
  </si>
  <si>
    <t>/laptop-specs/asus-tuf-gaming-fx505-1177/</t>
  </si>
  <si>
    <t>/laptop-specs/acer-nitro-5-an515-55-19/</t>
  </si>
  <si>
    <t>/laptop-specs/asus-rog-zephyrus-g14-ga401-73/</t>
  </si>
  <si>
    <t>/laptop-specs/asus-tuf-gaming-fx505-1161/</t>
  </si>
  <si>
    <t>/laptop-specs/lenovo-legion-5-15-71/</t>
  </si>
  <si>
    <t>/laptop-specs/acer-nitro-5-an515-54-225/</t>
  </si>
  <si>
    <t>/laptop-specs/msi-gf63-thin-9scx-005-113/</t>
  </si>
  <si>
    <t>/laptop-specs/acer-nitro-5-an515-55-53ag-115/</t>
  </si>
  <si>
    <t>/laptop-specs/acer-nitro-5-an515-55-53ag-112/</t>
  </si>
  <si>
    <t>/laptop-specs/acer-nitro-5-an515-55-53ag-28/</t>
  </si>
  <si>
    <t>/laptop-specs/acer-nitro-5-an515-55-53ag-27/</t>
  </si>
  <si>
    <t>/laptop-specs/acer-nitro-5-an515-55-53ag-14/</t>
  </si>
  <si>
    <t>/laptop-specs/msi-gf63-thin-9scx-005-103/</t>
  </si>
  <si>
    <t>/laptop-specs/msi-gf63-thin-9scx-005-58/</t>
  </si>
  <si>
    <t>/laptop-specs/msi-gf63-thin-9scx-005-51/</t>
  </si>
  <si>
    <t>/laptop-specs/msi-gf63-thin-9scx-005-12/</t>
  </si>
  <si>
    <t>/laptop-specs/asus-tuf-gaming-f15-fx506-7/</t>
  </si>
  <si>
    <t>/laptop-specs/asus-tuf-gaming-f15-fx506-4/</t>
  </si>
  <si>
    <t>/laptop-specs/hp-pavilion-gaming-15-15-dk0000-27/</t>
  </si>
  <si>
    <t>/laptop-specs/lenovo-ideapad-3-15-gaming-8/</t>
  </si>
  <si>
    <t>/laptop-specs/msi-gl65-leopard-10scxr-031/</t>
  </si>
  <si>
    <t>/laptop-specs/acer-nitro-5-an515-44-16/</t>
  </si>
  <si>
    <t>/laptop-specs/acer-nitro-5-an517-52-11/</t>
  </si>
  <si>
    <t>/laptop-specs/acer-nitro-5-an515-54-156/</t>
  </si>
  <si>
    <t>/laptop-specs/asus-tuf-gaming-a15-fa506-329/</t>
  </si>
  <si>
    <t>/laptop-specs/acer-nitro-5-an515-54-100/</t>
  </si>
  <si>
    <t>/laptop-specs/lenovo-legion-5-15-72/</t>
  </si>
  <si>
    <t>/laptop-specs/asus-rog-g531-43/</t>
  </si>
  <si>
    <t>/laptop-specs/acer-nitro-5-an517-52-52t3-13/</t>
  </si>
  <si>
    <t>/laptop-specs/acer-nitro-5-an517-52-52t3/</t>
  </si>
  <si>
    <t>/laptop-specs/asus-tuf-gaming-fx505-1253/</t>
  </si>
  <si>
    <t>/laptop-specs/msi-gl63-8r-137/</t>
  </si>
  <si>
    <t>/laptop-specs/msi-gf65-thin-9sexr-839-34/</t>
  </si>
  <si>
    <t>/laptop-specs/acer-nitro-5-an515-54-231/</t>
  </si>
  <si>
    <t>/laptop-specs/dell-g3-3590-125/</t>
  </si>
  <si>
    <t>/laptop-specs/msi-gf63-298/</t>
  </si>
  <si>
    <t>/laptop-specs/msi-gf63-287/</t>
  </si>
  <si>
    <t>/laptop-specs/msi-gf63-9scx-005-15/</t>
  </si>
  <si>
    <t>/laptop-specs/msi-gf63-9scx-005-9/</t>
  </si>
  <si>
    <t>/laptop-specs/lenovo-ideapad-3-15-gaming-11/</t>
  </si>
  <si>
    <t>/laptop-specs/lenovo-legion-5-15-39/</t>
  </si>
  <si>
    <t>/laptop-specs/msi-gf63-355/</t>
  </si>
  <si>
    <t>/laptop-specs/asus-rog-g531-774/</t>
  </si>
  <si>
    <t>/laptop-specs/acer-nitro-5-an515-54-144/</t>
  </si>
  <si>
    <t>/laptop-specs/msi-gf65-thin-223/</t>
  </si>
  <si>
    <t>/laptop-specs/msi-gf65-thin-9sexr-250-7/</t>
  </si>
  <si>
    <t>/laptop-specs/asus-rog-g531-173/</t>
  </si>
  <si>
    <t>/laptop-specs/acer-nitro-5-an515-55-27/</t>
  </si>
  <si>
    <t>/laptop-specs/msi-gf65-thin-9sd-025-7/</t>
  </si>
  <si>
    <t>/laptop-specs/lenovo-ideapad-3-15-gaming-40/</t>
  </si>
  <si>
    <t>/laptop-specs/asus-tuf-gaming-fx505-70/</t>
  </si>
  <si>
    <t>/laptop-specs/asus-rog-zephyrus-g14-ga401-186/</t>
  </si>
  <si>
    <t>/laptop-specs/msi-gf65-thin-9sd-836-11/</t>
  </si>
  <si>
    <t>/laptop-specs/msi-gf63-9scx-005-38/</t>
  </si>
  <si>
    <t>/laptop-specs/asus-tuf-gaming-f15-fx506li-bi5n5-150/</t>
  </si>
  <si>
    <t>/laptop-specs/asus-tuf-gaming-f15-fx506li-bi5n5-134/</t>
  </si>
  <si>
    <t>/laptop-specs/acer-nitro-5-an515-55-53ag-121/</t>
  </si>
  <si>
    <t>/laptop-specs/acer-nitro-5-an515-55-53ag-120/</t>
  </si>
  <si>
    <t>/laptop-specs/msi-gf63-thin-9scx-005-110/</t>
  </si>
  <si>
    <t>/laptop-specs/msi-gf63-thin-9scx-005-106/</t>
  </si>
  <si>
    <t>/laptop-specs/asus-tuf-gaming-f15-fx506li-bi5n5-65/</t>
  </si>
  <si>
    <t>/laptop-specs/asus-tuf-gaming-f15-fx506-28/</t>
  </si>
  <si>
    <t>/laptop-specs/lenovo-legion-5-15-118/</t>
  </si>
  <si>
    <t>/laptop-specs/asus-tuf-gaming-f15-fx506li-bi5n5-132/</t>
  </si>
  <si>
    <t>/laptop-specs/asus-tuf-gaming-f15-fx506li-bi5n5-48/</t>
  </si>
  <si>
    <t>/laptop-specs/msi-gf65-thin-9sd-836-6/</t>
  </si>
  <si>
    <t>/laptop-specs/hp-pavilion-gaming-16-16-a0000-49/</t>
  </si>
  <si>
    <t>/laptop-specs/hp-pavilion-gaming-15-15-dk0000-21/</t>
  </si>
  <si>
    <t>/laptop-specs/asus-rog-g531-268/</t>
  </si>
  <si>
    <t>/laptop-specs/dell-g5-5500-57/</t>
  </si>
  <si>
    <t>/laptop-specs/lenovo-ideapad-l340-15-gaming-118/</t>
  </si>
  <si>
    <t>/laptop-specs/asus-tuf-gaming-a15-fa506-338/</t>
  </si>
  <si>
    <t>/laptop-specs/asus-tuf-gaming-a15-fa506-337/</t>
  </si>
  <si>
    <t>/laptop-specs/hp-pavilion-gaming-15-15-dk0000-6/</t>
  </si>
  <si>
    <t>/laptop-specs/lenovo-ideapad-3-15-gaming-34/</t>
  </si>
  <si>
    <t>/laptop-specs/hp-pavilion-gaming-16-16-a0000-21/</t>
  </si>
  <si>
    <t>/laptop-specs/acer-nitro-5-an515-44-38/</t>
  </si>
  <si>
    <t>/laptop-specs/lenovo-ideapad-3-15-gaming-31/</t>
  </si>
  <si>
    <t>/laptop-specs/lenovo-legion-5-15-64/</t>
  </si>
  <si>
    <t>/laptop-specs/asus-rog-g531-142/</t>
  </si>
  <si>
    <t>/laptop-specs/acer-nitro-5-75/</t>
  </si>
  <si>
    <t>/laptop-specs/lenovo-ideapad-l340-15-gaming-114/</t>
  </si>
  <si>
    <t>/laptop-specs/hp-pavilion-gaming-15-15-cx-10/</t>
  </si>
  <si>
    <t>/laptop-specs/asus-tuf-gaming-fx505-123/</t>
  </si>
  <si>
    <t>/laptop-specs/acer-nitro-5-an515-54-119/</t>
  </si>
  <si>
    <t>/laptop-specs/dell-g3-3579-621/</t>
  </si>
  <si>
    <t>/laptop-specs/lenovo-ideapad-l340-15-gaming-103/</t>
  </si>
  <si>
    <t>/laptop-specs/lenovo-ideapad-l340-15-gaming-100/</t>
  </si>
  <si>
    <t>/laptop-specs/lenovo-legion-5-15-3/</t>
  </si>
  <si>
    <t>/laptop-specs/msi-gf63-317/</t>
  </si>
  <si>
    <t>/laptop-specs/msi-gf63-265/</t>
  </si>
  <si>
    <t>/laptop-specs/msi-gf63-262/</t>
  </si>
  <si>
    <t>/laptop-specs/msi-gf63-259/</t>
  </si>
  <si>
    <t>/laptop-specs/lenovo-ideapad-l340-17-gaming-78/</t>
  </si>
  <si>
    <t>/laptop-specs/lenovo-ideapad-l340-15-gaming-27/</t>
  </si>
  <si>
    <t>/laptop-specs/lenovo-ideapad-l340-15-gaming-20/</t>
  </si>
  <si>
    <t>/laptop-specs/acer-nitro-5-an515-52-97/</t>
  </si>
  <si>
    <t>/laptop-specs/dell-g3-3579-54/</t>
  </si>
  <si>
    <t>/laptop-specs/acer-nitro-5-an517-51-3/</t>
  </si>
  <si>
    <t>/laptop-specs/lenovo-legion-y530-11/</t>
  </si>
  <si>
    <t>/laptop-specs/dell-g3-15-3579-2/</t>
  </si>
  <si>
    <t>/laptop-specs/acer-nitro-5/</t>
  </si>
  <si>
    <t>/laptop-specs/acer-nitro-5-96/</t>
  </si>
  <si>
    <t>/laptop-specs/asus-tuf-gaming-f15-fx506-32/</t>
  </si>
  <si>
    <t>/laptop-specs/hp-pavilion-gaming-15-15-dk0000-29/</t>
  </si>
  <si>
    <t>/laptop-specs/lenovo-legion-5-15-117/</t>
  </si>
  <si>
    <t>/laptop-specs/hp-pavilion-gaming-15-15-ec1073dx-4/</t>
  </si>
  <si>
    <t>/laptop-specs/asus-tuf-gaming-fx505dt/</t>
  </si>
  <si>
    <t>/laptop-specs/lenovo-legion-5-15-67/</t>
  </si>
  <si>
    <t>/laptop-specs/asus-rog-g531-109/</t>
  </si>
  <si>
    <t>/laptop-specs/acer-nitro-5-an517-52-52t3-11/</t>
  </si>
  <si>
    <t>/laptop-specs/msi-gf63-360/</t>
  </si>
  <si>
    <t>/laptop-specs/lenovo-legion-y520-124/</t>
  </si>
  <si>
    <t>/laptop-specs/asus-tuf-gaming-f15-fx506li-bi5n5-142/</t>
  </si>
  <si>
    <t>/laptop-specs/acer-nitro-5-an515-55-53ag-137/</t>
  </si>
  <si>
    <t>/laptop-specs/acer-nitro-5-an515-55-53ag-113/</t>
  </si>
  <si>
    <t>/laptop-specs/acer-nitro-5-an515-55-53ag-32/</t>
  </si>
  <si>
    <t>/laptop-specs/msi-gf63-thin-9scx-005-109/</t>
  </si>
  <si>
    <t>/laptop-specs/msi-gf63-thin-9scx-005-41/</t>
  </si>
  <si>
    <t>/laptop-specs/asus-tuf-gaming-f15-fx506-24/</t>
  </si>
  <si>
    <t>/laptop-specs/msi-gf63-9scx-005-24/</t>
  </si>
  <si>
    <t>/laptop-specs/msi-gf63-306/</t>
  </si>
  <si>
    <t>/laptop-specs/asus-rog-g531-731/</t>
  </si>
  <si>
    <t>/laptop-specs/asus-tuf-gaming-fx505dv-eh54-2/</t>
  </si>
  <si>
    <t>/laptop-specs/acer-nitro-5-an515-54-138/</t>
  </si>
  <si>
    <t>/laptop-specs/acer-nitro-5-an515-54-130/</t>
  </si>
  <si>
    <t>/laptop-specs/acer-nitro-5-an517-52-52t3-5/</t>
  </si>
  <si>
    <t>/laptop-specs/acer-nitro-5-an517-52-52t3-15/</t>
  </si>
  <si>
    <t>/laptop-specs/msi-gf75-thin-10sx-15/</t>
  </si>
  <si>
    <t>/laptop-specs/acer-nitro-5-an517-52-52t3-2/</t>
  </si>
  <si>
    <t>/laptop-specs/msi-gf63-279/</t>
  </si>
  <si>
    <t>/laptop-specs/msigf65-thin-9sd-025-2/</t>
  </si>
  <si>
    <t>/laptop-specs/msi-gf63-9scx-005-2/</t>
  </si>
  <si>
    <t>/laptop-specs/dell-g3-3579-532/</t>
  </si>
  <si>
    <t>/laptop-specs/msi-gf63-354/</t>
  </si>
  <si>
    <t>/laptop-specs/asus-rog-g531-250/</t>
  </si>
  <si>
    <t>/laptop-specs/dell-g5-5500-22/</t>
  </si>
  <si>
    <t>/laptop-specs/lenovo-legion-5i-15-325/</t>
  </si>
  <si>
    <t>/laptop-specs/asus-tuf-gaming-f15-fx506li-bi5n5-332/</t>
  </si>
  <si>
    <t>/laptop-specs/asus-tuf-gaming-f15-fx506li-bi5n5-133/</t>
  </si>
  <si>
    <t>/laptop-specs/asus-tuf-gaming-f15-fx506li-bi5n5-78/</t>
  </si>
  <si>
    <t>/laptop-specs/msi-gf63-296/</t>
  </si>
  <si>
    <t>/laptop-specs/msi-gf63-9scx-005-14/</t>
  </si>
  <si>
    <t>/laptop-specs/asus-tuf-gaming-fx505-315/</t>
  </si>
  <si>
    <t>/laptop-specs/asus-tuf-gaming-fx505-310/</t>
  </si>
  <si>
    <t>/laptop-specs/lenovo-legion-5-15-48/</t>
  </si>
  <si>
    <t>/laptop-specs/lenovo-legion-y520-82/</t>
  </si>
  <si>
    <t>/laptop-specs/lenovo-legion-5-15-123/</t>
  </si>
  <si>
    <t>/laptop-specs/lenovo-legion-5i-15-157/</t>
  </si>
  <si>
    <t>/laptop-specs/asus-rog-g531-123/</t>
  </si>
  <si>
    <t>/laptop-specs/lenovo-legion-y540-15-246/</t>
  </si>
  <si>
    <t>/laptop-specs/msi-gf65-thin-9sd-837-12/</t>
  </si>
  <si>
    <t>/laptop-specs/acer-nitro-5-an517-52-52t3-12/</t>
  </si>
  <si>
    <t>/laptop-specs/asus-rog-g531-769/</t>
  </si>
  <si>
    <t>/laptop-specs/asus-rog-g531-75/</t>
  </si>
  <si>
    <t>/laptop-specs/msi-gf65-thin-10sx-17/</t>
  </si>
  <si>
    <t>/laptop-specs/lenovo-ideapad-3-15-gaming-39/</t>
  </si>
  <si>
    <t>/laptop-specs/dell-g3-3590-119/</t>
  </si>
  <si>
    <t>/laptop-specs/asus-tuf-gaming-fx505-328/</t>
  </si>
  <si>
    <t>/laptop-specs/asus-rog-g531-1195/</t>
  </si>
  <si>
    <t>/laptop-specs/asus-tuf-gaming-fx505-1184/</t>
  </si>
  <si>
    <t>/laptop-specs/dell-inspiron-7577-88/</t>
  </si>
  <si>
    <t>/laptop-specs/acer-nitro-5-an515-55-25/</t>
  </si>
  <si>
    <t>/laptop-specs/asus-rog-g531-764/</t>
  </si>
  <si>
    <t>/laptop-specs/msi-gf65-thin-228/</t>
  </si>
  <si>
    <t>/laptop-specs/asus-rog-g531-772/</t>
  </si>
  <si>
    <t>/laptop-specs/acer-nitro-5-an515-54-98/</t>
  </si>
  <si>
    <t>/laptop-specs/asus-rog-g531-67/</t>
  </si>
  <si>
    <t>/laptop-specs/asus-tuf-gaming-fx505dt-wb72-14/</t>
  </si>
  <si>
    <t>/laptop-specs/lenovo-ideapad-3-15-gaming-28/</t>
  </si>
  <si>
    <t>/laptop-specs/dell-inspiron-15-7577-49/</t>
  </si>
  <si>
    <t>/laptop-specs/lenovo-legion-5i-15-311/</t>
  </si>
  <si>
    <t>/laptop-specs/msi-gf65-thin-9sd-836-10/</t>
  </si>
  <si>
    <t>/laptop-specs/asus-tuf-gaming-f15-fx506li-bi5n5-138/</t>
  </si>
  <si>
    <t>/laptop-specs/acer-nitro-5-an515-54-197/</t>
  </si>
  <si>
    <t>/laptop-specs/hp-pavilion-gaming-15-15-dk0000-8/</t>
  </si>
  <si>
    <t>/laptop-specs/lenovo-ideapad-3-15-gaming-45/</t>
  </si>
  <si>
    <t>/laptop-specs/lenovo-ideapad-3-15-gaming-38/</t>
  </si>
  <si>
    <t>/laptop-specs/dell-g5-5500-38/</t>
  </si>
  <si>
    <t>/laptop-specs/hp-pavilion-gaming-15-15-dk0000/</t>
  </si>
  <si>
    <t>/laptop-specs/msi-gf65-thin-9sd-837-13/</t>
  </si>
  <si>
    <t>/laptop-specs/dell-g3-3500-14/</t>
  </si>
  <si>
    <t>/laptop-specs/msi-gf65-thin-9sexr-839-8/</t>
  </si>
  <si>
    <t>/laptop-specs/lenovo-ideapad-3-15-gaming-17/</t>
  </si>
  <si>
    <t>/laptop-specs/msi-gf65-thin-9sexr-839-7/</t>
  </si>
  <si>
    <t>/laptop-specs/dell-g5-se-5505-12/</t>
  </si>
  <si>
    <t>/laptop-specs/acer-nitro-5-an515-54-120/</t>
  </si>
  <si>
    <t>/laptop-specs/lenovo-ideapad-3-15-gaming-9/</t>
  </si>
  <si>
    <t>/laptop-specs/msi-gf63-268/</t>
  </si>
  <si>
    <t>/laptop-specs/hp-omen-15-260/</t>
  </si>
  <si>
    <t>/laptop-specs/dell-g5-5590-26/</t>
  </si>
  <si>
    <t>/laptop-specs/msi-gf63-9s-2/</t>
  </si>
  <si>
    <t>/laptop-specs/acer-nitro-5-an515-44-22/</t>
  </si>
  <si>
    <t>/laptop-specs/dell-g5-5587-167/</t>
  </si>
  <si>
    <t>/laptop-specs/dell-g5-5587-94/</t>
  </si>
  <si>
    <t>/laptop-specs/dell-g5-5587-79/</t>
  </si>
  <si>
    <t>/laptop-specs/acer-nitro-5-an515-54-89/</t>
  </si>
  <si>
    <t>/laptop-specs/msi-gf63-357/</t>
  </si>
  <si>
    <t>/laptop-specs/msi-gf63-9scx-005-39/</t>
  </si>
  <si>
    <t>/laptop-specs/acer-nitro-5-an515-55-53ag-127/</t>
  </si>
  <si>
    <t>/laptop-specs/acer-nitro-5-an515-55-53ag-123/</t>
  </si>
  <si>
    <t>/laptop-specs/acer-nitro-5-an515-55-53ag-119/</t>
  </si>
  <si>
    <t>/laptop-specs/acer-nitro-5-an515-55-53ag-118/</t>
  </si>
  <si>
    <t>/laptop-specs/acer-nitro-5-an515-55-53ag-25/</t>
  </si>
  <si>
    <t>/laptop-specs/acer-nitro-5-an515-55-53ag-23/</t>
  </si>
  <si>
    <t>/laptop-specs/msi-gf63-thin-9scx-005-104/</t>
  </si>
  <si>
    <t>/laptop-specs/msi-gf63-thin-9scx-005-10/</t>
  </si>
  <si>
    <t>/laptop-specs/asus-tuf-gaming-f15-fx506li-bi5n5-69/</t>
  </si>
  <si>
    <t>/laptop-specs/acer-nitro-5-an515-55-31/</t>
  </si>
  <si>
    <t>/laptop-specs/acer-nitro-5-an515-55-53ag-12/</t>
  </si>
  <si>
    <t>/laptop-specs/msi-gf63-9scx-005-19/</t>
  </si>
  <si>
    <t>/laptop-specs/asus-tuf-gaming-f15-fx506li-bi5n5-60/</t>
  </si>
  <si>
    <t>/laptop-specs/asus-tuf-gaming-f15-fx506li-bi5n5-58/</t>
  </si>
  <si>
    <t>/laptop-specs/asus-tuf-gaming-f15-fx506li-bi5n5-20/</t>
  </si>
  <si>
    <t>/laptop-specs/msi-gf63-295/</t>
  </si>
  <si>
    <t>/laptop-specs/asus-tuf-gaming-a15-fa506-270/</t>
  </si>
  <si>
    <t>/laptop-specs/msi-gf63-9scx-005-13/</t>
  </si>
  <si>
    <t>/laptop-specs/asus-rog-zephyrus-ga502-3/</t>
  </si>
  <si>
    <t>/laptop-specs/asus-rog-strix-g15-g512li-bi7n10-40/</t>
  </si>
  <si>
    <t>/laptop-specs/dell-g5-5500-25/</t>
  </si>
  <si>
    <t>/laptop-specs/asus-rog-strix-g15-g512-31/</t>
  </si>
  <si>
    <t>/laptop-specs/lenovo-legion-5-15-111/</t>
  </si>
  <si>
    <t>/laptop-specs/lenovo-legion-5-15-51/</t>
  </si>
  <si>
    <t>/laptop-specs/asus-rog-g531-241/</t>
  </si>
  <si>
    <t>/laptop-specs/asus-rog-g531-723/</t>
  </si>
  <si>
    <t>/laptop-specs/msi-gf63-186/</t>
  </si>
  <si>
    <t>/laptop-specs/asus-rog-g531-730/</t>
  </si>
  <si>
    <t>/laptop-specs/acer-nitro-5-an517-52-52t3-14/</t>
  </si>
  <si>
    <t>/laptop-specs/lenovo-legion-5i-15-13/</t>
  </si>
  <si>
    <t>/laptop-specs/dell-g3-3500-46/</t>
  </si>
  <si>
    <t>/laptop-specs/acer-nitro-5-an515-54-216/</t>
  </si>
  <si>
    <t>/laptop-specs/msi-gf65-thin-9sd-837-21/</t>
  </si>
  <si>
    <t>/laptop-specs/acer-nitro-5-an515-44-46/</t>
  </si>
  <si>
    <t>/laptop-specs/dell-g3-3590-45/</t>
  </si>
  <si>
    <t>/laptop-specs/asus-rog-g531-52/</t>
  </si>
  <si>
    <t>/laptop-specs/msi-gf63-327/</t>
  </si>
  <si>
    <t>/laptop-specs/msi-gf63-197/</t>
  </si>
  <si>
    <t>/laptop-specs/asus-rog-g531-108/</t>
  </si>
  <si>
    <t>/laptop-specs/asus-rog-g531-4/</t>
  </si>
  <si>
    <t>/laptop-specs/msi-gf65-thin-9sd-025-2/</t>
  </si>
  <si>
    <t>/laptop-specs/asus-rog-g531-773/</t>
  </si>
  <si>
    <t>/laptop-specs/dell-g3-3500-36/</t>
  </si>
  <si>
    <t>/laptop-specs/asus-tuf-gaming-fx505-1156/</t>
  </si>
  <si>
    <t>/laptop-specs/asus-rog-g531-318/</t>
  </si>
  <si>
    <t>/laptop-specs/dell-g5-se-5505-24/</t>
  </si>
  <si>
    <t>/laptop-specs/dell-g5-se-5505-11/</t>
  </si>
  <si>
    <t>/laptop-specs/acer-aspire-7-a717/</t>
  </si>
  <si>
    <t>/laptop-specs/asus-tuf-gaming-f15-fx506li-bi5n5-140/</t>
  </si>
  <si>
    <t>/laptop-specs/acer-nitro-5-an515-55-53ag-133/</t>
  </si>
  <si>
    <t>/laptop-specs/acer-nitro-5-an515-55-53ag-13/</t>
  </si>
  <si>
    <t>/laptop-specs/msi-gf63-281/</t>
  </si>
  <si>
    <t>/laptop-specs/msi-gf63-9scx-005-4/</t>
  </si>
  <si>
    <t>/laptop-specs/lenovo-legion-5-15-63/</t>
  </si>
  <si>
    <t>/laptop-specs/asus-rog-g531-101/</t>
  </si>
  <si>
    <t>/laptop-specs/asus-rog-g531-55/</t>
  </si>
  <si>
    <t>/laptop-specs/asus-tuf-gaming-fx505-91/</t>
  </si>
  <si>
    <t>/laptop-specs/acer-nitro-5-an515-54-116/</t>
  </si>
  <si>
    <t>/laptop-specs/lenovo-legion-5-15-36/</t>
  </si>
  <si>
    <t>/laptop-specs/msi-gf63-318/</t>
  </si>
  <si>
    <t>/laptop-specs/asus-tuf-gaming-fx504-304/</t>
  </si>
  <si>
    <t>/laptop-specs/hp-omen-15-261/</t>
  </si>
  <si>
    <t>/laptop-specs/hp-omen-15-15-dc-31/</t>
  </si>
  <si>
    <t>/laptop-specs/msi-gf65-thin-232/</t>
  </si>
  <si>
    <t>/laptop-specs/dell-g5-se-5505-27/</t>
  </si>
  <si>
    <t>/laptop-specs/lenovo-legion-y540-15-15/</t>
  </si>
  <si>
    <t>/laptop-specs/asus-rog-zephyrus-g-ga502du-al025t/</t>
  </si>
  <si>
    <t>/laptop-specs/asus-rog-strix-g15-g512li-bi7n10-37/</t>
  </si>
  <si>
    <t>/laptop-specs/asus-rog-strix-g15-g512-76/</t>
  </si>
  <si>
    <t>/laptop-specs/asus-rog-gl531gu-wb53/</t>
  </si>
  <si>
    <t>/laptop-specs/msi-gl63-8r-63/</t>
  </si>
  <si>
    <t>/laptop-specs/msi-gf63-270/</t>
  </si>
  <si>
    <t>/laptop-specs/msi-gf63-168/</t>
  </si>
  <si>
    <t>/laptop-specs/acer-nitro-5-an515-54-78/</t>
  </si>
  <si>
    <t>/laptop-specs/acer-nitro-5-an515-54-74/</t>
  </si>
  <si>
    <t>/laptop-specs/msi-gf65-thin-224/</t>
  </si>
  <si>
    <t>/laptop-specs/asus-rog-g531-728/</t>
  </si>
  <si>
    <t>/laptop-specs/asus-rog-g531-755/</t>
  </si>
  <si>
    <t>/laptop-specs/asus-rog-g531-724/</t>
  </si>
  <si>
    <t>/laptop-specs/hp-pavilion-gaming-16-16-a-5/</t>
  </si>
  <si>
    <t>/laptop-specs/asus-tuf-gaming-fx505-527/</t>
  </si>
  <si>
    <t>/laptop-specs/dell-g3-3500-53/</t>
  </si>
  <si>
    <t>/laptop-specs/asus-tuf-gaming-f15-fx506-6/</t>
  </si>
  <si>
    <t>/laptop-specs/dell-g3-3500-42/</t>
  </si>
  <si>
    <t>/laptop-specs/msi-gf65-thin-9sexr-839-39/</t>
  </si>
  <si>
    <t>/laptop-specs/dell-g5-se-5505-17/</t>
  </si>
  <si>
    <t>/laptop-specs/hp-pavilion-gaming-16-16-a-3/</t>
  </si>
  <si>
    <t>/laptop-specs/msi-gf65-thin-10ser-459/</t>
  </si>
  <si>
    <t>/laptop-specs/asus-tuf-gaming-fx504-297/</t>
  </si>
  <si>
    <t>/laptop-specs/hp-pavilion-gaming-16-16-a0000-94/</t>
  </si>
  <si>
    <t>/laptop-specs/lenovo-legion-5-15-128/</t>
  </si>
  <si>
    <t>/laptop-specs/acer-nitro-5-an515-44-23/</t>
  </si>
  <si>
    <t>/laptop-specs/dell-g3-3579-431/</t>
  </si>
  <si>
    <t>/laptop-specs/asus-rog-g531-644/</t>
  </si>
  <si>
    <t>/laptop-specs/asus-rog-g531-770/</t>
  </si>
  <si>
    <t>/laptop-specs/asus-rog-g531-767/</t>
  </si>
  <si>
    <t>/laptop-specs/msi-creator-15m-a9sd-044-19/</t>
  </si>
  <si>
    <t>/laptop-specs/asus-tuf-gaming-a15-fa506iv-br7n12-114/</t>
  </si>
  <si>
    <t>/laptop-specs/dell-xps-7590-115/</t>
  </si>
  <si>
    <t>/laptop-specs/asus-rog-g531-300/</t>
  </si>
  <si>
    <t>/laptop-specs/msi-gf65-thin-10sx-18/</t>
  </si>
  <si>
    <t>/laptop-specs/asus-tuf-gaming-fx505-859/</t>
  </si>
  <si>
    <t>/laptop-specs/hp-omen-15-164/</t>
  </si>
  <si>
    <t>/laptop-specs/asus-rog-g531-242/</t>
  </si>
  <si>
    <t>/laptop-specs/dell-g5-se-5505-29/</t>
  </si>
  <si>
    <t>/laptop-specs/acer-nitro-5-an515-54-234/</t>
  </si>
  <si>
    <t>/laptop-specs/lenovo-legion-5i-15-385/</t>
  </si>
  <si>
    <t>/laptop-specs/acer-nitro-5-an515-55-53ag-210/</t>
  </si>
  <si>
    <t>/laptop-specs/asus-tuf-gaming-f15-fx506-33/</t>
  </si>
  <si>
    <t>/laptop-specs/msi-gf65-thin-9sd-836-9/</t>
  </si>
  <si>
    <t>/laptop-specs/asus-tuf-gaming-a15-fa506-283/</t>
  </si>
  <si>
    <t>/laptop-specs/dell-g3-3500-52/</t>
  </si>
  <si>
    <t>/laptop-specs/asus-tuf-gaming-a15-fa506-370/</t>
  </si>
  <si>
    <t>/laptop-specs/lenovo-ideapad-3-15-gaming-48/</t>
  </si>
  <si>
    <t>/laptop-specs/msi-gf63-thin-9scx-005-60/</t>
  </si>
  <si>
    <t>/laptop-specs/asus-tuf-gaming-a17-tuf706iu-as76-24/</t>
  </si>
  <si>
    <t>/laptop-specs/lenovo-legion-5-15-119/</t>
  </si>
  <si>
    <t>/laptop-specs/hp-pavilion-gaming-15-15-ec1000-5/</t>
  </si>
  <si>
    <t>/laptop-specs/msi-gf75-thin-74/</t>
  </si>
  <si>
    <t>/laptop-specs/lenovo-ideapad-l340-15-gaming-124/</t>
  </si>
  <si>
    <t>/laptop-specs/msi-gf63-thin-9scx-005-2/</t>
  </si>
  <si>
    <t>/laptop-specs/lenovo-legion-y540-15-384/</t>
  </si>
  <si>
    <t>/laptop-specs/lenovo-ideapad-3-15-gaming-7/</t>
  </si>
  <si>
    <t>/laptop-specs/hp-pavilion-gaming-15-15-dk0000-14/</t>
  </si>
  <si>
    <t>/laptop-specs/msi-gf65-thin-9sexr-839-14/</t>
  </si>
  <si>
    <t>/laptop-specs/dell-g5-5500-53/</t>
  </si>
  <si>
    <t>/laptop-specs/msi-gf65-thin-9sd-837-15/</t>
  </si>
  <si>
    <t>/laptop-specs/lenovo-legion-y7000-62/</t>
  </si>
  <si>
    <t>/laptop-specs/lenovo-ideapad-3-15-gaming-36/</t>
  </si>
  <si>
    <t>/laptop-specs/asus-rog-strix-g15-g512-bi7n10-4/</t>
  </si>
  <si>
    <t>/laptop-specs/acer-nitro-5-an515-44-35/</t>
  </si>
  <si>
    <t>/laptop-specs/hp-pavilion-gaming-15-15-dkw/</t>
  </si>
  <si>
    <t>/laptop-specs/asus-tuf-gaming-a15-fa506-304/</t>
  </si>
  <si>
    <t>/laptop-specs/asus-tuf-gaming-fx504-12/</t>
  </si>
  <si>
    <t>/laptop-specs/msi-prestige-15-24/</t>
  </si>
  <si>
    <t>/laptop-specs/asus-rog-g531-131/</t>
  </si>
  <si>
    <t>/laptop-specs/lenovo-ideapad-l340-17-gaming-22/</t>
  </si>
  <si>
    <t>/laptop-specs/asus-rog-g531-854/</t>
  </si>
  <si>
    <t>/laptop-specs/lenovo-legion-y540-15-258/</t>
  </si>
  <si>
    <t>/laptop-specs/msi-gf63-303/</t>
  </si>
  <si>
    <t>/laptop-specs/msi-gf63-200/</t>
  </si>
  <si>
    <t>/laptop-specs/asus-tuf-gaming-a17-tuf706iu-as76-6/</t>
  </si>
  <si>
    <t>/laptop-specs/aorus-7-sa-7us1330sh/</t>
  </si>
  <si>
    <t>/laptop-specs/msi-gf65-thin-9sd-252/</t>
  </si>
  <si>
    <t>/laptop-specs/dell-g3-3579-482/</t>
  </si>
  <si>
    <t>/laptop-specs/acer-nitro-5-an515-52-108/</t>
  </si>
  <si>
    <t>/laptop-specs/acer-aspire-7-32/</t>
  </si>
  <si>
    <t>/laptop-specs/asus-rog-g531-38/</t>
  </si>
  <si>
    <t>/laptop-specs/lenovo-legion-y720-32/</t>
  </si>
  <si>
    <t>/laptop-specs/asus-rog-g531-283/</t>
  </si>
  <si>
    <t>/laptop-specs/lenovo-legion-5i-15-8/</t>
  </si>
  <si>
    <t>/laptop-specs/acer-nitro-5-an515-54-226/</t>
  </si>
  <si>
    <t>/laptop-specs/asus-tuf-gaming-fx504-545/</t>
  </si>
  <si>
    <t>/laptop-specs/asus-vivobook-k571-28/</t>
  </si>
  <si>
    <t>/laptop-specs/lenovo-legion-5i-15-197/</t>
  </si>
  <si>
    <t>/laptop-specs/asus-rog-zephyrus-g14-ga401-171/</t>
  </si>
  <si>
    <t>/laptop-specs/asus-tuf-gaming-fx504-69/</t>
  </si>
  <si>
    <t>/laptop-specs/asus-vivobook-k571-18/</t>
  </si>
  <si>
    <t>/laptop-specs/asus-tuf-gaming-a15-fa506iu/</t>
  </si>
  <si>
    <t>/laptop-specs/asus-tuf-gaming-fx504-453/</t>
  </si>
  <si>
    <t>/laptop-specs/asus-tuf-gaming-a15-fa506-es74/</t>
  </si>
  <si>
    <t>/laptop-specs/asus-tuf-gaming-fx504-280/</t>
  </si>
  <si>
    <t>/laptop-specs/asus-tuf-gaming-fx504-173/</t>
  </si>
  <si>
    <t>/laptop-specs/asus-tuf-gaming-fx504-140/</t>
  </si>
  <si>
    <t>/laptop-specs/acer-nitro-7-an715-51-3/</t>
  </si>
  <si>
    <t>/laptop-specs/msi-gv62-8r-2/</t>
  </si>
  <si>
    <t>/laptop-specs/lenovo-legion-y720-8/</t>
  </si>
  <si>
    <t>/laptop-specs/lenovo-legion-5-15-116/</t>
  </si>
  <si>
    <t>/laptop-specs/msi-gf65-thin-9sd-025-6/</t>
  </si>
  <si>
    <t>/laptop-specs/asus-rog-g531-251/</t>
  </si>
  <si>
    <t>/laptop-specs/dell-inspiron-7501/</t>
  </si>
  <si>
    <t>/laptop-specs/asus-rog-g531-469/</t>
  </si>
  <si>
    <t>/laptop-specs/asus-rog-g531-247/</t>
  </si>
  <si>
    <t>/laptop-specs/acer-nitro-5-an515-54-101/</t>
  </si>
  <si>
    <t>/laptop-specs/msi-gf65-thin-10sx-20/</t>
  </si>
  <si>
    <t>/laptop-specs/msi-gf65-thin-10sx-23/</t>
  </si>
  <si>
    <t>/laptop-specs/asus-vivobook-k571li-pb71-127/</t>
  </si>
  <si>
    <t>/laptop-specs/msi-gf63-9scx-005-43/</t>
  </si>
  <si>
    <t>/laptop-specs/asus-tuf-gaming-f15-fx506li-bi5n5-146/</t>
  </si>
  <si>
    <t>/laptop-specs/asus-tuf-gaming-f15-fx506li-bi5n5-137/</t>
  </si>
  <si>
    <t>/laptop-specs/asus-tuf-gaming-f15-fx506li-bi5n5-81/</t>
  </si>
  <si>
    <t>/laptop-specs/acer-nitro-5-an515-55-53ag-138/</t>
  </si>
  <si>
    <t>/laptop-specs/acer-nitro-5-an515-55-53ag-136/</t>
  </si>
  <si>
    <t>/laptop-specs/acer-nitro-5-an515-55-53ag-122/</t>
  </si>
  <si>
    <t>/laptop-specs/acer-nitro-5-an515-55-53ag-45/</t>
  </si>
  <si>
    <t>/laptop-specs/acer-nitro-5-an515-55-53ag-43/</t>
  </si>
  <si>
    <t>/laptop-specs/msi-gf63-thin-9scx-005-107/</t>
  </si>
  <si>
    <t>/laptop-specs/msi-gf63-thin-9scx-005-105/</t>
  </si>
  <si>
    <t>/laptop-specs/msi-gf63-thin-9scx-005-67/</t>
  </si>
  <si>
    <t>/laptop-specs/msi-gf63-thin-9scx-005-46/</t>
  </si>
  <si>
    <t>/laptop-specs/msi-gf63-thin-9scx-005-27/</t>
  </si>
  <si>
    <t>/laptop-specs/asus-tuf-gaming-f15-fx506li-bi5n5-62/</t>
  </si>
  <si>
    <t>/laptop-specs/asus-tuf-gaming-f15-fx506li-bi5n5-51/</t>
  </si>
  <si>
    <t>/laptop-specs/asus-tuf-gaming-f15-fx506li-bi5n5-50/</t>
  </si>
  <si>
    <t>/laptop-specs/asus-tuf-gaming-f15-fx506li-bi5n5-18/</t>
  </si>
  <si>
    <t>/laptop-specs/asus-tuf-gaming-f15-fx506li-bi5n5-10/</t>
  </si>
  <si>
    <t>/laptop-specs/asus-tuf-gaming-f15-fx506li-bi5n5-2/</t>
  </si>
  <si>
    <t>/laptop-specs/asus-vivobook-k571li-pb71-4/</t>
  </si>
  <si>
    <t>/laptop-specs/asus-tuf-gaming-fx504-188/</t>
  </si>
  <si>
    <t>/laptop-specs/lenovo-legion-5-15-46/</t>
  </si>
  <si>
    <t>/laptop-specs/asus-rog-zephyrus-g14-ga401-57/</t>
  </si>
  <si>
    <t>/laptop-specs/msi-gf65-thin-173/</t>
  </si>
  <si>
    <t>/laptop-specs/lenovo-legion-5i-15-312/</t>
  </si>
  <si>
    <t>/laptop-specs/acer-nitro-5-an515-55-30/</t>
  </si>
  <si>
    <t>/laptop-specs/msi-gf63-278/</t>
  </si>
  <si>
    <t>/laptop-specs/msi-gf63-9scx-005/</t>
  </si>
  <si>
    <t>/laptop-specs/lenovo-ideapad-3-15-gaming-26/</t>
  </si>
  <si>
    <t>/laptop-specs/asus-tuf-gaming-fx504-354/</t>
  </si>
  <si>
    <t>/laptop-specs/msi-gf63-266/</t>
  </si>
  <si>
    <t>/laptop-specs/acer-aspire-7-a717-45/</t>
  </si>
  <si>
    <t>/laptop-specs/asus-rog-g531-790/</t>
  </si>
  <si>
    <t>/laptop-specs/msi-gl63-106/</t>
  </si>
  <si>
    <t>/laptop-specs/asus-rog-g531-727/</t>
  </si>
  <si>
    <t>/laptop-specs/asus-rog-g531-721/</t>
  </si>
  <si>
    <t>/laptop-specs/asus-rog-g531-70/</t>
  </si>
  <si>
    <t>/laptop-specs/msi-gf63-356/</t>
  </si>
  <si>
    <t>/laptop-specs/asus-rog-g531-765/</t>
  </si>
  <si>
    <t>/laptop-specs/lenovo-legion-y540-15-111/</t>
  </si>
  <si>
    <t>/laptop-specs/lenovo-legion-y520-66/</t>
  </si>
  <si>
    <t>/laptop-specs/asus-rog-g531-243/</t>
  </si>
  <si>
    <t>/laptop-specs/lenovo-legion-5i-15-310/</t>
  </si>
  <si>
    <t>/laptop-specs/asus-tuf-gaming-a15-f506iu-es74-5/</t>
  </si>
  <si>
    <t>/laptop-specs/msi-gf65-thin-10sx-10/</t>
  </si>
  <si>
    <t>/laptop-specs/asus-tuf-gaming-f15-fx506li-bi5n5-149/</t>
  </si>
  <si>
    <t>/laptop-specs/acer-nitro-5-an515-55-53ag-21/</t>
  </si>
  <si>
    <t>/laptop-specs/msi-gf63-thin-9scx-005-39/</t>
  </si>
  <si>
    <t>/laptop-specs/asus-rog-strix-g15-g512li-bi7n10-13/</t>
  </si>
  <si>
    <t>/laptop-specs/asus-tuf-gaming-a15-fa506-224/</t>
  </si>
  <si>
    <t>/laptop-specs/msi-gf65-thin-9sexr-839-4/</t>
  </si>
  <si>
    <t>/laptop-specs/asus-rog-strix-g15-g512-57/</t>
  </si>
  <si>
    <t>/laptop-specs/asus-rog-g531-116/</t>
  </si>
  <si>
    <t>/laptop-specs/asus-tuf-gaming-a15-fa506iv-br7n12-19/</t>
  </si>
  <si>
    <t>/laptop-specs/asus-tuf-gaming-fx504-387/</t>
  </si>
  <si>
    <t>/laptop-specs/msi-gf63-277/</t>
  </si>
  <si>
    <t>/laptop-specs/msi-gf63-199/</t>
  </si>
  <si>
    <t>/laptop-specs/asus-tuf-gaming-fx504-196/</t>
  </si>
  <si>
    <t>/laptop-specs/asus-rog-strix-g15-g512li-bi7n10-41/</t>
  </si>
  <si>
    <t>/laptop-specs/asus-rog-g531-771/</t>
  </si>
  <si>
    <t>/laptop-specs/asus-vivobook-k571/</t>
  </si>
  <si>
    <t>/laptop-specs/dell-g5-se-5505-10/</t>
  </si>
  <si>
    <t>/laptop-specs/dell-g5-se-5505-26/</t>
  </si>
  <si>
    <t>/laptop-specs/msi-gv62-8r-9/</t>
  </si>
  <si>
    <t>/laptop-specs/acer-nitro-5-an515-54-146/</t>
  </si>
  <si>
    <t>/laptop-specs/lenovo-legion-y540-15-75/</t>
  </si>
  <si>
    <t>/laptop-specs/asus-rog-g531-301/</t>
  </si>
  <si>
    <t>/laptop-specs/lenovo-legion-5-15-50/</t>
  </si>
  <si>
    <t>/laptop-specs/asus-tuf-gaming-a15-fa506-135/</t>
  </si>
  <si>
    <t>/laptop-specs/msi-gf65-thin-9sexr-839-11/</t>
  </si>
  <si>
    <t>/laptop-specs/dell-g5-5500-48/</t>
  </si>
  <si>
    <t>/laptop-specs/msi-gf65-thin-9sd-837-14/</t>
  </si>
  <si>
    <t>/laptop-specs/lenovo-ideapad-3-15-gaming-12/</t>
  </si>
  <si>
    <t>/laptop-specs/asus-rog-g531-1197/</t>
  </si>
  <si>
    <t>/laptop-specs/acer-nitro-5-an515-54-240/</t>
  </si>
  <si>
    <t>/laptop-specs/lenovo-legion-5i-15-44/</t>
  </si>
  <si>
    <t>/laptop-specs/msi-gf75-thin-10sx-14/</t>
  </si>
  <si>
    <t>/laptop-specs/msi-gf62-16/</t>
  </si>
  <si>
    <t>/laptop-specs/asus-rog-g531-768/</t>
  </si>
  <si>
    <t>/laptop-specs/msi-gf65-thin-9sd-025/</t>
  </si>
  <si>
    <t>/laptop-specs/asus-rog-g531-732/</t>
  </si>
  <si>
    <t>/laptop-specs/asus-rog-g531-107/</t>
  </si>
  <si>
    <t>/laptop-specs/asus-rog-g531-295/</t>
  </si>
  <si>
    <t>/laptop-specs/lenovo-legion-y540-15-234/</t>
  </si>
  <si>
    <t>/laptop-specs/dell-inspiron-15-7577-44/</t>
  </si>
  <si>
    <t>/laptop-specs/asus-rog-zephyrus-g15-ga502-104/</t>
  </si>
  <si>
    <t>/laptop-specs/asus-tuf-gaming-a15-fa506-371/</t>
  </si>
  <si>
    <t>/laptop-specs/asus-tuf-gaming-a15-fa506-78/</t>
  </si>
  <si>
    <t>/laptop-specs/asus-tuf-gaming-f15-fx506li-bi5n5-47/</t>
  </si>
  <si>
    <t>/laptop-specs/asus-tuf-gaming-f15-fx506li-bi5n5-5/</t>
  </si>
  <si>
    <t>/laptop-specs/dell-g5-5500-59/</t>
  </si>
  <si>
    <t>/laptop-specs/dell-g5-5500-46/</t>
  </si>
  <si>
    <t>/laptop-specs/asus-tuf-gaming-a15-fa506-335/</t>
  </si>
  <si>
    <t>/laptop-specs/msi-gf65-thin-9sd-837-7/</t>
  </si>
  <si>
    <t>/laptop-specs/dell-g5-5500-41/</t>
  </si>
  <si>
    <t>/laptop-specs/msi-gf65-thin-9sd-837-3/</t>
  </si>
  <si>
    <t>/laptop-specs/dell-g3-3500-16/</t>
  </si>
  <si>
    <t>/laptop-specs/msi-gf65-thin-9sexr-838-14/</t>
  </si>
  <si>
    <t>/laptop-specs/msi-gf65-thin-9sexr-250-4/</t>
  </si>
  <si>
    <t>/laptop-specs/asus-rog-g531-129/</t>
  </si>
  <si>
    <t>/laptop-specs/acer-aspire-7-a715-4/</t>
  </si>
  <si>
    <t>/laptop-specs/dell-g3-3590-111/</t>
  </si>
  <si>
    <t>/laptop-specs/asus-tuf-gaming-fx505-312/</t>
  </si>
  <si>
    <t>/laptop-specs/asus-tuf-gaming-fx505-122/</t>
  </si>
  <si>
    <t>/laptop-specs/dell-g3-3590-39/</t>
  </si>
  <si>
    <t>/laptop-specs/aorus-5-2020-47/</t>
  </si>
  <si>
    <t>/laptop-specs/asus-tuf-gaming-fx504-356/</t>
  </si>
  <si>
    <t>/laptop-specs/asus-tuf-gaming-fx504-306/</t>
  </si>
  <si>
    <t>/laptop-specs/msi-gf63-324/</t>
  </si>
  <si>
    <t>/laptop-specs/asus-rog-g531-90/</t>
  </si>
  <si>
    <t>/laptop-specs/msi-gl62m-131/</t>
  </si>
  <si>
    <t>/laptop-specs/lenovo-legion-y720/</t>
  </si>
  <si>
    <t>/laptop-specs/hp-omen-15-15-en0000-11/</t>
  </si>
  <si>
    <t>/laptop-specs/acer-nitro-5-an515-54-183/</t>
  </si>
  <si>
    <t>/laptop-specs/asus-rog-strix-g15-g512-21/</t>
  </si>
  <si>
    <t>/laptop-specs/dell-g5-5500-21/</t>
  </si>
  <si>
    <t>/laptop-specs/hp-pavilion-gaming-17-17-cd-63/</t>
  </si>
  <si>
    <t>/laptop-specs/lenovo-legion-y540-15-63/</t>
  </si>
  <si>
    <t>/laptop-specs/asus-rog-g531-729/</t>
  </si>
  <si>
    <t>/laptop-specs/msi-gf65-thin-10sx-21/</t>
  </si>
  <si>
    <t>/laptop-specs/msi-gf65-thin-9sd-025-3/</t>
  </si>
  <si>
    <t>/laptop-specs/msi-gf65-thin-208/</t>
  </si>
  <si>
    <t>/laptop-specs/msi-gf63-9scx-005-49/</t>
  </si>
  <si>
    <t>/laptop-specs/msi-gf65-thin-9sexr-249-8/</t>
  </si>
  <si>
    <t>/laptop-specs/asus-tuf-gaming-a15-fa506-47/</t>
  </si>
  <si>
    <t>/laptop-specs/msi-gf65-thin-9sexr-249-5/</t>
  </si>
  <si>
    <t>/laptop-specs/asus-zenbook-15-ux534-7/</t>
  </si>
  <si>
    <t>/laptop-specs/asus-zenbook-15-ux534-23/</t>
  </si>
  <si>
    <t>/laptop-specs/asus-tuf-gaming-fx505-858/</t>
  </si>
  <si>
    <t>/laptop-specs/asus-tuf-gaming-fx505-156/</t>
  </si>
  <si>
    <t>/laptop-specs/lenovo-legion-y540-15-359/</t>
  </si>
  <si>
    <t>/laptop-specs/dell-g5-se-5505-28/</t>
  </si>
  <si>
    <t>/laptop-specs/lenovo-legion-y540-15-228/</t>
  </si>
  <si>
    <t>/laptop-specs/msi-gf65-thin-10sx-3/</t>
  </si>
  <si>
    <t>/laptop-specs/acer-nitro-5-an515-55-53ag-142/</t>
  </si>
  <si>
    <t>/laptop-specs/asus-tuf-gaming-f15-fx506li-bi5n5-136/</t>
  </si>
  <si>
    <t>/laptop-specs/asus-tuf-gaming-f15-fx506li-bi5n5-93/</t>
  </si>
  <si>
    <t>/laptop-specs/acer-nitro-5-an515-55-53ag-22/</t>
  </si>
  <si>
    <t>/laptop-specs/acer-nitro-5-an515-55-53ag-19/</t>
  </si>
  <si>
    <t>/laptop-specs/acer-nitro-5-an515-55-53ag-17/</t>
  </si>
  <si>
    <t>/laptop-specs/msi-gf63-thin-9scx-005-111/</t>
  </si>
  <si>
    <t>/laptop-specs/msi-gf63-thin-9scx-005-47/</t>
  </si>
  <si>
    <t>/laptop-specs/msi-gf63-thin-9scx-005-13/</t>
  </si>
  <si>
    <t>/laptop-specs/msi-gf63-thin-9scx-005-9/</t>
  </si>
  <si>
    <t>/laptop-specs/acer-nitro-5-an515-55-53ag-9/</t>
  </si>
  <si>
    <t>/laptop-specs/acer-nitro-5-an515-55-53ag-5/</t>
  </si>
  <si>
    <t>/laptop-specs/asus-tuf-gaming-f15-fx506li-bi5n5-55/</t>
  </si>
  <si>
    <t>/laptop-specs/asus-tuf-gaming-f15-fx506li-bi5n5-54/</t>
  </si>
  <si>
    <t>/laptop-specs/asus-tuf-gaming-f15-fx506li-bi5n5-33/</t>
  </si>
  <si>
    <t>/laptop-specs/asus-tuf-gaming-f15-fx506li-bi5n5-25/</t>
  </si>
  <si>
    <t>/laptop-specs/asus-tuf-gaming-f15-fx506li-bi5n5-24/</t>
  </si>
  <si>
    <t>/laptop-specs/asus-rog-strix-g15-g512li-bi7n10-33/</t>
  </si>
  <si>
    <t>/laptop-specs/lenovo-legion-y7000-211/</t>
  </si>
  <si>
    <t>/laptop-specs/dell-g3-3500-12/</t>
  </si>
  <si>
    <t>/laptop-specs/asus-rog-strix-g15-g512-35/</t>
  </si>
  <si>
    <t>/laptop-specs/msi-gf63-316/</t>
  </si>
  <si>
    <t>/laptop-specs/asus-tuf-gaming-fx504-305/</t>
  </si>
  <si>
    <t>/laptop-specs/asus-rog-g531-472/</t>
  </si>
  <si>
    <t>/laptop-specs/asus-vivobook-k571-19/</t>
  </si>
  <si>
    <t>/laptop-specs/lenovo-legion-5i-15-7/</t>
  </si>
  <si>
    <t>/laptop-specs/asus-tuf-gaming-fx505-28/</t>
  </si>
  <si>
    <t>/laptop-specs/msi-gf75-thin-4/</t>
  </si>
  <si>
    <t>/laptop-specs/acer-nitro-5-an515-54-238/</t>
  </si>
  <si>
    <t>/laptop-specs/asus-rog-g531-766/</t>
  </si>
  <si>
    <t>/laptop-specs/msi-gl63-100/</t>
  </si>
  <si>
    <t>/laptop-specs/msi-gf65-thin-9sexr-839-37/</t>
  </si>
  <si>
    <t>/laptop-specs/msi-gf65-thin-9sd-837-28/</t>
  </si>
  <si>
    <t>/laptop-specs/acer-nitro-5-an515-44-39/</t>
  </si>
  <si>
    <t>/laptop-specs/msi-gf65-thin-16/</t>
  </si>
  <si>
    <t>/laptop-specs/msi-gf75-thin-80/</t>
  </si>
  <si>
    <t>/laptop-specs/msi-gf65-thin-9sd-025-5/</t>
  </si>
  <si>
    <t>/laptop-specs/lenovo-legion-y720-38/</t>
  </si>
  <si>
    <t>/laptop-specs/asus-rog-g531-756/</t>
  </si>
  <si>
    <t>/laptop-specs/asus-tuf-gaming-f15-fx506li-bi5n5-85/</t>
  </si>
  <si>
    <t>/laptop-specs/msi-gf65-thin-233/</t>
  </si>
  <si>
    <t>/laptop-specs/asus-vivobook-k571li-pb71-123/</t>
  </si>
  <si>
    <t>/laptop-specs/asus-rog-g531-246/</t>
  </si>
  <si>
    <t>/laptop-specs/asus-rog-g531-212/</t>
  </si>
  <si>
    <t>/laptop-specs/dell-g3-3590-26/</t>
  </si>
  <si>
    <t>/laptop-specs/lenovo-legion-y540-15-255/</t>
  </si>
  <si>
    <t>/laptop-specs/lenovo-legion-y540-15-235/</t>
  </si>
  <si>
    <t>/laptop-specs/asus-rog-g531-1040/</t>
  </si>
  <si>
    <t>/laptop-specs/asus-rog-g531-786/</t>
  </si>
  <si>
    <t>/laptop-specs/asus-tuf-gaming-f15-fx506li-bi5n5-338/</t>
  </si>
  <si>
    <t>/laptop-specs/asus-tuf-gaming-a15-f506iu-es74-6/</t>
  </si>
  <si>
    <t>/laptop-specs/msi-gf63-9scx-005-32/</t>
  </si>
  <si>
    <t>/laptop-specs/asus-tuf-gaming-f15-fx506li-bi5n5-135/</t>
  </si>
  <si>
    <t>/laptop-specs/asus-tuf-gaming-f15-fx506li-bi5n5-79/</t>
  </si>
  <si>
    <t>/laptop-specs/acer-nitro-5-an515-55-53ag-46/</t>
  </si>
  <si>
    <t>/laptop-specs/asus-tuf-gaming-f15-fx506li-bi5n5-67/</t>
  </si>
  <si>
    <t>/laptop-specs/msi-gf65-thin-9sd-837-36/</t>
  </si>
  <si>
    <t>/laptop-specs/lenovo-legion-y540-15-376/</t>
  </si>
  <si>
    <t>/laptop-specs/dell-g5-5500-52/</t>
  </si>
  <si>
    <t>/laptop-specs/hp-pavilion-gaming-17-17-cd1023nr-18/</t>
  </si>
  <si>
    <t>RAM: 8GB DDR4, 2666 MHz</t>
  </si>
  <si>
    <t>RAM: 2x 4GB DDR4, 2933 MHz</t>
  </si>
  <si>
    <t>RAM: 8GB DDR4</t>
  </si>
  <si>
    <t>NVIDIA GeForce GTX 1650 (Laptop)</t>
  </si>
  <si>
    <t>16.1″, Full HD (1920 x 1080), IPS</t>
  </si>
  <si>
    <t>16.1″, Full HD (1920 x 1080), 144 Hz, IPS</t>
  </si>
  <si>
    <t>15.6”, Full HD (1920 x 1080), 120 Hz, TN</t>
  </si>
  <si>
    <t>15.6”, 4K UHD (3840 x 2160), IPS</t>
  </si>
  <si>
    <t>64 GB</t>
  </si>
  <si>
    <t>256GB SSD + 500GB HDD</t>
  </si>
  <si>
    <t>16GB SSD + 1000GB HDD</t>
  </si>
  <si>
    <t>128GB SSD + 500GB HDD</t>
  </si>
  <si>
    <t>/laptop-specs/lenovo-ideapad-120s-14-9/</t>
  </si>
  <si>
    <t>HP Stream 11 (11-ak0090wm)</t>
  </si>
  <si>
    <t>/laptop-specs/hp-stream-11-11-ak0090wm/</t>
  </si>
  <si>
    <t>RAM: 4 GB</t>
  </si>
  <si>
    <t>HP Chromebook 11 G6 EE</t>
  </si>
  <si>
    <t>/laptop-specs/hp-chromebook-11a-g6/</t>
  </si>
  <si>
    <t>/laptop-specs/hp-chromebook-11-g6-ee-19/</t>
  </si>
  <si>
    <t>Acer Chromebook 311 (CB311-9H-C4XC)</t>
  </si>
  <si>
    <t>/laptop-specs/acer-chromebook-311-cb311-9h-c4xc/</t>
  </si>
  <si>
    <t>/laptop-specs/lenovo-ideapad-slim-1-14-31/</t>
  </si>
  <si>
    <t>Lenovo IdeaPad 3 Chromebook 11</t>
  </si>
  <si>
    <t>/laptop-specs/lenovo-ideapad-3-chromebook-11-15/</t>
  </si>
  <si>
    <t>/laptop-specs/hp-chromebook/</t>
  </si>
  <si>
    <t>Lenovo Chromebook S330</t>
  </si>
  <si>
    <t>/laptop-specs/lenovo-chromebook-s330-5/</t>
  </si>
  <si>
    <t>Samsung Chromebook 4 (XE310XBA)</t>
  </si>
  <si>
    <t>/laptop-specs/samsung-chromebook-4-xe310xba-2/</t>
  </si>
  <si>
    <t>/laptop-specs/lenovo-ideapad-3-chromebook-11-23/</t>
  </si>
  <si>
    <t>/laptop-specs/lenovo-ideapad-slim-1-14-33/</t>
  </si>
  <si>
    <t>/laptop-specs/lenovo-ideapad-slim-1-14-30/</t>
  </si>
  <si>
    <t>/laptop-specs/hp-chromebook-11-g6-ee-35/</t>
  </si>
  <si>
    <t>HP Chromebook 11 (11a-na0000)</t>
  </si>
  <si>
    <t>/laptop-specs/hp-chromebook-11-11a-na0000-8/</t>
  </si>
  <si>
    <t>HP Chromebook 14 (14-ca023nr)</t>
  </si>
  <si>
    <t>/laptop-specs/hp-chromebook-14-14-ca023nr/</t>
  </si>
  <si>
    <t>/laptop-specs/hp-chromebook-11-11a-na0000-6/</t>
  </si>
  <si>
    <t>ASUS Chromebook C204</t>
  </si>
  <si>
    <t>/laptop-specs/asus-chromebook-c204-2/</t>
  </si>
  <si>
    <t>/laptop-specs/lenovo-ideapad-slim-1-14-28/</t>
  </si>
  <si>
    <t>HP Chromebook G6 EE</t>
  </si>
  <si>
    <t>/laptop-specs/hp-chromebook-g6-ee-3/</t>
  </si>
  <si>
    <t>HP Stream 11 (11-ak0080wm)</t>
  </si>
  <si>
    <t>/laptop-specs/hp-stream-11-11-ak0080wm/</t>
  </si>
  <si>
    <t>/laptop-specs/lenovo-ideapad-3-chromebook-11-17/</t>
  </si>
  <si>
    <t>/laptop-specs/lenovo-ideapad-3-chromebook-11-10/</t>
  </si>
  <si>
    <t>/laptop-specs/lenovo-100e-chromebook-2nd-gen-35/</t>
  </si>
  <si>
    <t>/laptop-specs/lenovo-100e-chromebook-2nd-gen-32/</t>
  </si>
  <si>
    <t>ASUS VivoBook E12 E203</t>
  </si>
  <si>
    <t>/laptop-specs/asus-vivobook-e12-e203-37/</t>
  </si>
  <si>
    <t>/laptop-specs/lenovo-ideapad-slim-1-14-26/</t>
  </si>
  <si>
    <t>HP Stream 14 (14-cb100)</t>
  </si>
  <si>
    <t>/laptop-specs/hp-stream-14-14-cb100/</t>
  </si>
  <si>
    <t>/laptop-specs/dell-inspiron-3162/</t>
  </si>
  <si>
    <t>/laptop-specs/lenovo-ideapad-3-14-132/</t>
  </si>
  <si>
    <t>HP Chromebook 11 (11-v000)</t>
  </si>
  <si>
    <t>/laptop-specs/hp-chromebook-11-11-v000-7/</t>
  </si>
  <si>
    <t>Acer Chromebook 311 (CB311-9H)</t>
  </si>
  <si>
    <t>/laptop-specs/acer-chromebook-311-cb311-9h-7/</t>
  </si>
  <si>
    <t>/laptop-specs/samsung-chromebook-4-xe310xba/</t>
  </si>
  <si>
    <t>Lenovo IdeaPad Flex 3 Chromebook 11</t>
  </si>
  <si>
    <t>/laptop-specs/lenovo-ideapad-flex-3-chromebook-11-6/</t>
  </si>
  <si>
    <t>HP Stream 11 (11-ak0010nr)</t>
  </si>
  <si>
    <t>/laptop-specs/hp-stream-11-11-ak0010nr/</t>
  </si>
  <si>
    <t>HP Stream 11 (11-ak0020nr)</t>
  </si>
  <si>
    <t>/laptop-specs/hp-stream-11-11-ak0000-21/</t>
  </si>
  <si>
    <t>HP Chromebook 14 (14-db0043wm)</t>
  </si>
  <si>
    <t>/laptop-specs/hp-chromebook-14-14-db0043wm/</t>
  </si>
  <si>
    <t>/laptop-specs/lenovo-ideapad-3-chromebook-11-19/</t>
  </si>
  <si>
    <t>/laptop-specs/lenovo-ideapad-3-chromebook-11-11/</t>
  </si>
  <si>
    <t>/laptop-specs/hp-chromebook-11-g6-ee-30/</t>
  </si>
  <si>
    <t>/laptop-specs/hp-chromebook-11-g6-ee-29/</t>
  </si>
  <si>
    <t>/laptop-specs/hp-chromebook-g6-ee-2/</t>
  </si>
  <si>
    <t>/laptop-specs/samsung-chromebook-4-xe310xba-13/</t>
  </si>
  <si>
    <t>/laptop-specs/lenovo-ideapad-3-chromebook-11-5/</t>
  </si>
  <si>
    <t>ASUS Chromebook C202 (C202XA-YH02-BL)</t>
  </si>
  <si>
    <t>/laptop-specs/asus-chromebook-c202-c202xa-yh02-bl/</t>
  </si>
  <si>
    <t>HP Chromebook 14 (14a-na)</t>
  </si>
  <si>
    <t>/laptop-specs/hp-chromebook-14-14a-na-6/</t>
  </si>
  <si>
    <t>HP Chromebook 14 (14-db0031nr)</t>
  </si>
  <si>
    <t>/laptop-specs/hp-chromebook-14-14-db0031nr-2/</t>
  </si>
  <si>
    <t>/laptop-specs/hp-chromebook-14-14a-na-4/</t>
  </si>
  <si>
    <t>/laptop-specs/lenovo-ideapad-slim-1-14/</t>
  </si>
  <si>
    <t>ASUS Chromebook C423</t>
  </si>
  <si>
    <t>/laptop-specs/asus-chromebook-c423-45/</t>
  </si>
  <si>
    <t>HP Chromebook 14 (14a-na0061sd)</t>
  </si>
  <si>
    <t>/laptop-specs/hp-chromebook-14-14a-na0061sd/</t>
  </si>
  <si>
    <t>/laptop-specs/samsung-chromebook-4-xe310xba-25/</t>
  </si>
  <si>
    <t>ASUS Chromebook C223</t>
  </si>
  <si>
    <t>/laptop-specs/asus-chromebook-c223-22/</t>
  </si>
  <si>
    <t>ASUS Chromebook C202</t>
  </si>
  <si>
    <t>/laptop-specs/asus-chromebook-c202-2/</t>
  </si>
  <si>
    <t>/laptop-specs/asus-chromebook-c223-17/</t>
  </si>
  <si>
    <t>HP 14 (14-dq0002dx)</t>
  </si>
  <si>
    <t>/laptop-specs/hp-14-14-dq0002dx/</t>
  </si>
  <si>
    <t>/laptop-specs/asus-chromebook-c223-16/</t>
  </si>
  <si>
    <t>/laptop-specs/hp-14-14-dk-125/</t>
  </si>
  <si>
    <t>Samsung Chromebook 4 (XE310XBA-K01US)</t>
  </si>
  <si>
    <t>/laptop-specs/samsung-chromebook-4-xe310xba-k01us/</t>
  </si>
  <si>
    <t>Acer Chromebook Spin 311</t>
  </si>
  <si>
    <t>/laptop-specs/acer-chromebook-spin-311-4/</t>
  </si>
  <si>
    <t>/laptop-specs/asus-chromebook-c423/</t>
  </si>
  <si>
    <t>/laptop-specs/lenovo-ideapad-110s-10/</t>
  </si>
  <si>
    <t>HP Chromebook 11 G5</t>
  </si>
  <si>
    <t>/laptop-specs/hp-chromebook-11-g5-8/</t>
  </si>
  <si>
    <t>/laptop-specs/hp-chromebook-11-g5-2/</t>
  </si>
  <si>
    <t>HP Chromebook 14 (14-db0020nr)</t>
  </si>
  <si>
    <t>/laptop-specs/hp-chromebook-14-14-db0020nr/</t>
  </si>
  <si>
    <t>HP Stream 11 (11-ak)</t>
  </si>
  <si>
    <t>/laptop-specs/hp-stream-11-11-ak-4/</t>
  </si>
  <si>
    <t>/laptop-specs/lenovo-iedapad-320-15/</t>
  </si>
  <si>
    <t>/laptop-specs/asus-chromebook-c223/</t>
  </si>
  <si>
    <t>/laptop-specs/asus-chromebook-c423-16/</t>
  </si>
  <si>
    <t>ASUS Chromebook (C423NA-BCLN5)</t>
  </si>
  <si>
    <t>/laptop-specs/asus-chromebook-c423na-bcln5-5/</t>
  </si>
  <si>
    <t>/laptop-specs/asus-chromebook-c223-18/</t>
  </si>
  <si>
    <t>/laptop-specs/asus-chromebook-c223-2/</t>
  </si>
  <si>
    <t>/laptop-specs/lenovo-ideapad-flex-3-chromebook-11-24/</t>
  </si>
  <si>
    <t>/laptop-specs/asus-chromebook-c423-46/</t>
  </si>
  <si>
    <t>/laptop-specs/lenovo-ideapad-3-chromebook-11-16/</t>
  </si>
  <si>
    <t>/laptop-specs/lenovo-ideapad-3-chromebook-11-12/</t>
  </si>
  <si>
    <t>/laptop-specs/hp-chromebook-11-g6-ee-32/</t>
  </si>
  <si>
    <t>/laptop-specs/hp-chromebook-14-14a-na0061sd-3/</t>
  </si>
  <si>
    <t>Samsung Chromebook 3 XE500</t>
  </si>
  <si>
    <t>/laptop-specs/samsung-chromebook-3-xe500-19/</t>
  </si>
  <si>
    <t>HP Stream 11 (11-ak0000)</t>
  </si>
  <si>
    <t>/laptop-specs/hp-stream-11-11-ak0000-24/</t>
  </si>
  <si>
    <t>/laptop-specs/samsung-chromebook-4-xe310xba-24/</t>
  </si>
  <si>
    <t>HP Chromebook 11 G8 EE</t>
  </si>
  <si>
    <t>/laptop-specs/hp-chromebook-11-g8-ee-10/</t>
  </si>
  <si>
    <t>/laptop-specs/hp-chromebook-11-g6-ee-21/</t>
  </si>
  <si>
    <t>/laptop-specs/samsung-chromebook-4-xe310xba-16/</t>
  </si>
  <si>
    <t>/laptop-specs/asus-chromebook-c423-27/</t>
  </si>
  <si>
    <t>/laptop-specs/hp-chromebook-g6-ee/</t>
  </si>
  <si>
    <t>Samsung Chromebook 3 XE501</t>
  </si>
  <si>
    <t>/laptop-specs/samsung-chromebook-3-xe501-8/</t>
  </si>
  <si>
    <t>Acer Chromebook 315 (CB315-2H)</t>
  </si>
  <si>
    <t>/laptop-specs/acer-chromebook-315-cb315-2h-5/</t>
  </si>
  <si>
    <t>/laptop-specs/lenovo-ideapad-1-14-12/</t>
  </si>
  <si>
    <t>/laptop-specs/hp-chromebook-11-g6-ee-28/</t>
  </si>
  <si>
    <t>/laptop-specs/hp-chromebook-11-g5-11/</t>
  </si>
  <si>
    <t>/laptop-specs/asus-chromebook-c423na-bcln5-4/</t>
  </si>
  <si>
    <t>/laptop-specs/acer-chromebook-311-cb311-9h-3/</t>
  </si>
  <si>
    <t>Acer Chromebook R 11 (CB5-132)</t>
  </si>
  <si>
    <t>/laptop-specs/acer-chromebook-r-11-cb5-132-9/</t>
  </si>
  <si>
    <t>/laptop-specs/samsung-chromebook-4-xe310xba-3/</t>
  </si>
  <si>
    <t>/laptop-specs/hp-chromebook-14-14a-na-5/</t>
  </si>
  <si>
    <t>/laptop-specs/lenovo-ideapad-slim-1-14-5/</t>
  </si>
  <si>
    <t>/laptop-specs/hp-stream-11-11-ak0000-45/</t>
  </si>
  <si>
    <t>HP Chromebook 11 (11-v000nr)</t>
  </si>
  <si>
    <t>/laptop-specs/hp-chromebook-11-11-v000nr/</t>
  </si>
  <si>
    <t>/laptop-specs/lenovo-ideapad-slim-1-14-7/</t>
  </si>
  <si>
    <t>HP Chromebook 14 (14a-na0031wm)</t>
  </si>
  <si>
    <t>/laptop-specs/hp-chromebook-14-14a-na0031wm/</t>
  </si>
  <si>
    <t>/laptop-specs/asus-vivobook-e12-e203-38/</t>
  </si>
  <si>
    <t>/laptop-specs/lenovo-ideapad-slim-1-14-16/</t>
  </si>
  <si>
    <t>HP Chromebook 14 (14-db0000)</t>
  </si>
  <si>
    <t>/laptop-specs/hp-chromebook-14-14-db0000-17/</t>
  </si>
  <si>
    <t>HP Chromebook 14 (14a-na0000)</t>
  </si>
  <si>
    <t>/laptop-specs/hp-chromebook-14-14a-na0000-30/</t>
  </si>
  <si>
    <t>/laptop-specs/hp-chromebook-11-11a-na0000-5/</t>
  </si>
  <si>
    <t>/laptop-specs/lenovo-ideapad-1-14-13/</t>
  </si>
  <si>
    <t>/laptop-specs/lenovo-ideapad-flex-3-chromebook-11-20/</t>
  </si>
  <si>
    <t>/laptop-specs/hp-chromebook-11-11a-na0000-3/</t>
  </si>
  <si>
    <t>/laptop-specs/lenovo-ideapad-s145-15-995/</t>
  </si>
  <si>
    <t>/laptop-specs/hp-chromebook-11-g6-ee-25/</t>
  </si>
  <si>
    <t>/laptop-specs/lenovo-ideapad-3-chromebook-11-4/</t>
  </si>
  <si>
    <t>Lenovo IdeaPad 1 11</t>
  </si>
  <si>
    <t>/laptop-specs/lenovo-ideapad-1-11-3/</t>
  </si>
  <si>
    <t xml:space="preserve">RAM: 4GB DDR4 </t>
  </si>
  <si>
    <t>/laptop-specs/hp-chromebook-11-g6-ee-11/</t>
  </si>
  <si>
    <t>/laptop-specs/dell-inspiron-3185-2-in-1/</t>
  </si>
  <si>
    <t>/laptop-specs/lenovo-ideapad-flex-3-chromebook-11-34/</t>
  </si>
  <si>
    <t>/laptop-specs/hp-chromebook-11-11a-na0000-4/</t>
  </si>
  <si>
    <t>/laptop-specs/acer-chromebook-311-cb311-9h-5/</t>
  </si>
  <si>
    <t>Acer Chromebook 314 (C933)</t>
  </si>
  <si>
    <t>/laptop-specs/acer-chromebook-314-c933-5/</t>
  </si>
  <si>
    <t>/laptop-specs/acer-chromebook-14-4/</t>
  </si>
  <si>
    <t>/laptop-specs/hp-laptop-14z-dk100/</t>
  </si>
  <si>
    <t>/laptop-specs/asus-chromebook-c423-15/</t>
  </si>
  <si>
    <t>/laptop-specs/dell-inspiron-11-3180-19/</t>
  </si>
  <si>
    <t>HP Chromebook 11 G5 EE</t>
  </si>
  <si>
    <t>/laptop-specs/hp-chromebook-11-g5-ee-3/</t>
  </si>
  <si>
    <t>/laptop-specs/hp-chromebook-11-g8-ee-11/</t>
  </si>
  <si>
    <t>/laptop-specs/lenovo-chromebook-s330-30/</t>
  </si>
  <si>
    <t>Acer Chromebook 15 (CB3-532)</t>
  </si>
  <si>
    <t>/laptop-specs/acer-chromebook-15-cb3-532-3/</t>
  </si>
  <si>
    <t>/laptop-specs/hp-chromebook-11-g8-ee-8/</t>
  </si>
  <si>
    <t>/laptop-specs/lenovo-ideapad-3-chromebook-11-3/</t>
  </si>
  <si>
    <t>HP Chromebook 14 (14-db0023dx)</t>
  </si>
  <si>
    <t>/laptop-specs/hp-chromebook-14-14-db0023dx/</t>
  </si>
  <si>
    <t>/laptop-specs/asus-chromebook-c423-28/</t>
  </si>
  <si>
    <t>/laptop-specs/lenovo-ideapad-slim-1-14-35/</t>
  </si>
  <si>
    <t>/laptop-specs/hp-stream-14-14-cb100-3/</t>
  </si>
  <si>
    <t>/laptop-specs/lenovo-ideapad-slim-1-14-27/</t>
  </si>
  <si>
    <t>HP Stream 11-ak0010nr</t>
  </si>
  <si>
    <t>/laptop-specs/hp-stream-11-ak0010nr-2/</t>
  </si>
  <si>
    <t>/laptop-specs/samsung-chromebook-4-xe310xba-34/</t>
  </si>
  <si>
    <t>/laptop-specs/asus-vivobook-e12-e203-59/</t>
  </si>
  <si>
    <t>/laptop-specs/lenovo-ideapad-flex-3-chromebook-11-22/</t>
  </si>
  <si>
    <t>/laptop-specs/lenovo-ideapad-flex-3-chromebook-11-21/</t>
  </si>
  <si>
    <t>HP 14 (14-fq0000)</t>
  </si>
  <si>
    <t>/laptop-specs/hp-14-14-fq0000-32/</t>
  </si>
  <si>
    <t>/laptop-specs/hp-14-14-fq0000-31/</t>
  </si>
  <si>
    <t>/laptop-specs/hp-chromebook-14-14-db0000-32/</t>
  </si>
  <si>
    <t>/laptop-specs/lenovo-ideapad-flex-3-chromebook-11-17/</t>
  </si>
  <si>
    <t>/laptop-specs/lenovo-ideapad-3-chromebook-11-13/</t>
  </si>
  <si>
    <t>/laptop-specs/lenovo-ideapad-slim-1-14-37/</t>
  </si>
  <si>
    <t>/laptop-specs/asus-vivobook-e12-e203-55/</t>
  </si>
  <si>
    <t>/laptop-specs/asus-chromebook-c423-41/</t>
  </si>
  <si>
    <t>/laptop-specs/asus-chromebook-c423-39/</t>
  </si>
  <si>
    <t>/laptop-specs/asus-chromebook-c223-24/</t>
  </si>
  <si>
    <t>/laptop-specs/lenovo-ideapad-flex-3-chromebook-11-7/</t>
  </si>
  <si>
    <t>/laptop-specs/lenovo-chromebook-s330-17/</t>
  </si>
  <si>
    <t>/laptop-specs/hp-chromebook-11-g6-ee-26/</t>
  </si>
  <si>
    <t>/laptop-specs/hp-chromebook-11-g6-ee-24/</t>
  </si>
  <si>
    <t>/laptop-specs/lenovo-ideapad-3-chromebook-11-6/</t>
  </si>
  <si>
    <t>HP Stream 14 (14-ds0000)</t>
  </si>
  <si>
    <t>/laptop-specs/hp-stream-14-14-ds0000-19/</t>
  </si>
  <si>
    <t>/laptop-specs/samsung-chromebook-3-xe500-18/</t>
  </si>
  <si>
    <t>/laptop-specs/lenovo-ideapad-slim-1-14-32/</t>
  </si>
  <si>
    <t>/laptop-specs/hp-chromebook-14-14a-na0000-26/</t>
  </si>
  <si>
    <t>/laptop-specs/asus-chromebook-c202sa-14/</t>
  </si>
  <si>
    <t>/laptop-specs/asus-chromebook-c223-21/</t>
  </si>
  <si>
    <t>/laptop-specs/asus-chromebook-c423-35/</t>
  </si>
  <si>
    <t>HP Chromebook 14 (14-ca000)</t>
  </si>
  <si>
    <t>/laptop-specs/hp-chromebook-14-14-ca000-13/</t>
  </si>
  <si>
    <t>/laptop-specs/asus-vivobook-l203-3/</t>
  </si>
  <si>
    <t>RAM: 4GB LPDDR3</t>
  </si>
  <si>
    <t>/laptop-specs/hp-stream-11-11-ak0000-14/</t>
  </si>
  <si>
    <t>/laptop-specs/hp-chromebook-14-14-db0000-15/</t>
  </si>
  <si>
    <t>/laptop-specs/hp-chromebook-14-14a-na0000-14/</t>
  </si>
  <si>
    <t>/laptop-specs/asus-chromebook-c223-19/</t>
  </si>
  <si>
    <t>/laptop-specs/samsung-chromebook-4-xe310xba-17/</t>
  </si>
  <si>
    <t>/laptop-specs/asus-chromebook-c423na-bcln5-2/</t>
  </si>
  <si>
    <t>/laptop-specs/asus-chromebook-c423-26/</t>
  </si>
  <si>
    <t>/laptop-specs/asus-chromebook-c423-20/</t>
  </si>
  <si>
    <t>/laptop-specs/hp-chromebook-14-14a-na0000-4/</t>
  </si>
  <si>
    <t>/laptop-specs/hp-chromebook-g6-ee-7/</t>
  </si>
  <si>
    <t>/laptop-specs/asus-chromebook-c223-15/</t>
  </si>
  <si>
    <t>Lenovo IdeaPad Duet Chromebook</t>
  </si>
  <si>
    <t>/laptop-specs/lenovo-ideapad-duet-chromebook-4/</t>
  </si>
  <si>
    <t>/laptop-specs/hp-chromebook-14-14-db0000-3/</t>
  </si>
  <si>
    <t>/laptop-specs/lenovo-ideapad-slim-1-14-18/</t>
  </si>
  <si>
    <t>/laptop-specs/asus-chromebook-c423-8/</t>
  </si>
  <si>
    <t>HP Stream 14 (14-cb)</t>
  </si>
  <si>
    <t>/laptop-specs/hp-stream-14-14-cb-5/</t>
  </si>
  <si>
    <t>/laptop-specs/samsung-chromebook-4-xe310xba-6/</t>
  </si>
  <si>
    <t>/laptop-specs/hp-15-15-dy-67/</t>
  </si>
  <si>
    <t>/laptop-specs/hp-14-14-dk-38/</t>
  </si>
  <si>
    <t>/laptop-specs/samsung-chromebook-3-xe501-29/</t>
  </si>
  <si>
    <t>/laptop-specs/hp-chromebook-11-11-v000-2/</t>
  </si>
  <si>
    <t>/laptop-specs/lenovo-ideapad-3-chromebook-11-22/</t>
  </si>
  <si>
    <t>/laptop-specs/lenovo-100e-chromebook-2nd-gen-23/</t>
  </si>
  <si>
    <t>/laptop-specs/hp-stream-11-11-ak0010nr-8/</t>
  </si>
  <si>
    <t>/laptop-specs/lenovo-ideapad-3-chromebook-11-20/</t>
  </si>
  <si>
    <t>ASUS L406NA-WH02</t>
  </si>
  <si>
    <t>/laptop-specs/asus-l406na-wh02/</t>
  </si>
  <si>
    <t>/laptop-specs/hp-stream-11-11-ak0010nr-5/</t>
  </si>
  <si>
    <t>/laptop-specs/hp-stream-11-11-ak0000-30/</t>
  </si>
  <si>
    <t>/laptop-specs/lenovo-ideapad-1-14-8/</t>
  </si>
  <si>
    <t>/laptop-specs/asus-vivobook-l203-5/</t>
  </si>
  <si>
    <t>/laptop-specs/asus-chromebook-c423-36/</t>
  </si>
  <si>
    <t>/laptop-specs/hp-stream-11-11-ak0000-18/</t>
  </si>
  <si>
    <t>/laptop-specs/asus-chromebook-c423-14/</t>
  </si>
  <si>
    <t>/laptop-specs/acer-chromebook-311-cb311-9h-4/</t>
  </si>
  <si>
    <t>/laptop-specs/lenovo-ideapad-duet-chromebook-11/</t>
  </si>
  <si>
    <t>HP Chromebook 14 G5</t>
  </si>
  <si>
    <t>/laptop-specs/hp-chromebook-14-g5-12/</t>
  </si>
  <si>
    <t>ASUS VivoBook (L203MA-DS04)</t>
  </si>
  <si>
    <t>/laptop-specs/asus-vivobook-l203ma-ds04-2/</t>
  </si>
  <si>
    <t>HP Chromebook 14 (14a-na0010nr)</t>
  </si>
  <si>
    <t>/laptop-specs/hp-chromebook-14-14a-na0010nr/</t>
  </si>
  <si>
    <t>HP Stream 11-ak0020nr</t>
  </si>
  <si>
    <t>/laptop-specs/hp-stream-11-ak0020nr/</t>
  </si>
  <si>
    <t>/laptop-specs/lenovo-ideapad-slim-1-14-4/</t>
  </si>
  <si>
    <t>/laptop-specs/hp-stream-14-14-cb100-4/</t>
  </si>
  <si>
    <t>HP Stream 14 (14-cb000)</t>
  </si>
  <si>
    <t>/laptop-specs/hp-stream-14-14-cb000-2/</t>
  </si>
  <si>
    <t>/laptop-specs/hp-chromebook-11/</t>
  </si>
  <si>
    <t>/laptop-specs/samsung-chromebook-3-xe501-28/</t>
  </si>
  <si>
    <t>/laptop-specs/hp-stream-11-11-ak0000-3/</t>
  </si>
  <si>
    <t>/laptop-specs/asus-e406sa-2/</t>
  </si>
  <si>
    <t>/laptop-specs/hp-chromebook-14-14-db0000-31/</t>
  </si>
  <si>
    <t>/laptop-specs/lenovo-ideapad-3-chromebook-11-18/</t>
  </si>
  <si>
    <t>/laptop-specs/lenovo-ideapad-flex-3-chromebook-11-11/</t>
  </si>
  <si>
    <t>/laptop-specs/asus-chromebook-c223-20/</t>
  </si>
  <si>
    <t>/laptop-specs/hp-chromebook-11-g5-6/</t>
  </si>
  <si>
    <t>/laptop-specs/hp-stream-14-14-ds0000-9/</t>
  </si>
  <si>
    <t>/laptop-specs/asus-chromebook-c423-11/</t>
  </si>
  <si>
    <t>/laptop-specs/hp-stream-14-14-cb100-2/</t>
  </si>
  <si>
    <t>/laptop-specs/lenovo-ideapad-320-15-149/</t>
  </si>
  <si>
    <t>/laptop-specs/hp-chromebook-14-g5-15/</t>
  </si>
  <si>
    <t>/laptop-specs/lenovo-ideapad-3-14-128/</t>
  </si>
  <si>
    <t>/laptop-specs/acer-chromebook-14-cb3-431-5/</t>
  </si>
  <si>
    <t>/laptop-specs/dell-vostro-14-3468-95/</t>
  </si>
  <si>
    <t>HP Stream 14 (14-cb120ca)</t>
  </si>
  <si>
    <t>/laptop-specs/hp-stream-14-14-cb120ca/</t>
  </si>
  <si>
    <t>HP Chromebook 14 (14a-na0023cl)</t>
  </si>
  <si>
    <t>/laptop-specs/hp-chromebook-14-14a-na0023cl-2/</t>
  </si>
  <si>
    <t>Lenovo Chromebook C340 (11")</t>
  </si>
  <si>
    <t>/laptop-specs/lenovo-chromebook-c340-11/</t>
  </si>
  <si>
    <t>Lenovo Chromebook C330</t>
  </si>
  <si>
    <t>/laptop-specs/lenovo-chromebook-c330-39/</t>
  </si>
  <si>
    <t>/laptop-specs/asus-chromebook-c204-3/</t>
  </si>
  <si>
    <t>/laptop-specs/lenovo-ideapad-flex-3-chromebook-11-32/</t>
  </si>
  <si>
    <t>/laptop-specs/lenovo-ideapad-flex-3-chromebook-11-23/</t>
  </si>
  <si>
    <t>/laptop-specs/hp-chromebook-14-14-db0000-33/</t>
  </si>
  <si>
    <t>/laptop-specs/hp-14-14-dq0002dx-6/</t>
  </si>
  <si>
    <t>/laptop-specs/hp-chromebook-14-14-db0000-27/</t>
  </si>
  <si>
    <t>/laptop-specs/hp-stream-11-11-ak0000-34/</t>
  </si>
  <si>
    <t>/laptop-specs/lenovo-ideapad-flex-3-chromebook-11-12/</t>
  </si>
  <si>
    <t>/laptop-specs/asus-chromebook-c423-42/</t>
  </si>
  <si>
    <t>/laptop-specs/hp-chromebook-14-14-db0000-26/</t>
  </si>
  <si>
    <t>/laptop-specs/asus-vivobook-e12-e203-56/</t>
  </si>
  <si>
    <t>/laptop-specs/lenovo-ideapad-1-14-7/</t>
  </si>
  <si>
    <t>/laptop-specs/hp-stream-11-11-ak0000-28/</t>
  </si>
  <si>
    <t>/laptop-specs/hp-chromebook-11-11-v000-5/</t>
  </si>
  <si>
    <t>/laptop-specs/hp-chromebook-11-11-v000-4/</t>
  </si>
  <si>
    <t>/laptop-specs/hp-stream-11-11-ak0000-25/</t>
  </si>
  <si>
    <t>HP Stream 11 (11-ak1000)</t>
  </si>
  <si>
    <t>/laptop-specs/hp-stream-11-11-ak1000-2/</t>
  </si>
  <si>
    <t>Samsung Chromebook 3 (XE501C13-K02US)</t>
  </si>
  <si>
    <t>/laptop-specs/samsung-chromebook-3-xe501c13-k02us/</t>
  </si>
  <si>
    <t>/laptop-specs/lenovo-ideapad-1-14-4/</t>
  </si>
  <si>
    <t>/laptop-specs/hp-stream-11-11-ak0000-20/</t>
  </si>
  <si>
    <t>/laptop-specs/hp-chromebook-11-g5-10/</t>
  </si>
  <si>
    <t>/laptop-specs/lenovo-ideapad-duet-chromebook-17/</t>
  </si>
  <si>
    <t>/laptop-specs/asus-chromebook-c423-25/</t>
  </si>
  <si>
    <t>/laptop-specs/asus-vivobook-e12-e203-20/</t>
  </si>
  <si>
    <t>ASUS Chromebook C523</t>
  </si>
  <si>
    <t>/laptop-specs/asus-chromebook-c523-4/</t>
  </si>
  <si>
    <t>/laptop-specs/lenovo-ideapad-120s-14-7/</t>
  </si>
  <si>
    <t>/laptop-specs/asus-vivobook-e12-e203-9/</t>
  </si>
  <si>
    <t>/laptop-specs/lenovo-ideapad-3-14-129/</t>
  </si>
  <si>
    <t>/laptop-specs/hp-stream-11-11-ak0010nr-7/</t>
  </si>
  <si>
    <t>/laptop-specs/hp-chromebook-14-14a-na0061sd-2/</t>
  </si>
  <si>
    <t>/laptop-specs/lenovo-ideapad-duet-chromebook-30/</t>
  </si>
  <si>
    <t>/laptop-specs/asus-vivobook-l203-4/</t>
  </si>
  <si>
    <t>/laptop-specs/asus-chromebook-c423-32/</t>
  </si>
  <si>
    <t>/laptop-specs/hp-chromebook-14-14-db0023dx-2/</t>
  </si>
  <si>
    <t>/laptop-specs/lenovo-ideapad-slim-1-14-9/</t>
  </si>
  <si>
    <t>/laptop-specs/lenovo-100e-chromebook-2/</t>
  </si>
  <si>
    <t>/laptop-specs/lenovo-ideapad-120s-11/</t>
  </si>
  <si>
    <t>/laptop-specs/samsung-chromebook-3-xe501-14/</t>
  </si>
  <si>
    <t>/laptop-specs/samsung-chromebook-4-xe310xba-4/</t>
  </si>
  <si>
    <t>/laptop-specs/lenovo-ideapad-slim-1-14-20/</t>
  </si>
  <si>
    <t>Lenovo Chromebook C340 11</t>
  </si>
  <si>
    <t>/laptop-specs/lenovo-chromebook-c340-11-9/</t>
  </si>
  <si>
    <t>/laptop-specs/hp-chromebook-14-14a-na0023cl/</t>
  </si>
  <si>
    <t>/laptop-specs/hp-chromebook-14-14a-na0000-37/</t>
  </si>
  <si>
    <t>HP Stream 14 (14-cb171wm)</t>
  </si>
  <si>
    <t>/laptop-specs/hp-stream-14-14-cb171wm/</t>
  </si>
  <si>
    <t>/laptop-specs/hp-chromebook-14-14-db0000-22/</t>
  </si>
  <si>
    <t>/laptop-specs/lenovo-ideapad-1-14-5/</t>
  </si>
  <si>
    <t>/laptop-specs/lenovo-ideapad-slim-1-14-22/</t>
  </si>
  <si>
    <t>Lenovo Chromebook S330 14"</t>
  </si>
  <si>
    <t>/laptop-specs/lenovo-chromebook-c330-4/</t>
  </si>
  <si>
    <t>RAM: 4GB</t>
  </si>
  <si>
    <t>HP 14 (14-dq0000)</t>
  </si>
  <si>
    <t>/laptop-specs/hp-14-14-dq0000-14/</t>
  </si>
  <si>
    <t>/laptop-specs/hp-stream-14-14-cb171wm-2/</t>
  </si>
  <si>
    <t>Samsung Chromebook 4+ (XE350XBA)</t>
  </si>
  <si>
    <t>/laptop-specs/samsung-chromebook-4-xe350xba-18/</t>
  </si>
  <si>
    <t>/laptop-specs/samsung-chromebook-4-xe350xba/</t>
  </si>
  <si>
    <t>/laptop-specs/hp-stream-14-4/</t>
  </si>
  <si>
    <t>/laptop-specs/acer-chromebook-15-cb3-532-4/</t>
  </si>
  <si>
    <t>/laptop-specs/acer-chromebook-r-11-cb5-132t-13/</t>
  </si>
  <si>
    <t>/laptop-specs/lenovo-ideapad-flex-3-chromebook-11-33/</t>
  </si>
  <si>
    <t>/laptop-specs/lenovo-ideapad-flex-3-chromebook-11-30/</t>
  </si>
  <si>
    <t>/laptop-specs/asus-vivobook-e12-e203-58/</t>
  </si>
  <si>
    <t>HP 14 (14-dq0003dx)</t>
  </si>
  <si>
    <t>/laptop-specs/hp-14-14-dq0003dx-3/</t>
  </si>
  <si>
    <t>/laptop-specs/samsung-chromebook-4-xe310xba-31/</t>
  </si>
  <si>
    <t>/laptop-specs/lenovo-ideapad-3-chromebook-11-21/</t>
  </si>
  <si>
    <t>/laptop-specs/hp-chromebook-14-14-db0000-30/</t>
  </si>
  <si>
    <t>/laptop-specs/hp-chromebook-11-11-v000-6/</t>
  </si>
  <si>
    <t>/laptop-specs/asus-vivobook-e12-e203-40/</t>
  </si>
  <si>
    <t>Acer Chromebook Spin 311 (CP311-2H)</t>
  </si>
  <si>
    <t>/laptop-specs/acer-chromebook-spin-311-cp311-2h-27/</t>
  </si>
  <si>
    <t>/laptop-specs/lenovo-ideapad-duet-chromebook-27/</t>
  </si>
  <si>
    <t>/laptop-specs/hp-chromebook-14-14-db0000-21/</t>
  </si>
  <si>
    <t>/laptop-specs/hp-14-14-dq0000-15/</t>
  </si>
  <si>
    <t>/laptop-specs/lenovo-ideapad-duet-chromebook-18/</t>
  </si>
  <si>
    <t>/laptop-specs/hp-14-14-dq0000-6/</t>
  </si>
  <si>
    <t>/laptop-specs/lenovo-ideapad-duet-chromebook-13/</t>
  </si>
  <si>
    <t>/laptop-specs/lenovo-ideapad-1-14-3/</t>
  </si>
  <si>
    <t>/laptop-specs/lenovo-ideapad-duet-chromebook-7/</t>
  </si>
  <si>
    <t>/laptop-specs/lenovo-ideapad-duet-chromebook-5/</t>
  </si>
  <si>
    <t>/laptop-specs/hp-chromebook-11-g6-ee-8/</t>
  </si>
  <si>
    <t>/laptop-specs/samsung-chromebook-3-xe501-4/</t>
  </si>
  <si>
    <t>/laptop-specs/asus-vivobook-e12-e203-10/</t>
  </si>
  <si>
    <t>/laptop-specs/hp-14-14-dk-126/</t>
  </si>
  <si>
    <t>/laptop-specs/lenovo-chromebook-s330-14-2/</t>
  </si>
  <si>
    <t>/laptop-specs/samsung-chromebook-4-xe350xba-3/</t>
  </si>
  <si>
    <t>ASUS L406</t>
  </si>
  <si>
    <t>/laptop-specs/asus-l406-11/</t>
  </si>
  <si>
    <t>/laptop-specs/hp-chromebook-14-14a-na0023cl-5/</t>
  </si>
  <si>
    <t>/laptop-specs/hp-stream-11-11-ak0010nr-4/</t>
  </si>
  <si>
    <t>/laptop-specs/hp-stream-11-11-ak0012dx/</t>
  </si>
  <si>
    <t>/laptop-specs/asus-chromebook-c423-40/</t>
  </si>
  <si>
    <t>HP 14 (14-dq0001dx)</t>
  </si>
  <si>
    <t>/laptop-specs/hp-14-14-dq0001dx/</t>
  </si>
  <si>
    <t>/laptop-specs/hp-chromebook-14-14a-na0000-10/</t>
  </si>
  <si>
    <t>Samsung Chromebook 3 XE500C13-K04US</t>
  </si>
  <si>
    <t>/laptop-specs/samsung-chromebook-3-xe500c13-k04us/</t>
  </si>
  <si>
    <t>/laptop-specs/hp-stream-14-14-cb100-5/</t>
  </si>
  <si>
    <t>/laptop-specs/hp-stream-11-19/</t>
  </si>
  <si>
    <t>/laptop-specs/hp-stream-14-14-ds0000-3/</t>
  </si>
  <si>
    <t>HP 14 (14-dq)</t>
  </si>
  <si>
    <t>/laptop-specs/hp-14-14-dq-2/</t>
  </si>
  <si>
    <t>/laptop-specs/lenovo-100e-3/</t>
  </si>
  <si>
    <t>/laptop-specs/asus-vivobook-e12-e203-12/</t>
  </si>
  <si>
    <t>Acer Aspire 1 A114</t>
  </si>
  <si>
    <t>/laptop-specs/acer-aspire-1-a114-2/</t>
  </si>
  <si>
    <t>Acer Chromebook Spin 311 (CP311-1H-C5PN)</t>
  </si>
  <si>
    <t>/laptop-specs/acer-chromebook-spin-311-cp311-1h-c5pn/</t>
  </si>
  <si>
    <t>/laptop-specs/hp-stream-14-14-cb-2/</t>
  </si>
  <si>
    <t>/laptop-specs/asus-vivobook-e12-e203-44/</t>
  </si>
  <si>
    <t>/laptop-specs/hp-chromebook-14-14a-na0000-2/</t>
  </si>
  <si>
    <t>/laptop-specs/lenovo-chromebook-s330-12/</t>
  </si>
  <si>
    <t>/laptop-specs/hp-14-14-dq0002dx-2/</t>
  </si>
  <si>
    <t>/laptop-specs/hp-chromebook-11-11a-na0000-2/</t>
  </si>
  <si>
    <t>HP 14 (14-dq0005cl)</t>
  </si>
  <si>
    <t>/laptop-specs/hp-14-14-dq0005cl-6/</t>
  </si>
  <si>
    <t>/laptop-specs/acer-chromebook-14-cb3-431-17/</t>
  </si>
  <si>
    <t>/laptop-specs/hp-stream-11-11-ak0000-33/</t>
  </si>
  <si>
    <t>/laptop-specs/asus-vivobook-e12-e203-21/</t>
  </si>
  <si>
    <t>/laptop-specs/samsung-chromebook-4-xe310xba-29/</t>
  </si>
  <si>
    <t>/laptop-specs/hp-stream-11-11-ak0000-35/</t>
  </si>
  <si>
    <t>/laptop-specs/hp-14-14-dq0000-23/</t>
  </si>
  <si>
    <t>/laptop-specs/asus-vivobook-e12-e203-54/</t>
  </si>
  <si>
    <t>/laptop-specs/samsung-chromebook-4-xe350xba-16/</t>
  </si>
  <si>
    <t>HP 14 (14-dq0003na)</t>
  </si>
  <si>
    <t>/laptop-specs/hp-14-14-dq0003na/</t>
  </si>
  <si>
    <t>/laptop-specs/hp-chromebook-14-14-ca000-11/</t>
  </si>
  <si>
    <t>/laptop-specs/hp-stream-11-11-ak0000-13/</t>
  </si>
  <si>
    <t>/laptop-specs/hp-14-14-dq0000-7/</t>
  </si>
  <si>
    <t>Acer Aspire 1 (A115-31)</t>
  </si>
  <si>
    <t>/laptop-specs/acer-aspire-1-a115-31-6/</t>
  </si>
  <si>
    <t>/laptop-specs/lenovo-ideapad-duet-chromebook-9/</t>
  </si>
  <si>
    <t>/laptop-specs/asus-vivobook-l203-2/</t>
  </si>
  <si>
    <t>ASUS ImagineBook MJ401</t>
  </si>
  <si>
    <t>/laptop-specs/asus-imaginebook-mj401-19/</t>
  </si>
  <si>
    <t>/laptop-specs/lenovo-chromebook-s330-14-3/</t>
  </si>
  <si>
    <t>ASUS Chromebook (C202XA-BS01)</t>
  </si>
  <si>
    <t>/laptop-specs/asus-chromebook-c202xa-bs01/</t>
  </si>
  <si>
    <t>Acer Chromebook 315 (CB315-3H)</t>
  </si>
  <si>
    <t>/laptop-specs/acer-chromebook-315-cb315-3h-13/</t>
  </si>
  <si>
    <t>/laptop-specs/hp-14-14-dq0002dx-5/</t>
  </si>
  <si>
    <t>/laptop-specs/hp-chromebook-11-g6-ee-31/</t>
  </si>
  <si>
    <t>/laptop-specs/hp-chromebook-14-14a-na0000-39/</t>
  </si>
  <si>
    <t>/laptop-specs/acer-chromebook-311-cb311-9h-8/</t>
  </si>
  <si>
    <t>/laptop-specs/lenovo-chromebook-c340-11-8/</t>
  </si>
  <si>
    <t>/laptop-specs/samsung-chromebook-4-xe310xba-21/</t>
  </si>
  <si>
    <t>/laptop-specs/hp-stream-11-11-ak0000-11/</t>
  </si>
  <si>
    <t>Lenovo 300e Chromebook (2nd Gen)</t>
  </si>
  <si>
    <t>/laptop-specs/lenovo-300e-chromebook-2nd-gen-6/</t>
  </si>
  <si>
    <t>/laptop-specs/samsung-chromebook-4-xe310xba-8/</t>
  </si>
  <si>
    <t>/laptop-specs/acer-chromebook-15-cb3-532-7/</t>
  </si>
  <si>
    <t>/laptop-specs/acer-chromebook-spin-311-cp311-2h-33/</t>
  </si>
  <si>
    <t>HP Stream 14 (14-cb164wm)</t>
  </si>
  <si>
    <t>/laptop-specs/hp-stream-14-14-cb164wm/</t>
  </si>
  <si>
    <t>/laptop-specs/dell-inspiron-15-5567-111/</t>
  </si>
  <si>
    <t>/laptop-specs/acer-chromebook-15-cb3-532-19/</t>
  </si>
  <si>
    <t>/laptop-specs/acer-chromebook-315-cb315-3h-5/</t>
  </si>
  <si>
    <t>/laptop-specs/samsung-chromebook-3-xe500-11/</t>
  </si>
  <si>
    <t>/laptop-specs/hp-chromebook-14-14a-na-3/</t>
  </si>
  <si>
    <t>/laptop-specs/acer-chromebook-14-cb-431/</t>
  </si>
  <si>
    <t>HP Chromebook 11 (11a-na0020nr)</t>
  </si>
  <si>
    <t>/laptop-specs/hp-chromebook-11-11a-na0020nr-2/</t>
  </si>
  <si>
    <t>/laptop-specs/hp-stream-11-11-ak0000-38/</t>
  </si>
  <si>
    <t>Acer Chromebook 311</t>
  </si>
  <si>
    <t>/laptop-specs/acer-chromebook-311/</t>
  </si>
  <si>
    <t>/laptop-specs/samsung-chromebook-3-xe501-23/</t>
  </si>
  <si>
    <t>/laptop-specs/acer-chromebook-spin-311-cp311-2h-36/</t>
  </si>
  <si>
    <t>/laptop-specs/lenovo-ideapad-flex-3-chromebook-11-31/</t>
  </si>
  <si>
    <t>/laptop-specs/samsung-chromebook-3-xe500-22/</t>
  </si>
  <si>
    <t>/laptop-specs/asus-l406-8/</t>
  </si>
  <si>
    <t>/laptop-specs/samsung-chromebook-4-xe310xba-32/</t>
  </si>
  <si>
    <t>/laptop-specs/lenovo-ideapad-flex-3-chromebook-11-19/</t>
  </si>
  <si>
    <t>/laptop-specs/samsung-chromebook-4-xe310xba-28/</t>
  </si>
  <si>
    <t>/laptop-specs/hp-14-14-dq0003dx-2/</t>
  </si>
  <si>
    <t>/laptop-specs/lenovo-ideapad-flex-3-chromebook-11-16/</t>
  </si>
  <si>
    <t>/laptop-specs/lenovo-ideapad-flex-3-chromebook-11-15/</t>
  </si>
  <si>
    <t>/laptop-specs/hp-14-14-dq0001dx-3/</t>
  </si>
  <si>
    <t>/laptop-specs/hp-stream-14-14-ds0000-28/</t>
  </si>
  <si>
    <t>Samsung Chromebook 4+ (XE350XBA-K01US)</t>
  </si>
  <si>
    <t>/laptop-specs/samsung-chromebook-4-xe350xba-k01us-2/</t>
  </si>
  <si>
    <t>/laptop-specs/hp-chromebook-14-14a-na0000-43/</t>
  </si>
  <si>
    <t>/laptop-specs/hp-stream-14-14-ds0000-27/</t>
  </si>
  <si>
    <t>/laptop-specs/hp-stream-14-14-ds0000-26/</t>
  </si>
  <si>
    <t>/laptop-specs/asus-chromebook-c423-43/</t>
  </si>
  <si>
    <t>/laptop-specs/hp-stream-14-14-ds0000-25/</t>
  </si>
  <si>
    <t>/laptop-specs/hp-chromebook-11-g6-ee-27/</t>
  </si>
  <si>
    <t>/laptop-specs/lenovo-ideapad-3-chromebook-11-7/</t>
  </si>
  <si>
    <t>/laptop-specs/hp-chromebook-14-14a-na0000-29/</t>
  </si>
  <si>
    <t>RAM: 4GB LPDDR4x</t>
  </si>
  <si>
    <t>/laptop-specs/samsung-chromebook-4-xe350xba-13/</t>
  </si>
  <si>
    <t>/laptop-specs/hp-chromebook-14-14-ca000-14/</t>
  </si>
  <si>
    <t>/laptop-specs/hp-chromebook-14-14a-na0000-25/</t>
  </si>
  <si>
    <t>/laptop-specs/asus-chromebook-c423-34/</t>
  </si>
  <si>
    <t>/laptop-specs/acer-chromebook-spin-311-cp311-2h-22/</t>
  </si>
  <si>
    <t>HP Chromebook 11A G8 EE</t>
  </si>
  <si>
    <t>/laptop-specs/hp-chromebook-11a-g8-ee-5/</t>
  </si>
  <si>
    <t>/laptop-specs/lenovo-ideapad-duet-chromebook-20/</t>
  </si>
  <si>
    <t>/laptop-specs/hp-stream-11-11-ak0000-12/</t>
  </si>
  <si>
    <t>/laptop-specs/acer-chromebook-spin-311-cp311-2h-17/</t>
  </si>
  <si>
    <t>/laptop-specs/hp-chromebook-14-14a-na0000-11/</t>
  </si>
  <si>
    <t>/laptop-specs/hp-chromebook-14-14a-na0000-9/</t>
  </si>
  <si>
    <t>/laptop-specs/acer-aspire-1-a115-31-7/</t>
  </si>
  <si>
    <t>HP 255 G7 (6QJ32UT)</t>
  </si>
  <si>
    <t>/laptop-specs/hp-255-g7-6qj32ut/</t>
  </si>
  <si>
    <t>/laptop-specs/asus-chromebook-c423-23/</t>
  </si>
  <si>
    <t>/laptop-specs/hp-chromebook-14-14-ca000/</t>
  </si>
  <si>
    <t>/laptop-specs/samsung-chromebook-4-xe310xba-15/</t>
  </si>
  <si>
    <t>/laptop-specs/samsung-chromebook-4-xe350xba-7/</t>
  </si>
  <si>
    <t>/laptop-specs/hp-stream-14-14-ds0000-6/</t>
  </si>
  <si>
    <t>/laptop-specs/hp-chromebook-g6-ee-5/</t>
  </si>
  <si>
    <t>HP Chromebook 14a-na0000</t>
  </si>
  <si>
    <t>/laptop-specs/hp-chromebook-14a-na0000-4/</t>
  </si>
  <si>
    <t>/laptop-specs/acer-chromebook-spin-311-cp311-2h-7/</t>
  </si>
  <si>
    <t>/laptop-specs/lenovo-ideapad-duet-chromebook-8/</t>
  </si>
  <si>
    <t>HP Chromebook 14 (14-db1022dx)</t>
  </si>
  <si>
    <t>/laptop-specs/hp-chromebook-14-14-db1022dx/</t>
  </si>
  <si>
    <t>/laptop-specs/samsung-chromebook-3-xe500-13/</t>
  </si>
  <si>
    <t>/laptop-specs/samsung-chromebook-3-xe500-7/</t>
  </si>
  <si>
    <t>/laptop-specs/asus-chromebook-c223-10/</t>
  </si>
  <si>
    <t>/laptop-specs/lenovo-ideapad-slim-1-14-6/</t>
  </si>
  <si>
    <t>Acer Aspire 3 A315-51</t>
  </si>
  <si>
    <t>/laptop-specs/acer-aspire-3-a315-51-22/</t>
  </si>
  <si>
    <t>/laptop-specs/acer-chromebook-315-cb315-3h/</t>
  </si>
  <si>
    <t>HP ENVY 17</t>
  </si>
  <si>
    <t>/laptop-specs/hp-envy-17-374/</t>
  </si>
  <si>
    <t>Weight: 2.82 kg (6.2 lbs)</t>
  </si>
  <si>
    <t>/laptop-specs/hp-14-14-dq0002dx-4/</t>
  </si>
  <si>
    <t>Lenovo 100E Chromebook 2nd Gen Laptop</t>
  </si>
  <si>
    <t>/laptop-specs/lenovo-100e-chromebook-2nd-gen-laptop/</t>
  </si>
  <si>
    <t>/laptop-specs/dell-inspiron-3567-90/</t>
  </si>
  <si>
    <t>/laptop-specs/hp-stream-11-9/</t>
  </si>
  <si>
    <t>Lenovo Flex 4 (11")</t>
  </si>
  <si>
    <t>/laptop-specs/lenovo-lenovo-flex-4-14/</t>
  </si>
  <si>
    <t>HP Chromebook 11 (11a-na0010nr)</t>
  </si>
  <si>
    <t>/laptop-specs/hp-chromebook-11-11a-na0010nr/</t>
  </si>
  <si>
    <t>/laptop-specs/lenovo-ideapad-slim-1-14-29/</t>
  </si>
  <si>
    <t>/laptop-specs/hp-14-14-fq0000-29/</t>
  </si>
  <si>
    <t>/laptop-specs/hp-stream-11-11-ak0010nr-6/</t>
  </si>
  <si>
    <t>/laptop-specs/lenovo-ideapad-3-14-114/</t>
  </si>
  <si>
    <t>/laptop-specs/hp-14-14-dq0000-20/</t>
  </si>
  <si>
    <t>/laptop-specs/hp-stream-14-14-cb100-7/</t>
  </si>
  <si>
    <t>/laptop-specs/lenovo-ideapad-flex-3-chromebook-11-8/</t>
  </si>
  <si>
    <t>HP Chromebook 14 (14a-na0061dx)</t>
  </si>
  <si>
    <t>/laptop-specs/hp-chromebook-14-14a-na0061dx/</t>
  </si>
  <si>
    <t>/laptop-specs/acer-chromebook-311-cb311-9h-6/</t>
  </si>
  <si>
    <t>/laptop-specs/hp-stream-11-11-ak0020nr-2/</t>
  </si>
  <si>
    <t>/laptop-specs/hp-stream-11-11-ak0000-16/</t>
  </si>
  <si>
    <t>Acer Chromebook 11 (CB3-132-C38T)</t>
  </si>
  <si>
    <t>/laptop-specs/acer-chromebook-11-cb3-132-c38t/</t>
  </si>
  <si>
    <t>HP Stream 11 Pro G3</t>
  </si>
  <si>
    <t>/laptop-specs/hp-stream-11-pro-g3-5/</t>
  </si>
  <si>
    <t>/laptop-specs/hp-stream-11-11-ak0000-5/</t>
  </si>
  <si>
    <t>/laptop-specs/lenovo-flex-4-11-2/</t>
  </si>
  <si>
    <t>/laptop-specs/hp-stream-14-14-cb100-8/</t>
  </si>
  <si>
    <t>/laptop-specs/lenovo-ideapad-slim-1-14-8/</t>
  </si>
  <si>
    <t>/laptop-specs/hp-chromebook-14-g5-7/</t>
  </si>
  <si>
    <t>/laptop-specs/lenovo-ideapad-320-15-118/</t>
  </si>
  <si>
    <t>/laptop-specs/hp-stream-11-7/</t>
  </si>
  <si>
    <t>ASUS Transformer Book T100TAF</t>
  </si>
  <si>
    <t>/laptop-specs/asus-transformer-book-t100taf-2/</t>
  </si>
  <si>
    <t>Acer Chromebook 11 N7 (CB311-7H)</t>
  </si>
  <si>
    <t>/laptop-specs/acer-chromebook-11-n7-cb311-7h/</t>
  </si>
  <si>
    <t>Acer Chromebook 11 N7 (C731)</t>
  </si>
  <si>
    <t>/laptop-specs/acer-2/</t>
  </si>
  <si>
    <t>/laptop-specs/hp-chromebook-14-14-db0000-25/</t>
  </si>
  <si>
    <t>/laptop-specs/hp-chromebook-11-g5-12/</t>
  </si>
  <si>
    <t>HP Stream 11 (11-y000)</t>
  </si>
  <si>
    <t>/laptop-specs/hp-stream-11-11-y000/</t>
  </si>
  <si>
    <t>HP Chromebook x360 12 (12b-ca0010nr)</t>
  </si>
  <si>
    <t>/laptop-specs/hp-chromebook-x360-12-12b-ca0010nr/</t>
  </si>
  <si>
    <t>/laptop-specs/hp-stream-14-14-cb-7/</t>
  </si>
  <si>
    <t>/laptop-specs/lenovo-ideapad-slim-1-14-10/</t>
  </si>
  <si>
    <t>HP Stream 14 (14-ds)</t>
  </si>
  <si>
    <t>/laptop-specs/hp-stream-14-14-ds-6/</t>
  </si>
  <si>
    <t>/laptop-specs/hp-chromebook-14-14-db0000-24/</t>
  </si>
  <si>
    <t>/laptop-specs/hp-chromebook-14-g5-11/</t>
  </si>
  <si>
    <t>/laptop-specs/acer-chromebook-15-cb3-532-8/</t>
  </si>
  <si>
    <t>/laptop-specs/samsung-chromebook-4-xe310xba-26/</t>
  </si>
  <si>
    <t>/laptop-specs/lenovo-ideapad-3-chromebook-11-14/</t>
  </si>
  <si>
    <t>/laptop-specs/hp-14-14-dq0001dx-4/</t>
  </si>
  <si>
    <t>/laptop-specs/hp-chromebook-14-14a-na0000-51/</t>
  </si>
  <si>
    <t>/laptop-specs/hp-14-14-dq0000-25/</t>
  </si>
  <si>
    <t>/laptop-specs/hp-14-14-dq0000-24/</t>
  </si>
  <si>
    <t>/laptop-specs/__trashed-19/</t>
  </si>
  <si>
    <t>/laptop-specs/hp-chromebook-14-14a-na0023cl-4/</t>
  </si>
  <si>
    <t>/laptop-specs/lenovo-chromebook-s330-19/</t>
  </si>
  <si>
    <t>/laptop-specs/hp-chromebook-14-14a-na0000-18/</t>
  </si>
  <si>
    <t>/laptop-specs/acer-chromebook-315-cb315-2h-20/</t>
  </si>
  <si>
    <t>/laptop-specs/samsung-chromebook-4-xe310xba-k01us-2/</t>
  </si>
  <si>
    <t>/laptop-specs/hp-chromebook-14-14-ca000-4/</t>
  </si>
  <si>
    <t>/laptop-specs/hp-chromebook-14-14-db0000-9/</t>
  </si>
  <si>
    <t>HP Chromebook 14 (14-ca052wm)</t>
  </si>
  <si>
    <t>/laptop-specs/hp-chromebook-14-14-ca052wm/</t>
  </si>
  <si>
    <t>/laptop-specs/hp-chromebook-14-14-db0000-18/</t>
  </si>
  <si>
    <t>/laptop-specs/hp-stream-11-11-ak0000-2/</t>
  </si>
  <si>
    <t>/laptop-specs/dell-inspiron-11-3185-42/</t>
  </si>
  <si>
    <t>HP Chromebook 14 (14a-na0031wn)</t>
  </si>
  <si>
    <t>/laptop-specs/hp-chromebook-14-14a-na0031wn/</t>
  </si>
  <si>
    <t>/laptop-specs/hp-chromebook-14-14a-na0000-40/</t>
  </si>
  <si>
    <t>/laptop-specs/hp-14-14-dq0000-17/</t>
  </si>
  <si>
    <t>/laptop-specs/lenovo-100e-chromebook-2nd-gen-33/</t>
  </si>
  <si>
    <t>Acer Chromebook Spin 311 (CP311-2H-C679)</t>
  </si>
  <si>
    <t>/laptop-specs/acer-chromebook-spin-311-cp311-2h-c679-2/</t>
  </si>
  <si>
    <t>/laptop-specs/hp-14-14-dq0000-5/</t>
  </si>
  <si>
    <t>Acer Chromebook Spin 311 (CP311-2H-C5PN)</t>
  </si>
  <si>
    <t>/laptop-specs/acer-chromebook-spin-311-cp311-2h-5/</t>
  </si>
  <si>
    <t>/laptop-specs/hp-stream-11-6/</t>
  </si>
  <si>
    <t>/laptop-specs/hp-14-14-dk-373/</t>
  </si>
  <si>
    <t>/laptop-specs/hp-stream-14-6/</t>
  </si>
  <si>
    <t>HP Chromebook x360 14 (14b-ca0010nr)</t>
  </si>
  <si>
    <t>/laptop-specs/hp-chromebook-x360-14-14b-ca0010nr/</t>
  </si>
  <si>
    <t>/laptop-specs/hp-stream-14-7/</t>
  </si>
  <si>
    <t>HP Chromebook x360 11 G3 EE</t>
  </si>
  <si>
    <t>/laptop-specs/hp-chromebook-x360-11-g3-ee-7/</t>
  </si>
  <si>
    <t>Lenovo 300e (2nd Gen)</t>
  </si>
  <si>
    <t>/laptop-specs/lenovo-300e-2nd-gen-6/</t>
  </si>
  <si>
    <t>/laptop-specs/hp-14-14-dk-56/</t>
  </si>
  <si>
    <t>Acer Chromebook 514</t>
  </si>
  <si>
    <t>/laptop-specs/acer-chromebook-514/</t>
  </si>
  <si>
    <t>/laptop-specs/hp-14-1444/</t>
  </si>
  <si>
    <t>/laptop-specs/samsung-chromebook-4-xe350xba-k01us/</t>
  </si>
  <si>
    <t>HP Chromebook 14 (14a-na0030nr)</t>
  </si>
  <si>
    <t>/laptop-specs/hp-chromebook-14-14a-na0030nr/</t>
  </si>
  <si>
    <t>/laptop-specs/hp-stream-14-14-ds-5/</t>
  </si>
  <si>
    <t>/laptop-specs/acer-spin-1-sp111-33/</t>
  </si>
  <si>
    <t>/laptop-specs/lenovo-ideapad-3-14-131/</t>
  </si>
  <si>
    <t>ASUS VivoBook Flip 14 (TP401)</t>
  </si>
  <si>
    <t>/laptop-specs/asus-vivobook-flip-14-tp401-21/</t>
  </si>
  <si>
    <t>/laptop-specs/asus-l406-9/</t>
  </si>
  <si>
    <t>/laptop-specs/hp-14-14-fq0000-30/</t>
  </si>
  <si>
    <t>/laptop-specs/samsung-chromebook-4-xe310xba-30/</t>
  </si>
  <si>
    <t>/laptop-specs/samsung-chromebook-4-xe310xba-27/</t>
  </si>
  <si>
    <t>/laptop-specs/hp-chromebook-14-14-db0000-29/</t>
  </si>
  <si>
    <t>/laptop-specs/acer-aspire-1-a115-31-10/</t>
  </si>
  <si>
    <t>/laptop-specs/asus-chromebook-c202-3/</t>
  </si>
  <si>
    <t>/laptop-specs/hp-14-14-dq0001dx-2/</t>
  </si>
  <si>
    <t>/laptop-specs/hp-chromebook-14-14a-na0000-35/</t>
  </si>
  <si>
    <t>HP Stream 14 (14-ds0013dx)</t>
  </si>
  <si>
    <t>/laptop-specs/hp-stream-14-14-ds0013dx-2/</t>
  </si>
  <si>
    <t>/laptop-specs/hp-14-14-dq0003dx/</t>
  </si>
  <si>
    <t>/laptop-specs/hp-stream-14-14-ds0000-16/</t>
  </si>
  <si>
    <t>/laptop-specs/lenovo-ideapad-duet-chromebook-22/</t>
  </si>
  <si>
    <t>/laptop-specs/samsung-chromebook-4-xe310xba-k01us-3/</t>
  </si>
  <si>
    <t>HP Chromebook 14 (14a-na0020nr)</t>
  </si>
  <si>
    <t>/laptop-specs/hp-chromebook-14-14a-na0020ca/</t>
  </si>
  <si>
    <t>/laptop-specs/acer-chromebook-spin-311-cp311-2h-13/</t>
  </si>
  <si>
    <t>/laptop-specs/hp-chromebook-14-14-ca000-5/</t>
  </si>
  <si>
    <t>/laptop-specs/hp-stream-14-14-ds0000-8/</t>
  </si>
  <si>
    <t>/laptop-specs/asus-chromebook-c423-24/</t>
  </si>
  <si>
    <t>/laptop-specs/samsung-chromebook-4-xe350xba-8/</t>
  </si>
  <si>
    <t>Acer Chromebook 315 (CB315-3H-C0XJ)</t>
  </si>
  <si>
    <t>/laptop-specs/acer-chromebook-315-cb315-3h-c0xj/</t>
  </si>
  <si>
    <t>/laptop-specs/lenovo-ideapad-duet-chromebook-6/</t>
  </si>
  <si>
    <t>/laptop-specs/hp-chromebook-14-14a-na0023cl-3/</t>
  </si>
  <si>
    <t>/laptop-specs/samsung-chromebook-3-xe500-8/</t>
  </si>
  <si>
    <t>/laptop-specs/samsung-chromebook-4-xe310xba-11/</t>
  </si>
  <si>
    <t>HP 14 (14-fq0013dx)</t>
  </si>
  <si>
    <t>/laptop-specs/hp-14-14-fq0013dx/</t>
  </si>
  <si>
    <t>Lenovo Chromebook S340</t>
  </si>
  <si>
    <t>/laptop-specs/lenovo-chromebook-s340-13/</t>
  </si>
  <si>
    <t>/laptop-specs/samsung-chromebook-3-xe500-5/</t>
  </si>
  <si>
    <t>/laptop-specs/2020-hp-probook-x360-11-6/</t>
  </si>
  <si>
    <t>/laptop-specs/hp-envy-17-377/</t>
  </si>
  <si>
    <t>/laptop-specs/asus-chromebook-c523/</t>
  </si>
  <si>
    <t>/laptop-specs/dell-inspiron-15-5575-608/</t>
  </si>
  <si>
    <t>/laptop-specs/lenovo-ideapad-120s-3/</t>
  </si>
  <si>
    <t>/laptop-specs/samsung-chromebook-4-xe310xba-23/</t>
  </si>
  <si>
    <t>/laptop-specs/samsung-chromebook-4-xe310xba-20/</t>
  </si>
  <si>
    <t>/laptop-specs/hp-stream-11-11-ak0000-17/</t>
  </si>
  <si>
    <t>/laptop-specs/acer-chromebook-314-c933-8/</t>
  </si>
  <si>
    <t>/laptop-specs/hp-chromebook-14-g5-17/</t>
  </si>
  <si>
    <t>/laptop-specs/hp-chromebook-14-14-db0000-4/</t>
  </si>
  <si>
    <t>/laptop-specs/hp-chromebook-14-14-db0031nr/</t>
  </si>
  <si>
    <t>/laptop-specs/hp-14-1273/</t>
  </si>
  <si>
    <t>Dell Chromebook 11 3181</t>
  </si>
  <si>
    <t>/laptop-specs/dell-chromebook-11-3181-67/</t>
  </si>
  <si>
    <t>/laptop-specs/asus-chromebook-c523-5/</t>
  </si>
  <si>
    <t>/laptop-specs/dell-inspiron-3493-128/</t>
  </si>
  <si>
    <t>/laptop-specs/hp-14-440/</t>
  </si>
  <si>
    <t>/laptop-specs/dell-inspiron-3195-4/</t>
  </si>
  <si>
    <t>/laptop-specs/lenovo-14w-3/</t>
  </si>
  <si>
    <t>/laptop-specs/lenovo-ideapad-110s-2/</t>
  </si>
  <si>
    <t>/laptop-specs/acer-chromebook-spin-11-6/</t>
  </si>
  <si>
    <t>/laptop-specs/hp-chromebook-14-14-db0000-13/</t>
  </si>
  <si>
    <t>/laptop-specs/asus-transformer-book-t100taf/</t>
  </si>
  <si>
    <t>HP Chromebook 14 (14a-na0642cl)</t>
  </si>
  <si>
    <t>/laptop-specs/hp-chromebook-14-14a-na0642cl/</t>
  </si>
  <si>
    <t>HP 14 (14-dk1000)</t>
  </si>
  <si>
    <t>/laptop-specs/hp-14-14-dk-71/</t>
  </si>
  <si>
    <t>HP 15 (15-dw1083wm)</t>
  </si>
  <si>
    <t>/laptop-specs/hp-15-15-dw1083wm/</t>
  </si>
  <si>
    <t>/laptop-specs/hp-14-14-dk-46/</t>
  </si>
  <si>
    <t>/laptop-specs/asus-chromebook-c423-30/</t>
  </si>
  <si>
    <t>/laptop-specs/acer-chromebook-315-cb315-3h-4/</t>
  </si>
  <si>
    <t>/laptop-specs/hp-chromebook-14-14-db0000-34/</t>
  </si>
  <si>
    <t>/laptop-specs/lenovo-ideapad-3-14-123/</t>
  </si>
  <si>
    <t>/laptop-specs/hp-chromebook-14-14a-na0000-48/</t>
  </si>
  <si>
    <t>/laptop-specs/hp-14-14-dq0000-22/</t>
  </si>
  <si>
    <t>/laptop-specs/hp-chromebook-14-14a-na0000-38/</t>
  </si>
  <si>
    <t>/laptop-specs/hp-chromebook-14-14-db0000-23/</t>
  </si>
  <si>
    <t>/laptop-specs/acer-chromebook-314-c933-11/</t>
  </si>
  <si>
    <t>/laptop-specs/hp-chromebook-14-14-ca000-15/</t>
  </si>
  <si>
    <t>/laptop-specs/hp-stream-14-14-ds0000-15/</t>
  </si>
  <si>
    <t>/laptop-specs/hp-stream-14-14-ds0000-14/</t>
  </si>
  <si>
    <t>/laptop-specs/hp-chromebook-14-14a-na0000-24/</t>
  </si>
  <si>
    <t>/laptop-specs/acer-chromebook-spin-311-cp311-2h-21/</t>
  </si>
  <si>
    <t>/laptop-specs/hp-14-14-dq0000-11/</t>
  </si>
  <si>
    <t>/laptop-specs/asus-chromebook-c523-8/</t>
  </si>
  <si>
    <t>/laptop-specs/acer-aspire-1-a115-31-8/</t>
  </si>
  <si>
    <t>/laptop-specs/hp-stream-14-14-ds0000-7/</t>
  </si>
  <si>
    <t>/laptop-specs/samsung-chromebook-4-xe350xba-5/</t>
  </si>
  <si>
    <t>/laptop-specs/lenovo-ideapad-duet-chromebook-10/</t>
  </si>
  <si>
    <t>/laptop-specs/hp-chromebook-g6-ee-6/</t>
  </si>
  <si>
    <t>/laptop-specs/hp-chromebook-11-g6-ee-13/</t>
  </si>
  <si>
    <t>/laptop-specs/asus-chromebook-c202sa-12/</t>
  </si>
  <si>
    <t>/laptop-specs/hp-14-14-dk-445/</t>
  </si>
  <si>
    <t>/laptop-specs/hp-14-906/</t>
  </si>
  <si>
    <t>/laptop-specs/asus-vivobook-15-x512-58/</t>
  </si>
  <si>
    <t>ASUS VivoBook F510</t>
  </si>
  <si>
    <t>/laptop-specs/asus-vivobook-f510-407/</t>
  </si>
  <si>
    <t>Acer Chromebook 15 (CB5-571)</t>
  </si>
  <si>
    <t>/laptop-specs/acer-chromebook-15-cb5-571-3/</t>
  </si>
  <si>
    <t>/laptop-specs/hp-14-14-dk0000-dk1000/</t>
  </si>
  <si>
    <t>/laptop-specs/hp-14-577/</t>
  </si>
  <si>
    <t>/laptop-specs/asus-transformer-book-t200ta-2/</t>
  </si>
  <si>
    <t>/laptop-specs/lenovo-chromebook-s340-7/</t>
  </si>
  <si>
    <t>/laptop-specs/hp-14-14-fq0000-7/</t>
  </si>
  <si>
    <t>/laptop-specs/lenovo-chromebook-s330-16/</t>
  </si>
  <si>
    <t>/laptop-specs/acer-chromebook-spin-311-cp311-2h-c679/</t>
  </si>
  <si>
    <t>HP Chromebook 14 (14-ca061dx)</t>
  </si>
  <si>
    <t>/laptop-specs/hp-chromebook-14-14-ca061dx/</t>
  </si>
  <si>
    <t>Lenovo V130-15IGM</t>
  </si>
  <si>
    <t>/laptop-specs/lenovo-v130-15igm-10/</t>
  </si>
  <si>
    <t>/laptop-specs/hp-14-925/</t>
  </si>
  <si>
    <t>/laptop-specs/samsung-chromebook-3-xe501-30/</t>
  </si>
  <si>
    <t>/laptop-specs/dell-inspiron-11-3180/</t>
  </si>
  <si>
    <t>/laptop-specs/acer-chromebook-11-3/</t>
  </si>
  <si>
    <t>HP 255 G6 Notebook PC</t>
  </si>
  <si>
    <t>/laptop-specs/hp-255-g6-notebook-pc-3/</t>
  </si>
  <si>
    <t>/laptop-specs/hp-14-14-dk-377/</t>
  </si>
  <si>
    <t>Acer Chromebook R 13 (CB5-312T)</t>
  </si>
  <si>
    <t>/laptop-specs/acer-chromebook-r-13-cb5-312t-13/</t>
  </si>
  <si>
    <t>/laptop-specs/hp-14-14-dq0000-21/</t>
  </si>
  <si>
    <t>/laptop-specs/acer-chromebook-315-cb315-2h-3/</t>
  </si>
  <si>
    <t>/laptop-specs/acer-chromebook-15-cb3-532/</t>
  </si>
  <si>
    <t>/laptop-specs/dell-inspiron-11-3162-3/</t>
  </si>
  <si>
    <t>/laptop-specs/acer-chromebook-315-cb315-2h-18/</t>
  </si>
  <si>
    <t>HP Stream 14 (14-cb172wm)</t>
  </si>
  <si>
    <t>/laptop-specs/hp-stream-14-14-cb172wm/</t>
  </si>
  <si>
    <t>Lenovo ideapad 100s (14")</t>
  </si>
  <si>
    <t>/laptop-specs/lenovo-ideapad-100s-14-2/</t>
  </si>
  <si>
    <t>/laptop-specs/dell-inspiron-3195-9/</t>
  </si>
  <si>
    <t>/laptop-specs/hp-stream-11-11-ak0000-36/</t>
  </si>
  <si>
    <t>/laptop-specs/hp-14-854/</t>
  </si>
  <si>
    <t>/laptop-specs/asus-imaginebook-mj401/</t>
  </si>
  <si>
    <t>/laptop-specs/asus-imaginebook-mj401-24/</t>
  </si>
  <si>
    <t>/laptop-specs/asus-imaginebook-mj401-2/</t>
  </si>
  <si>
    <t>ASUS VivoBook L203NA-DS04</t>
  </si>
  <si>
    <t>/laptop-specs/asus-vivobook-l203na-ds04/</t>
  </si>
  <si>
    <t>/laptop-specs/asus-l406-7/</t>
  </si>
  <si>
    <t>/laptop-specs/hp-14-14-dq0000-19/</t>
  </si>
  <si>
    <t>/laptop-specs/acer-chromebook-14-cb3-431-28/</t>
  </si>
  <si>
    <t>/laptop-specs/acer-chromebook-spin-311-cp311-2h-28/</t>
  </si>
  <si>
    <t>/laptop-specs/acer-chromebook-spin-311-cp311-2h-26/</t>
  </si>
  <si>
    <t>/laptop-specs/hp-chromebook-14-14-ca000-12/</t>
  </si>
  <si>
    <t>/laptop-specs/acer-chromebook-spin-311-cp311-2h-19/</t>
  </si>
  <si>
    <t>/laptop-specs/hp-chromebook-14-14-ca000-9/</t>
  </si>
  <si>
    <t>/laptop-specs/lenovo-ideapad-flex-3-chromebook-11-2/</t>
  </si>
  <si>
    <t>HP 14 (14-dk1003dx)</t>
  </si>
  <si>
    <t>/laptop-specs/hp-14-14-dk1003dx-4/</t>
  </si>
  <si>
    <t>/laptop-specs/hp-chromebook-14-14a-na0000/</t>
  </si>
  <si>
    <t>/laptop-specs/acer-chromebook-spin-311-13/</t>
  </si>
  <si>
    <t>/laptop-specs/samsung-chromebook-4-xe310xba-7/</t>
  </si>
  <si>
    <t>ASUS E406</t>
  </si>
  <si>
    <t>/laptop-specs/asus-e406/</t>
  </si>
  <si>
    <t>/laptop-specs/hp-chromebook-x360-11-g3-ee-9/</t>
  </si>
  <si>
    <t>/laptop-specs/acer-chromebook-315-cb315-2h-8/</t>
  </si>
  <si>
    <t>/laptop-specs/lenovo-n23-8/</t>
  </si>
  <si>
    <t>/laptop-specs/acer-chromebook-r-11-cb5-132t-9/</t>
  </si>
  <si>
    <t>/laptop-specs/lenovo-n23-7/</t>
  </si>
  <si>
    <t>HP Chromebook x360 14 (14b-ca0013dx)</t>
  </si>
  <si>
    <t>/laptop-specs/hp-chromebook-x360-14-14b-ca0013dx/</t>
  </si>
  <si>
    <t>/laptop-specs/acer-chromebook-spin-311-14/</t>
  </si>
  <si>
    <t>/laptop-specs/hp-14-14-dk1003dx-5/</t>
  </si>
  <si>
    <t>HP Chromebook x360 11 G1 EE</t>
  </si>
  <si>
    <t>/laptop-specs/hp-chromebook-x360-11-g1-ee-2/</t>
  </si>
  <si>
    <t>/laptop-specs/lenovo-n23-11/</t>
  </si>
  <si>
    <t>/laptop-specs/lenovo-ideapad-s145-15-984/</t>
  </si>
  <si>
    <t>/laptop-specs/hp-14-14-dk-64/</t>
  </si>
  <si>
    <t>/laptop-specs/lenovo-ideapad-s145-15-532/</t>
  </si>
  <si>
    <t>/laptop-specs/asus-imaginebook-mj401-8/</t>
  </si>
  <si>
    <t>/laptop-specs/hp-14-255/</t>
  </si>
  <si>
    <t>Weight: 1.51 kg (3.3 lbs)</t>
  </si>
  <si>
    <t>/laptop-specs/dell-inspiron-3480-73/</t>
  </si>
  <si>
    <t>HP 14 (14-dk0000)</t>
  </si>
  <si>
    <t>/laptop-specs/hp-14-14-dk0000-33/</t>
  </si>
  <si>
    <t>HP ProBook x360 11 G5 EE (9RU30UT)</t>
  </si>
  <si>
    <t>/laptop-specs/hp-probook-x360-11-g5-ee-9ru30ut/</t>
  </si>
  <si>
    <t>/laptop-specs/hp-15-15-dw-58/</t>
  </si>
  <si>
    <t>Weight: 1.75 kg (3.9 lbs)</t>
  </si>
  <si>
    <t>Samsung Chromebook 4+ (XE350XBA-K03US)</t>
  </si>
  <si>
    <t>/laptop-specs/samsung-chromebook-4-xe350xba-k03us/</t>
  </si>
  <si>
    <t>Acer Chromebook 514 (CB514-1H-C47X)</t>
  </si>
  <si>
    <t>/laptop-specs/acer-chromebook-514-cb514-1h-c47x/</t>
  </si>
  <si>
    <t>/laptop-specs/acer-spin-1-sp111-33-9/</t>
  </si>
  <si>
    <t>/laptop-specs/asus-chromebook-c202/</t>
  </si>
  <si>
    <t>/laptop-specs/asus-vivobook-max-x441-14/</t>
  </si>
  <si>
    <t>/laptop-specs/dell-inspiron-11-3180-9/</t>
  </si>
  <si>
    <t>/laptop-specs/hp-chromebook-11-g6-ee/</t>
  </si>
  <si>
    <t>HP 14 (14-dk1022)</t>
  </si>
  <si>
    <t>/laptop-specs/hp-14-14-dk1022/</t>
  </si>
  <si>
    <t>/laptop-specs/acer-chromebook-15-cb3-532-17/</t>
  </si>
  <si>
    <t>/laptop-specs/lenovo-ideapad-slim-1-14-25/</t>
  </si>
  <si>
    <t>/laptop-specs/acer-chromebook-spin-311-cp311-2h-16/</t>
  </si>
  <si>
    <t>HP 15 (15s-eq1000)</t>
  </si>
  <si>
    <t>/laptop-specs/hp-15-15s-eq1000-19/</t>
  </si>
  <si>
    <t>/laptop-specs/acer-aspire-1-a115-31-11/</t>
  </si>
  <si>
    <t>/laptop-specs/lenovo-ideapad-330-15-759/</t>
  </si>
  <si>
    <t>/laptop-specs/hp-chromebook-14-14-db0000-28/</t>
  </si>
  <si>
    <t>/laptop-specs/hp-chromebook-14-14a-na0000-49/</t>
  </si>
  <si>
    <t>/laptop-specs/acer-chromebook-spin-311-cp311-2h-c679-3/</t>
  </si>
  <si>
    <t>ASUS Chromebook Flip C434</t>
  </si>
  <si>
    <t>/laptop-specs/asus-chromebook-flip-c434-18/</t>
  </si>
  <si>
    <t>/laptop-specs/hp-chromebook-14-14a-na0000-36/</t>
  </si>
  <si>
    <t>/laptop-specs/acer-chromebook-14-cb3-431-29/</t>
  </si>
  <si>
    <t>/laptop-specs/hp-stream-11-11-ak0000-26/</t>
  </si>
  <si>
    <t>/laptop-specs/hp-chromebook-14-14a-na0000-32/</t>
  </si>
  <si>
    <t>/laptop-specs/lenovo-ideapad-duet-chromebook-28/</t>
  </si>
  <si>
    <t>/laptop-specs/hp-14-14-dk1000-19/</t>
  </si>
  <si>
    <t>/laptop-specs/acer-chromebook-spin-311-cp311-2h-29/</t>
  </si>
  <si>
    <t>/laptop-specs/hp-chromebook-14-14a-na0000-28/</t>
  </si>
  <si>
    <t>/laptop-specs/acer-chromebook-spin-311-cp311-2h-24/</t>
  </si>
  <si>
    <t>/laptop-specs/lenovo-ideapad-duet-chromebook-25/</t>
  </si>
  <si>
    <t>/laptop-specs/hp-stream-11-11-ak0000-19/</t>
  </si>
  <si>
    <t>/laptop-specs/hp-chromebook-14-14a-na0000-22/</t>
  </si>
  <si>
    <t>/laptop-specs/asus-chromebook-c523-9/</t>
  </si>
  <si>
    <t>/laptop-specs/acer-chromebook-spin-311-cp311-2h-20/</t>
  </si>
  <si>
    <t>/laptop-specs/lenovo-ideapad-flex-3-chromebook-11-4/</t>
  </si>
  <si>
    <t>/laptop-specs/hp-14-14-dq0000-12/</t>
  </si>
  <si>
    <t>/laptop-specs/lenovo-ideapad-duet-chromebook-12/</t>
  </si>
  <si>
    <t>/laptop-specs/hp-stream-11-11-ak0000-4/</t>
  </si>
  <si>
    <t>/laptop-specs/acer-chromebook-spin-311-15/</t>
  </si>
  <si>
    <t>/laptop-specs/hp-chromebook-g6-ee-4/</t>
  </si>
  <si>
    <t>/laptop-specs/hp-14-14-dq1000-301/</t>
  </si>
  <si>
    <t>/laptop-specs/acer-chromebook-14-cb3-431-24/</t>
  </si>
  <si>
    <t>/laptop-specs/samsung-chromebook-3-xe500-12/</t>
  </si>
  <si>
    <t>/laptop-specs/hp-chromebook-11-g6-ee-14/</t>
  </si>
  <si>
    <t>/laptop-specs/lenovo-ideapad-slim-1-14-19/</t>
  </si>
  <si>
    <t>/laptop-specs/acer-chromebook-spin-311-8/</t>
  </si>
  <si>
    <t>/laptop-specs/acer-chromebook-14-cb3-431-12/</t>
  </si>
  <si>
    <t>/laptop-specs/hp-stream-14-14-ds-11/</t>
  </si>
  <si>
    <t>/laptop-specs/samsung-chromebook-3-xe501-3/</t>
  </si>
  <si>
    <t>/laptop-specs/hp-stream-14-14-ds-7/</t>
  </si>
  <si>
    <t>/laptop-specs/lenovo-100e-chromebook-2nd-gen-16/</t>
  </si>
  <si>
    <t>/laptop-specs/lenovo-ideapad-slim-1-14-2/</t>
  </si>
  <si>
    <t>/laptop-specs/hp-14-14-dk-73/</t>
  </si>
  <si>
    <t>/laptop-specs/2020-hp-stream-11-6-inch-laptop/</t>
  </si>
  <si>
    <t>/laptop-specs/dell-chromebook-11-3181-14/</t>
  </si>
  <si>
    <t>/laptop-specs/hp-14-14-dk-105/</t>
  </si>
  <si>
    <t>/laptop-specs/lenovo-ideapad-s145-14-22/</t>
  </si>
  <si>
    <t>HP 255 G7</t>
  </si>
  <si>
    <t>/laptop-specs/hp-255-g7-30/</t>
  </si>
  <si>
    <t>/laptop-specs/acer-chromebook-315-cb315-2h-4/</t>
  </si>
  <si>
    <t>Microsoft Surface Go 2</t>
  </si>
  <si>
    <t>/laptop-specs/microsoft-surface-go-2-4/</t>
  </si>
  <si>
    <t>/laptop-specs/asus-chromebook-flip-c434-8/</t>
  </si>
  <si>
    <t>/laptop-specs/lenovo-ideapad-slim-1-14-11/</t>
  </si>
  <si>
    <t>/laptop-specs/lenovo-ideapad-s145-15-316/</t>
  </si>
  <si>
    <t>Lenovo 14e Chromebook</t>
  </si>
  <si>
    <t>/laptop-specs/lenovo-14e-chromebook-4/</t>
  </si>
  <si>
    <t>/laptop-specs/samsung-chromebook-4-xe350xba-2/</t>
  </si>
  <si>
    <t>/laptop-specs/dell-inspiron-11-3180-22/</t>
  </si>
  <si>
    <t>/laptop-specs/hp-stream-11-18/</t>
  </si>
  <si>
    <t>/laptop-specs/asus-vivobook-e12-e203-15/</t>
  </si>
  <si>
    <t>/laptop-specs/samsung-chromebook-3-xe501/</t>
  </si>
  <si>
    <t>/laptop-specs/lenovo-n22-11/</t>
  </si>
  <si>
    <t>/laptop-specs/asus-vivobook-e12-e203-7/</t>
  </si>
  <si>
    <t>Acer Chromebook 15 CB3-532</t>
  </si>
  <si>
    <t>/laptop-specs/acer-chromebook-15-cb3-532-6/</t>
  </si>
  <si>
    <t>/laptop-specs/dell-inspiron-11-3162-2/</t>
  </si>
  <si>
    <t>/laptop-specs/acer-chromebook-14-cb3-431-3/</t>
  </si>
  <si>
    <t>/laptop-specs/hp-14-14-fq0000-8/</t>
  </si>
  <si>
    <t>HP 14 (14-fq0080nr)</t>
  </si>
  <si>
    <t>/laptop-specs/hp-14-14-fq0080nr/</t>
  </si>
  <si>
    <t>HP Stream 14 (14-ax000)</t>
  </si>
  <si>
    <t>/laptop-specs/hp-stream-14-14-ax000/</t>
  </si>
  <si>
    <t>/laptop-specs/samsung-chromebook-3-xe500-10/</t>
  </si>
  <si>
    <t>HP 15 (15-dw1081wm)</t>
  </si>
  <si>
    <t>/laptop-specs/hp-15-15-dw1081wm/</t>
  </si>
  <si>
    <t>/laptop-specs/dell-inspiron-14-3452/</t>
  </si>
  <si>
    <t>/laptop-specs/lenovo-chromebook-c330-25/</t>
  </si>
  <si>
    <t>Lenovo IdeaPad 130S 11</t>
  </si>
  <si>
    <t>/laptop-specs/lenovo-ideapad-130s-11-7/</t>
  </si>
  <si>
    <t>/laptop-specs/hp-stream-14-14-ds-2/</t>
  </si>
  <si>
    <t>/laptop-specs/hp-chromebook-x360-11-g3-ee-12/</t>
  </si>
  <si>
    <t>HP 14 (14-fq000)</t>
  </si>
  <si>
    <t>/laptop-specs/hp-14-14-fq000-2/</t>
  </si>
  <si>
    <t>/laptop-specs/lenovo-ideapad-duet-chromebook-29/</t>
  </si>
  <si>
    <t>/laptop-specs/hp-14-14-dk0000-48/</t>
  </si>
  <si>
    <t>Lenovo IdeaPad 110 15</t>
  </si>
  <si>
    <t>/laptop-specs/lenovo-ideapad-110-15-15/</t>
  </si>
  <si>
    <t>/laptop-specs/samsung-chromebook-4-xe310xba-22/</t>
  </si>
  <si>
    <t>/laptop-specs/acer-chromebook-314-c933-9/</t>
  </si>
  <si>
    <t>/laptop-specs/lenovo-chromebook-c330-33/</t>
  </si>
  <si>
    <t>/laptop-specs/acer-chromebook-15-cb3-532-18/</t>
  </si>
  <si>
    <t>/laptop-specs/hp-chromebook-x360-11-g1-ee-9/</t>
  </si>
  <si>
    <t>/laptop-specs/lenovo-300e-9/</t>
  </si>
  <si>
    <t>Acer Chromebook Spin 311 (CP311-2H-C4RY)</t>
  </si>
  <si>
    <t>/laptop-specs/acer-chromebook-spin-311-cp311-2h-c4ry/</t>
  </si>
  <si>
    <t>/laptop-specs/hp-chromebook-x360-11-g1-ee-4/</t>
  </si>
  <si>
    <t>/laptop-specs/hp-stream-14-14-ds0000-2/</t>
  </si>
  <si>
    <t>/laptop-specs/acer-chromebook-spin-311-cp311-2h/</t>
  </si>
  <si>
    <t>/laptop-specs/lenovo-v130-15igm-13/</t>
  </si>
  <si>
    <t>HP Stream 14 (14-ds0061cl)</t>
  </si>
  <si>
    <t>/laptop-specs/hp-stream-14-14-ds0061cl/</t>
  </si>
  <si>
    <t>/laptop-specs/hp-stream-14-14-ds-15/</t>
  </si>
  <si>
    <t>/laptop-specs/asus-vivobook-max-x441-64/</t>
  </si>
  <si>
    <t>/laptop-specs/asus-vivobook-max-x441-58/</t>
  </si>
  <si>
    <t>/laptop-specs/asus-chromebook-c523-29/</t>
  </si>
  <si>
    <t>/laptop-specs/asus-vivobook-max-x441-68/</t>
  </si>
  <si>
    <t>/laptop-specs/hp-15-15-dy-57/</t>
  </si>
  <si>
    <t>/laptop-specs/hp-14-14-dq1000-63/</t>
  </si>
  <si>
    <t>/laptop-specs/dell-chromebook-11-3181-10/</t>
  </si>
  <si>
    <t>/laptop-specs/lenovo-ideapad-120s-14-6/</t>
  </si>
  <si>
    <t>/laptop-specs/acer-aspire-1-a114/</t>
  </si>
  <si>
    <t>Acer Swift 1 SF113-31</t>
  </si>
  <si>
    <t>/laptop-specs/acer-swift-1-sf113-31-10/</t>
  </si>
  <si>
    <t>/laptop-specs/acer-chromebook-r-11-cb5-132t-8/</t>
  </si>
  <si>
    <t>HP 17 (17-y)</t>
  </si>
  <si>
    <t>/laptop-specs/hp-17-17-y/</t>
  </si>
  <si>
    <t>/laptop-specs/hp-chromebook-14-3/</t>
  </si>
  <si>
    <t>/laptop-specs/lenovo-ideapad-330-15-710/</t>
  </si>
  <si>
    <t>/laptop-specs/lenovo-ideapad-130s-11-12/</t>
  </si>
  <si>
    <t>Lenovo Chromebook Flex 5 13</t>
  </si>
  <si>
    <t>/laptop-specs/lenovo-chromebook-flex-5-13-5/</t>
  </si>
  <si>
    <t>/laptop-specs/lenovo-ideapad-s145-15-940/</t>
  </si>
  <si>
    <t>/laptop-specs/lenovo-ideapad-3-15-191/</t>
  </si>
  <si>
    <t>ASUS Chromebook (C523NA-IH44F)</t>
  </si>
  <si>
    <t>/laptop-specs/asus-chromebook-c523na-ih44f/</t>
  </si>
  <si>
    <t>/laptop-specs/lenovo-ideapad-s145-15-737/</t>
  </si>
  <si>
    <t>/laptop-specs/hp-14-14-fq0000/</t>
  </si>
  <si>
    <t>/laptop-specs/asus-chromebook-c523-3/</t>
  </si>
  <si>
    <t>Acer Aspire F (F5-537)</t>
  </si>
  <si>
    <t>/laptop-specs/acer-aspire-f-f5-537-6/</t>
  </si>
  <si>
    <t>/laptop-specs/hp-14-14-dk-365/</t>
  </si>
  <si>
    <t>/laptop-specs/hp-14-14-dq1037wm-27/</t>
  </si>
  <si>
    <t>Acer Aspire 5 (A515-43)</t>
  </si>
  <si>
    <t>/laptop-specs/acer-aspire-5-a515-43-5/</t>
  </si>
  <si>
    <t>/laptop-specs/acer-chromebook-spin-311-cp311-2h-32/</t>
  </si>
  <si>
    <t>/laptop-specs/lenovo-ideapad-s145-15-213/</t>
  </si>
  <si>
    <t>Acer Spin 1 (SP111-33-P88S)</t>
  </si>
  <si>
    <t>/laptop-specs/acer-spin-1-sp111-33-p88s/</t>
  </si>
  <si>
    <t>/laptop-specs/acer-spin-1-sp111-33-60/</t>
  </si>
  <si>
    <t>/laptop-specs/acer-chromebook-14-cb3-431-7/</t>
  </si>
  <si>
    <t>/laptop-specs/acer-spin-1-sp111-33-8/</t>
  </si>
  <si>
    <t>/laptop-specs/hp-stream-11-11-ak0000-37/</t>
  </si>
  <si>
    <t>/laptop-specs/acer-chromebook-514-3/</t>
  </si>
  <si>
    <t>/laptop-specs/hp-chromebook-14-14-ca000-20/</t>
  </si>
  <si>
    <t>/laptop-specs/hp-chromebook-14-14a-na0000-46/</t>
  </si>
  <si>
    <t>/laptop-specs/asus-chromebook-c423-44/</t>
  </si>
  <si>
    <t>HP Chromebook x360 14 (14b-ca0000)</t>
  </si>
  <si>
    <t>/laptop-specs/hp-chromebook-x360-14-14b-ca0000-15/</t>
  </si>
  <si>
    <t>Acer Chromebook Spin 311 (CP311-3H)</t>
  </si>
  <si>
    <t>/laptop-specs/acer-chromebook-spin-311-cp311-3h-2/</t>
  </si>
  <si>
    <t>/laptop-specs/lenovo-ideapad-3-15-236/</t>
  </si>
  <si>
    <t>/laptop-specs/acer-chromebook-spin-311-cp311-2h-30/</t>
  </si>
  <si>
    <t>/laptop-specs/hp-chromebook-14-14a-na0000-27/</t>
  </si>
  <si>
    <t>/laptop-specs/acer-chromebook-spin-311-cp311-2h-18/</t>
  </si>
  <si>
    <t>/laptop-specs/hp-14-14-fq0000-2/</t>
  </si>
  <si>
    <t>/laptop-specs/hp-stream-11-11-ak0000-10/</t>
  </si>
  <si>
    <t>Acer Chromebook 314 (CB314-1H-C34N)</t>
  </si>
  <si>
    <t>/laptop-specs/acer-chromebook-314-cb314-1h-c34n/</t>
  </si>
  <si>
    <t>/laptop-specs/hp-chromebook-14a-na0000-2/</t>
  </si>
  <si>
    <t>/laptop-specs/acer-chromebook-spin-11-7/</t>
  </si>
  <si>
    <t>/laptop-specs/acer-chromebook-spin-311-cp311-2h-8/</t>
  </si>
  <si>
    <t>/laptop-specs/hp-14-14-cf-8/</t>
  </si>
  <si>
    <t>/laptop-specs/samsung-chromebook-3-xe501-31/</t>
  </si>
  <si>
    <t>/laptop-specs/acer-aspire-3-a315-51-21/</t>
  </si>
  <si>
    <t>/laptop-specs/hp-14-14-dk-134/</t>
  </si>
  <si>
    <t>/laptop-specs/hp-14-14-dk-103/</t>
  </si>
  <si>
    <t>/laptop-specs/hp-14-14-dk-42/</t>
  </si>
  <si>
    <t>/laptop-specs/lenovo-ideapad-s145-15-335/</t>
  </si>
  <si>
    <t>/laptop-specs/lenovo-ideapad-s145-15-246/</t>
  </si>
  <si>
    <t>/laptop-specs/lenovo-yoga-book-2/</t>
  </si>
  <si>
    <t>/laptop-specs/acer-aspire-3-a315-41-34/</t>
  </si>
  <si>
    <t>/laptop-specs/asus-imaginebook-mj401-4/</t>
  </si>
  <si>
    <t>/laptop-specs/hp-15-32/</t>
  </si>
  <si>
    <t>/laptop-specs/lenovo-ideapad-330-15-711/</t>
  </si>
  <si>
    <t>/laptop-specs/acer-chromebook-spin-311-cp311-2h-34/</t>
  </si>
  <si>
    <t>/laptop-specs/hp-14-14-fq0000-6/</t>
  </si>
  <si>
    <t>/laptop-specs/hp-chromebook-14-14a-na0000-13/</t>
  </si>
  <si>
    <t>/laptop-specs/lenovo-ideapad-s145-15-890/</t>
  </si>
  <si>
    <t>/laptop-specs/acer-chromebook-14-cb3-431-23/</t>
  </si>
  <si>
    <t>/laptop-specs/lenovo-ideapad-duet-chromebook-3/</t>
  </si>
  <si>
    <t>/laptop-specs/lenovo-v130-15igm-15/</t>
  </si>
  <si>
    <t>/laptop-specs/lenovo-v130-15igm-12/</t>
  </si>
  <si>
    <t>/laptop-specs/hp-chromebook-11-g6-ee-16/</t>
  </si>
  <si>
    <t>/laptop-specs/hp-14-14-dq1000-439/</t>
  </si>
  <si>
    <t>/laptop-specs/asus-vivobook-15-f512-44/</t>
  </si>
  <si>
    <t>Lenovo ThinkPad 11e (5th Gen)</t>
  </si>
  <si>
    <t>/laptop-specs/lenovo-thinkpad-11e-5th-gen-5/</t>
  </si>
  <si>
    <t>HP 14 (14-dk1022nr)</t>
  </si>
  <si>
    <t>/laptop-specs/hp-14-14-dk-146/</t>
  </si>
  <si>
    <t>RAM: 4GB DDR4, 2400 MHz</t>
  </si>
  <si>
    <t>/laptop-specs/lenovo-ideapad-s145-15-891/</t>
  </si>
  <si>
    <t>/laptop-specs/lenovo-ideapad-330-15-74/</t>
  </si>
  <si>
    <t>/laptop-specs/asus-vivobook-15-x512-27/</t>
  </si>
  <si>
    <t>/laptop-specs/asus-vivobook-max-x541-10/</t>
  </si>
  <si>
    <t>/laptop-specs/lenovo-ideapad-flex-5-14-82/</t>
  </si>
  <si>
    <t>/laptop-specs/hp-14-535/</t>
  </si>
  <si>
    <t>RAM: 4GB DDR4, 2400MHz</t>
  </si>
  <si>
    <t>/laptop-specs/acer-chromebook-315-cb315-2h/</t>
  </si>
  <si>
    <t>/laptop-specs/hp-chromebook-14-14-ca061dx-4/</t>
  </si>
  <si>
    <t>/laptop-specs/hp-14-14-dk1003dx-7/</t>
  </si>
  <si>
    <t>/laptop-specs/hp-chromebook-14-14a-na0000-50/</t>
  </si>
  <si>
    <t>/laptop-specs/hp-chromebook-14-14a-na0000-45/</t>
  </si>
  <si>
    <t>/laptop-specs/hp-chromebook-14-14a-na0000-44/</t>
  </si>
  <si>
    <t>Acer Chromebook 514 (CB514-1H)</t>
  </si>
  <si>
    <t>/laptop-specs/acer-chromebook-514-cb514-1h/</t>
  </si>
  <si>
    <t>/laptop-specs/hp-15-15-dw1083wm-2/</t>
  </si>
  <si>
    <t>/laptop-specs/acer-chromebook-315-cb315-3h-10/</t>
  </si>
  <si>
    <t>/laptop-specs/acer-chromebook-314-c933-10/</t>
  </si>
  <si>
    <t>/laptop-specs/hp-chromebook-14-14a-na0000-31/</t>
  </si>
  <si>
    <t>/laptop-specs/lenovo-ideapad-duet-chromebook-24/</t>
  </si>
  <si>
    <t>/laptop-specs/acer-chromebook-r-13-cb5-312t-8/</t>
  </si>
  <si>
    <t>/laptop-specs/hp-14-14-dk1000-9/</t>
  </si>
  <si>
    <t>/laptop-specs/hp-14-14-dq1000-343/</t>
  </si>
  <si>
    <t>/laptop-specs/lenovo-ideapad-duet-chromebook-19/</t>
  </si>
  <si>
    <t>/laptop-specs/hp-chromebook-14-14a-na0000-6/</t>
  </si>
  <si>
    <t>/laptop-specs/acer-chromebook-314-c933-6/</t>
  </si>
  <si>
    <t>/laptop-specs/hp-probook-x360-11-g1-17/</t>
  </si>
  <si>
    <t>/laptop-specs/acer-chromebook-314-c933-3/</t>
  </si>
  <si>
    <t>/laptop-specs/asus-chromebook-c202sa-11/</t>
  </si>
  <si>
    <t>/laptop-specs/lenovo-ideapad-slim-1-14-3/</t>
  </si>
  <si>
    <t>/laptop-specs/hp-stream-11-11-ak/</t>
  </si>
  <si>
    <t>/laptop-specs/hp-14-14-dk-290/</t>
  </si>
  <si>
    <t>/laptop-specs/dell-inspiron-3169-39/</t>
  </si>
  <si>
    <t>/laptop-specs/asus-vivobook-flip-12/</t>
  </si>
  <si>
    <t>/laptop-specs/lenovo-ideapad-slim-1-14-13/</t>
  </si>
  <si>
    <t>/laptop-specs/hp-14-14-dk-361/</t>
  </si>
  <si>
    <t>/laptop-specs/acer-aspire-3-a315-53-28/</t>
  </si>
  <si>
    <t>/laptop-specs/lenovo-ideapad-3-14-138/</t>
  </si>
  <si>
    <t>/laptop-specs/hp-14-14-fq0000-11/</t>
  </si>
  <si>
    <t>/laptop-specs/hp-15-15-dy1024wm-4/</t>
  </si>
  <si>
    <t>/laptop-specs/lenovo-ideapad-s145-14-23/</t>
  </si>
  <si>
    <t>/laptop-specs/asus-chromebook-c202sa-6/</t>
  </si>
  <si>
    <t>/laptop-specs/dell-inspiron-5558-9/</t>
  </si>
  <si>
    <t>/laptop-specs/hp-probook-440-g5-6/</t>
  </si>
  <si>
    <t>/laptop-specs/hp-14-14-dk0000-29/</t>
  </si>
  <si>
    <t>HP Pavilion x360 11 (11-ap0013dx)</t>
  </si>
  <si>
    <t>/laptop-specs/hp-pavilion-x360-11-11-ap0013dx/</t>
  </si>
  <si>
    <t>/laptop-specs/asus-chromebook-c523-6/</t>
  </si>
  <si>
    <t>/laptop-specs/samsung-chromebook-4-xe350xba-17/</t>
  </si>
  <si>
    <t>/laptop-specs/lenovo-ideapad-330-15-341/</t>
  </si>
  <si>
    <t>/laptop-specs/lenovo-ideapad-330-15-86/</t>
  </si>
  <si>
    <t>HP Chromebook x360 12 (12b-ca0000)</t>
  </si>
  <si>
    <t>/laptop-specs/hp-chromebook-x360-12-12b-ca0000/</t>
  </si>
  <si>
    <t>ASUS VivoBook 15 (F512DA-DB31)</t>
  </si>
  <si>
    <t>/laptop-specs/asus-vivobook-15-f512da-db31/</t>
  </si>
  <si>
    <t>/laptop-specs/lenovo-ideapad-s145-15-668/</t>
  </si>
  <si>
    <t>/laptop-specs/lenovo-14e-chromebook-3/</t>
  </si>
  <si>
    <t>/laptop-specs/hp-14-14-dk1000-20/</t>
  </si>
  <si>
    <t>/laptop-specs/hp-chromebook-14-14a-na0000-19/</t>
  </si>
  <si>
    <t>Acer Chromebook Spin 311 (CP311-2H-C008)</t>
  </si>
  <si>
    <t>/laptop-specs/acer-chromebook-spin-311-cp311-2h-c008/</t>
  </si>
  <si>
    <t>/laptop-specs/samsung-chromebook-4-xe350xba-10/</t>
  </si>
  <si>
    <t>/laptop-specs/hp-chromebook-14-14-ca000-10/</t>
  </si>
  <si>
    <t>/laptop-specs/hp-chromebook-x360-14-14b-ca0000-8/</t>
  </si>
  <si>
    <t>/laptop-specs/samsung-chromebook-4-xe350xba-9/</t>
  </si>
  <si>
    <t>/laptop-specs/acer-chromebook-spin-311-cp311-2h-11/</t>
  </si>
  <si>
    <t>/laptop-specs/lenovo-chromebook-s330-15/</t>
  </si>
  <si>
    <t>/laptop-specs/acer-chromebook-spin-311-cp311-2h-6/</t>
  </si>
  <si>
    <t>/laptop-specs/hp-14-14-dk-43/</t>
  </si>
  <si>
    <t>/laptop-specs/acer-aspire-5-a515-43-94/</t>
  </si>
  <si>
    <t>/laptop-specs/hp-chromebook-14-14a-na0000-15/</t>
  </si>
  <si>
    <t>/laptop-specs/lenovo-ideapad-s145-15-901/</t>
  </si>
  <si>
    <t>/laptop-specs/hp-stream-14-14-cb100-6/</t>
  </si>
  <si>
    <t>/laptop-specs/acer-chromebook-14-cb3-431-22/</t>
  </si>
  <si>
    <t>/laptop-specs/lenovo-v130-15igm-17/</t>
  </si>
  <si>
    <t>/laptop-specs/acer-swift-3-sf314-54-27/</t>
  </si>
  <si>
    <t>/laptop-specs/hp-stream-14-14-ds/</t>
  </si>
  <si>
    <t>Lenovo IdeaPad S340 15</t>
  </si>
  <si>
    <t>/laptop-specs/lenovo-ideapad-s340-15-132/</t>
  </si>
  <si>
    <t>ASUS VivoBook Flip 14</t>
  </si>
  <si>
    <t>/laptop-specs/asus-vivobook-flip-14-21/</t>
  </si>
  <si>
    <t>ASUS Chromebook C202SA-YS02</t>
  </si>
  <si>
    <t>/laptop-specs/asus-chromebook-c202sa-ys02/</t>
  </si>
  <si>
    <t>/laptop-specs/acer-chromebook-315-cb315-2h-9/</t>
  </si>
  <si>
    <t>/laptop-specs/lenovo-14e-chromebook-5/</t>
  </si>
  <si>
    <t>/laptop-specs/acer-chromebook-11-n7-c731-3/</t>
  </si>
  <si>
    <t>/laptop-specs/lenovo-chromebook-flex-5-13-21/</t>
  </si>
  <si>
    <t>/laptop-specs/asus-imaginebook-mj401-15/</t>
  </si>
  <si>
    <t>/laptop-specs/dell-chromebook-11-3181-51/</t>
  </si>
  <si>
    <t>/laptop-specs/lenovo-ideapad-3-14-130/</t>
  </si>
  <si>
    <t>/laptop-specs/acer-chromebook-r-13-cb5-312t-9/</t>
  </si>
  <si>
    <t>/laptop-specs/lenovo-ideapad-3-14-124/</t>
  </si>
  <si>
    <t>/laptop-specs/lenovo-ideapad-flex-5-14-87/</t>
  </si>
  <si>
    <t>/laptop-specs/hp-chromebook-14-14a-na0000-47/</t>
  </si>
  <si>
    <t>/laptop-specs/hp-chromebook-14-14-ca061dx-2/</t>
  </si>
  <si>
    <t>/laptop-specs/hp-chromebook-x360-14-14b-ca0000-12/</t>
  </si>
  <si>
    <t>/laptop-specs/lenovo-ideapad-duet-chromebook-26/</t>
  </si>
  <si>
    <t>/laptop-specs/samsung-chromebook-4-xe350xba-11/</t>
  </si>
  <si>
    <t>Acer Chromebook 11 (CB3-131)</t>
  </si>
  <si>
    <t>/laptop-specs/acer-chromebook-11-cb3-131-6/</t>
  </si>
  <si>
    <t>/laptop-specs/lenovo-ideapad-s145-15-15ill-2/</t>
  </si>
  <si>
    <t>/laptop-specs/hp-chromebook-x360-14-14b-ca0000-4/</t>
  </si>
  <si>
    <t>/laptop-specs/hp-chromebook-14-14a-na0000-5/</t>
  </si>
  <si>
    <t>HP 14 (14-dk0002dx)</t>
  </si>
  <si>
    <t>/laptop-specs/hp-14-14-dk0002dx/</t>
  </si>
  <si>
    <t>/laptop-specs/acer-chromebook-spin-311-cp311-2h-9/</t>
  </si>
  <si>
    <t>/laptop-specs/hp-chromebook-14a-na0000/</t>
  </si>
  <si>
    <t>/laptop-specs/hp-chromebook-11-g6-ee-9/</t>
  </si>
  <si>
    <t>Dell Inspiron 15 3582</t>
  </si>
  <si>
    <t>/laptop-specs/dell-inspiron-15-3582-6/</t>
  </si>
  <si>
    <t>/laptop-specs/hp-14-14-dk-94/</t>
  </si>
  <si>
    <t>/laptop-specs/hp-14-14-dk-44/</t>
  </si>
  <si>
    <t>HP Chromebook x360 12 (12b-ca)</t>
  </si>
  <si>
    <t>/laptop-specs/hp-chromebook-x360-12-12b-ca/</t>
  </si>
  <si>
    <t>/laptop-specs/dell-inspiron-3493-84/</t>
  </si>
  <si>
    <t>/laptop-specs/lenovo-n23-6/</t>
  </si>
  <si>
    <t>/laptop-specs/lenovo-thinkpad-11e-5/</t>
  </si>
  <si>
    <t>/laptop-specs/hp-14-14-dk-360/</t>
  </si>
  <si>
    <t>HP ProBook x360 11 G5 EE</t>
  </si>
  <si>
    <t>/laptop-specs/hp-probook-x360-11-g5-ee-9/</t>
  </si>
  <si>
    <t>Dell Inspiron 3583</t>
  </si>
  <si>
    <t>/laptop-specs/dell-inspiron-3583-659/</t>
  </si>
  <si>
    <t>/laptop-specs/samsung-chromebook-4-xe350xba-k03us-2/</t>
  </si>
  <si>
    <t>/laptop-specs/hp-14-14-fq000-3/</t>
  </si>
  <si>
    <t>/laptop-specs/lenovo-ideapad-flex-3-chromebook-11-5/</t>
  </si>
  <si>
    <t>Acer TravelMate Spin B1 (TMB118-G2-RN-C0UY)</t>
  </si>
  <si>
    <t>/laptop-specs/acer-travelmate-spin-b1-tmb118-g2-rn-c0uy/</t>
  </si>
  <si>
    <t>/laptop-specs/hp-chromebook-x360-14-14b-ca0000/</t>
  </si>
  <si>
    <t>/laptop-specs/dell-inspiron-3583-622/</t>
  </si>
  <si>
    <t>/laptop-specs/acer-aspire-1-a115-31-4/</t>
  </si>
  <si>
    <t>/laptop-specs/hp-stream-14-14-ds0000-5/</t>
  </si>
  <si>
    <t>/laptop-specs/asus-chromebook-c202sa-3/</t>
  </si>
  <si>
    <t>/laptop-specs/asus-vivobook-max-x441-55/</t>
  </si>
  <si>
    <t>/laptop-specs/lenovo-ideapad-330-15-92/</t>
  </si>
  <si>
    <t>/laptop-specs/hp-14-14-dq1010nr/</t>
  </si>
  <si>
    <t>/laptop-specs/lenovo-ideapad-3-14-15/</t>
  </si>
  <si>
    <t>/laptop-specs/hp-stream-11-11-ak0020nr/</t>
  </si>
  <si>
    <t>/laptop-specs/hp-14-172/</t>
  </si>
  <si>
    <t>/laptop-specs/hp-probook-440-g6-2/</t>
  </si>
  <si>
    <t>/laptop-specs/acer-spin-1-sp111/</t>
  </si>
  <si>
    <t>/laptop-specs/microsoft-surface-3/</t>
  </si>
  <si>
    <t>/laptop-specs/lenovo-ideapad-130-15-213/</t>
  </si>
  <si>
    <t>/laptop-specs/hp-14-474/</t>
  </si>
  <si>
    <t>/laptop-specs/hp-14-294/</t>
  </si>
  <si>
    <t>Acer Aspire 5 (A515-43-R19L)</t>
  </si>
  <si>
    <t>/laptop-specs/acer-aspire-5-a515-43-r19l-19/</t>
  </si>
  <si>
    <t>Lenovo IdeaPad C340 15</t>
  </si>
  <si>
    <t>/laptop-specs/lenovo-ideapad-c340-15-2/</t>
  </si>
  <si>
    <t>/laptop-specs/dell-inspiron-3195-8/</t>
  </si>
  <si>
    <t>/laptop-specs/lenovo-chromebook-c330-2/</t>
  </si>
  <si>
    <t>Toshiba Tecra A50-F</t>
  </si>
  <si>
    <t>/laptop-specs/toshiba-tecra-a50-f/</t>
  </si>
  <si>
    <t>/laptop-specs/lenovo-ideapad-flex-3-chromebook-11-18/</t>
  </si>
  <si>
    <t>Dell Inspiron 3595</t>
  </si>
  <si>
    <t>/laptop-specs/dell-inspiron-3595-8/</t>
  </si>
  <si>
    <t>/laptop-specs/samsung-chromebook-4-xe350xba-15/</t>
  </si>
  <si>
    <t>/laptop-specs/acer-chromebook-spin-311-cp311-2h-31/</t>
  </si>
  <si>
    <t>/laptop-specs/lenovo-ideapad-duet-chromebook-23/</t>
  </si>
  <si>
    <t>/laptop-specs/hp-14-14-dq0005cl-5/</t>
  </si>
  <si>
    <t>/laptop-specs/hp-14-14-dq0005cl/</t>
  </si>
  <si>
    <t>HP Chromebook 14 (14a-na0020ca)</t>
  </si>
  <si>
    <t>/laptop-specs/hp-chromebook-14-14a-na0020ca-2/</t>
  </si>
  <si>
    <t>HP 15 (15-dw2000)</t>
  </si>
  <si>
    <t>/laptop-specs/hp-15-15-dw2000-11/</t>
  </si>
  <si>
    <t>/laptop-specs/hp-stream-11-11-ak0000-8/</t>
  </si>
  <si>
    <t>/laptop-specs/lenovo-chromebook-c330-31/</t>
  </si>
  <si>
    <t>/laptop-specs/lenovo-chromebook-c330-23/</t>
  </si>
  <si>
    <t>/laptop-specs/lenovo-chromebook-c330-17/</t>
  </si>
  <si>
    <t>/laptop-specs/hp-14-14-dk1003dx-3/</t>
  </si>
  <si>
    <t>/laptop-specs/asus-chromebook-c202sa-13/</t>
  </si>
  <si>
    <t>/laptop-specs/acer-chromebook-314-c933-7/</t>
  </si>
  <si>
    <t>/laptop-specs/lenovo-14w-4/</t>
  </si>
  <si>
    <t>/laptop-specs/dell-vostro-14-3468-99/</t>
  </si>
  <si>
    <t>Acer Swift 1 (SF114-32)</t>
  </si>
  <si>
    <t>/laptop-specs/acer-swift-1-sf114-32-5/</t>
  </si>
  <si>
    <t>/laptop-specs/dell-inspiron-11-3185-80/</t>
  </si>
  <si>
    <t>/laptop-specs/lenovo-thinkpad-11e-5th-gen-2/</t>
  </si>
  <si>
    <t>/laptop-specs/acer-aspire-3-a315-41-35/</t>
  </si>
  <si>
    <t>/laptop-specs/hp-chromebook-14-14a-na0000-41/</t>
  </si>
  <si>
    <t>Acer Aspire 5 ( A515-43-R19L)</t>
  </si>
  <si>
    <t>/laptop-specs/acer-aspire-5-a515-43-r19l-3/</t>
  </si>
  <si>
    <t>/laptop-specs/hp-14-14-dk-451/</t>
  </si>
  <si>
    <t>/laptop-specs/lenovo-ideapad-330-15-154/</t>
  </si>
  <si>
    <t>/laptop-specs/dell-inspiron-11-3168-4/</t>
  </si>
  <si>
    <t>/laptop-specs/lenovo-thinkpad-yoga-260-32/</t>
  </si>
  <si>
    <t>ASUS Chromebook C300SA-DH02</t>
  </si>
  <si>
    <t>/laptop-specs/asus-chromebook-c300sa-dh02/</t>
  </si>
  <si>
    <t>/laptop-specs/lenovo-ideapad-330-15-90/</t>
  </si>
  <si>
    <t>ASUS VivoBook 15 (F512JA-AS34)</t>
  </si>
  <si>
    <t>/laptop-specs/asus-vivobook-15-f512ja-as34-4/</t>
  </si>
  <si>
    <t>/laptop-specs/dell-inspiron-3493-66/</t>
  </si>
  <si>
    <t>/laptop-specs/lenovo-yoga-530-27/</t>
  </si>
  <si>
    <t>/laptop-specs/hp-chromebook-x360-14-14b-ca0000-5/</t>
  </si>
  <si>
    <t>/laptop-specs/hp-14-14-dq1033cl-19/</t>
  </si>
  <si>
    <t>ASUS L410</t>
  </si>
  <si>
    <t>/laptop-specs/asus-l410/</t>
  </si>
  <si>
    <t>/laptop-specs/asus-vivobook-15-f512-114/</t>
  </si>
  <si>
    <t>Dell Inspiron 15 5545</t>
  </si>
  <si>
    <t>/laptop-specs/dell-inspiron-15-5545-2/</t>
  </si>
  <si>
    <t>/laptop-specs/lenovo-chromebook-flex-5-13-24/</t>
  </si>
  <si>
    <t>/laptop-specs/hp-14-14-dk1000-59/</t>
  </si>
  <si>
    <t>/laptop-specs/hp-chromebook-x360-14-14b-ca0000-23/</t>
  </si>
  <si>
    <t>/laptop-specs/hp-chromebook-14-14-ca061dx-3/</t>
  </si>
  <si>
    <t>HP 14 (14-dk0020nr)</t>
  </si>
  <si>
    <t>/laptop-specs/hp-14-14-dk-3/</t>
  </si>
  <si>
    <t>/laptop-specs/hp-stream-14-14-ds0000-13/</t>
  </si>
  <si>
    <t>/laptop-specs/hp-stream-14-14-ds0000-12/</t>
  </si>
  <si>
    <t>/laptop-specs/hp-chromebook-14-14a-na0000-12/</t>
  </si>
  <si>
    <t>Mediatek MT8173</t>
  </si>
  <si>
    <t>Mediatek MT8183</t>
  </si>
  <si>
    <t>Mediatek MT8173c</t>
  </si>
  <si>
    <t>AMD A4-9120e</t>
  </si>
  <si>
    <t>Mediatek Helio P60</t>
  </si>
  <si>
    <t>AMD A4-9120</t>
  </si>
  <si>
    <t>AMD Athlon Gold 3150U</t>
  </si>
  <si>
    <t>Intel Atom Z3735F</t>
  </si>
  <si>
    <t>AMD A12-9720P</t>
  </si>
  <si>
    <t>AMD A6-7310</t>
  </si>
  <si>
    <t>Intel Celeron N4120</t>
  </si>
  <si>
    <t>AMD A4-9125</t>
  </si>
  <si>
    <t>AMD 3020e</t>
  </si>
  <si>
    <t>AMD A10-9600P</t>
  </si>
  <si>
    <t>AMD A10-7300</t>
  </si>
  <si>
    <t>Imagination PowerVR GX6250</t>
  </si>
  <si>
    <t>ARM Mali-G72 MP3</t>
  </si>
  <si>
    <t>Intel HD Graphics 5000</t>
  </si>
  <si>
    <t>AMD Radeon R3 (Beema)</t>
  </si>
  <si>
    <t>AMD Radeon R2</t>
  </si>
  <si>
    <t>Intel UHD Graphics 615</t>
  </si>
  <si>
    <t>AMD Radeon R7 (Bristol Ridge)</t>
  </si>
  <si>
    <t>Intel HD Graphics (Broadwell)</t>
  </si>
  <si>
    <t>Intel HD Graphics 615</t>
  </si>
  <si>
    <t>AMD Radeon R5 (Bristol Ridge)</t>
  </si>
  <si>
    <t>Intel UHD Graphics 610</t>
  </si>
  <si>
    <t>AMD Radeon R6 (Kaveri)</t>
  </si>
  <si>
    <t>11.6”, HD (1280 x 800), TN</t>
  </si>
  <si>
    <t>10.1”, WUXGA (1920 x 1200), IPS</t>
  </si>
  <si>
    <t>10.1”, HD (1366 x 768), TN</t>
  </si>
  <si>
    <t>12.0”, HD+ (1366 x 912), IPS</t>
  </si>
  <si>
    <t>13.3”, Full HD (1920 x 1080), IPS</t>
  </si>
  <si>
    <t>14.0", WXGA (1366 x 768), TN</t>
  </si>
  <si>
    <t>10.5" , Full HD (1920 x 1280), IPS</t>
  </si>
  <si>
    <t>13.3”, HD (1366 x 768), TN</t>
  </si>
  <si>
    <t>160GB SSD</t>
  </si>
  <si>
    <t>64GB HDD</t>
  </si>
  <si>
    <t>Nvidia GeForce GTX 1650 Ti (Laptop)</t>
  </si>
  <si>
    <t>Nvidia GeForce RTX 2060 (Laptop, 90W)</t>
  </si>
  <si>
    <t>Nvidia GeForce MX150 (4GB GDDR5)</t>
  </si>
  <si>
    <t>AMD Ryzen 5 5600H</t>
  </si>
  <si>
    <t>AMD Ryzen 5 3450U</t>
  </si>
  <si>
    <t>NVIDIA GeForce MX250 (4GB GDDR5)</t>
  </si>
  <si>
    <t>NVIDIA GeForce MX250 (25W)</t>
  </si>
  <si>
    <t>NVIDIA GeForce MX230 (2GB GDDR5)</t>
  </si>
  <si>
    <t>NVIDIA GeForce MX150 (4GB GDDR5)</t>
  </si>
  <si>
    <t>NVIDIA GeForce MX150 (2GB GDDR5)</t>
  </si>
  <si>
    <t>NVIDIA GeForce MX130 (4GB GDDR5)</t>
  </si>
  <si>
    <t>NVIDIA GeForce MX130 (2GB GDDR5)</t>
  </si>
  <si>
    <t>NVIDIA GeForce GTX 960M (4GB GDDR5)</t>
  </si>
  <si>
    <t>NVIDIA GeForce GTX 1660 Ti Max-Q</t>
  </si>
  <si>
    <t>NVIDIA GeForce GTX 1660 Ti (Laptop)</t>
  </si>
  <si>
    <t>NVIDIA GeForce GTX 1650 Ti (Laptop, 50W, 128-bit)</t>
  </si>
  <si>
    <t>NVIDIA GeForce GTX 1650 (Laptop, 50W)</t>
  </si>
  <si>
    <t>NVIDIA GeForce GTX 1060 Max-Q (6GB GDDR5)</t>
  </si>
  <si>
    <t>NVIDIA GeForce GTX 1060 (6GB GDDR5)</t>
  </si>
  <si>
    <t>NVIDIA GeForce GTX 1050 Ti (4GB GDDR5)</t>
  </si>
  <si>
    <t>NVIDIA GeForce GTX 1050 (4GB GDDR5)</t>
  </si>
  <si>
    <t>NVIDIA GeForce GTX 1050 (3GB GDDR5)</t>
  </si>
  <si>
    <t>NVIDIA GeForce GTX 1050 (2GB GDDR5)</t>
  </si>
  <si>
    <t>NVIDIA GeForce 940MX (2GB DDR3)</t>
  </si>
  <si>
    <t>Intel UHD Graphics 630</t>
  </si>
  <si>
    <t>Intel Iris Plus Graphics G7</t>
  </si>
  <si>
    <t>AMD Radeon RX Vega 6 (R4000/5000, 15W)</t>
  </si>
  <si>
    <t>AMD Radeon RX Vega 10</t>
  </si>
  <si>
    <t>AMD Radeon 520 (2GB GDDR5)</t>
  </si>
  <si>
    <t>Dell Inspiron 3501</t>
  </si>
  <si>
    <t>Dell Inspiron 3582</t>
  </si>
  <si>
    <t>Dell Inspiron 15 3595</t>
  </si>
  <si>
    <t>Dell Inspiron 3584</t>
  </si>
  <si>
    <t>Dell Inspiron 3581</t>
  </si>
  <si>
    <t>Dell Inspiron 3780</t>
  </si>
  <si>
    <t>Dell Inspiron 3781</t>
  </si>
  <si>
    <t>HP Pavilion 14 (14-bf)</t>
  </si>
  <si>
    <t>HP 17</t>
  </si>
  <si>
    <t>Dell Inspiron 3505</t>
  </si>
  <si>
    <t>Acer Aspire 5</t>
  </si>
  <si>
    <t>ASUS VivoBook 17 X712</t>
  </si>
  <si>
    <t>17.3”, Full HD (1920 x 1080), TN</t>
  </si>
  <si>
    <t>ASUS Vivobook 17 M712</t>
  </si>
  <si>
    <t>Dell Inspiron 15 5570</t>
  </si>
  <si>
    <t>Acer Aspire 3 (A315-32)</t>
  </si>
  <si>
    <t>Dell Inspiron 15 5570 (OD)</t>
  </si>
  <si>
    <t>HP Pavilion 15 (15-cs0000)</t>
  </si>
  <si>
    <t>Lenovo ideapad 330S 15"</t>
  </si>
  <si>
    <t>HP Pavilion 15</t>
  </si>
  <si>
    <t>Lenovo IdeaPad 330S 15</t>
  </si>
  <si>
    <t>Lenovo Ideapad 330S 15</t>
  </si>
  <si>
    <t>Dell Inspiron 5482</t>
  </si>
  <si>
    <t>HP Pavilion x360 14 (14-dh)</t>
  </si>
  <si>
    <t>Dell Inspiron 5579</t>
  </si>
  <si>
    <t>Lenovo V330 15</t>
  </si>
  <si>
    <t>Lenovo ThinkPad E490</t>
  </si>
  <si>
    <t>Dell Inspiron 3580</t>
  </si>
  <si>
    <t>Lenovo ThinkPad E14</t>
  </si>
  <si>
    <t>HP 17 (17-by2053cl)</t>
  </si>
  <si>
    <t>HP 17 (17-by3000)</t>
  </si>
  <si>
    <t>Lenovo ThinkPad E15</t>
  </si>
  <si>
    <t>HP ProBook 440 G7</t>
  </si>
  <si>
    <t>HP 17 (17-by2000)</t>
  </si>
  <si>
    <t>Dell Inspiron 3590</t>
  </si>
  <si>
    <t>Dell Latitude 3510</t>
  </si>
  <si>
    <t>HP ProBook 450 G7</t>
  </si>
  <si>
    <t>Dell Inspiron 5593</t>
  </si>
  <si>
    <t>ASUS Vivobook 17 F712</t>
  </si>
  <si>
    <t>HP 17 (17-by3063st)</t>
  </si>
  <si>
    <t>Dell Inspiron 3793</t>
  </si>
  <si>
    <t>Dell Inspiron 17 3793</t>
  </si>
  <si>
    <t>Acer Aspire 3 (A315-56)</t>
  </si>
  <si>
    <t>HP 17 (17-by3065st)</t>
  </si>
  <si>
    <t>HP Pavilion 15 (15-cs3)</t>
  </si>
  <si>
    <t>Acer Aspire 5 (A515-55)</t>
  </si>
  <si>
    <t>Acer Aspire 5 A515-55</t>
  </si>
  <si>
    <t>HP 17 (17-by3053cl)</t>
  </si>
  <si>
    <t>HP Pavilion 15 (15-cs3000)</t>
  </si>
  <si>
    <t>HP ENVY x360 15</t>
  </si>
  <si>
    <t>ASUS VivoBook Flip 15</t>
  </si>
  <si>
    <t>ASUS VivoBook S15 (S510)</t>
  </si>
  <si>
    <t>Dell Vostro 5481</t>
  </si>
  <si>
    <t>HP Pavilion x360 14</t>
  </si>
  <si>
    <t>ASUS VivoBook 15 (X512DA-BR7N4)</t>
  </si>
  <si>
    <t>HP 17 (17-ca1000)</t>
  </si>
  <si>
    <t>Acer Aspire 5 A515-43</t>
  </si>
  <si>
    <t>HP Pavilion 15 (15-cw)</t>
  </si>
  <si>
    <t>Lenovo ThinkPad E495</t>
  </si>
  <si>
    <t>HP 17 (17-ca1065cl)</t>
  </si>
  <si>
    <t>Dell Vostro 5590</t>
  </si>
  <si>
    <t>HP Pavilion 15 (15-cs)</t>
  </si>
  <si>
    <t>Acer Aspire 5 (A515-51)</t>
  </si>
  <si>
    <t>Dell Inspiron 7572</t>
  </si>
  <si>
    <t>Dell Inspiron 15 7572</t>
  </si>
  <si>
    <t>ASUS ROG GL552VW</t>
  </si>
  <si>
    <t>Dell Inspiron 15 5577</t>
  </si>
  <si>
    <t>Dell Inspiron 5577</t>
  </si>
  <si>
    <t>ASUS FX502</t>
  </si>
  <si>
    <t>Dell G3579</t>
  </si>
  <si>
    <t>ASUS ROG GL503GE</t>
  </si>
  <si>
    <t>ASUS Vivobook K571</t>
  </si>
  <si>
    <t>HP Pavilion Gaming 15</t>
  </si>
  <si>
    <t>ASUS TUF Gaming (FX505DT-BQ374)</t>
  </si>
  <si>
    <t>Acer Nitro 5 (AN515-54-51M5)</t>
  </si>
  <si>
    <t>HP Pavilion Gaming 16</t>
  </si>
  <si>
    <t>MSI GF75 Thin (10SDR-455)</t>
  </si>
  <si>
    <t>https://www.amazon.com/exec/obidos/ASIN/B08X19FC17?tag=specslaptops-20</t>
  </si>
  <si>
    <t>https://www.amazon.com/exec/obidos/ASIN/B08WR7RTR3?tag=specslaptops-20</t>
  </si>
  <si>
    <t>https://www.amazon.com/exec/obidos/ASIN/B08X1RGZKS?tag=specslaptops-20</t>
  </si>
  <si>
    <t>https://www.amazon.com/exec/obidos/ASIN/B08X1HLNRV?tag=specslaptops-20</t>
  </si>
  <si>
    <t>https://www.amazon.com/exec/obidos/ASIN/B08WRT1HLW?tag=specslaptops-20</t>
  </si>
  <si>
    <t>https://www.amazon.com/exec/obidos/ASIN/B08D8N79PQ?tag=specslaptops-20</t>
  </si>
  <si>
    <t>https://www.amazon.com/exec/obidos/ASIN/B08D8NBRW1?tag=specslaptops-20</t>
  </si>
  <si>
    <t>https://www.amazon.com/exec/obidos/ASIN/B08XNT1K31?tag=specslaptops-20</t>
  </si>
  <si>
    <t>https://www.amazon.com/exec/obidos/ASIN/B08WRFS81R?tag=specslaptops-20</t>
  </si>
  <si>
    <t>https://www.amazon.com/exec/obidos/ASIN/B08X21KP5S?tag=specslaptops-20</t>
  </si>
  <si>
    <t>https://www.amazon.com/exec/obidos/ASIN/B081QVHD7Y?tag=specslaptops-20</t>
  </si>
  <si>
    <t>https://www.amazon.com/exec/obidos/ASIN/B07YRW44HQ?tag=specslaptops-20</t>
  </si>
  <si>
    <t>https://www.amazon.com/exec/obidos/ASIN/B07YGVLGFJ?tag=specslaptops-20</t>
  </si>
  <si>
    <t>https://www.amazon.com/exec/obidos/ASIN/B081QV677J?tag=specslaptops-20</t>
  </si>
  <si>
    <t>https://www.amazon.com/exec/obidos/ASIN/B07Y847CXF?tag=specslaptops-20</t>
  </si>
  <si>
    <t>https://www.amazon.com/exec/obidos/ASIN/B07WQL3K28?tag=specslaptops-20</t>
  </si>
  <si>
    <t>https://www.amazon.com/exec/obidos/ASIN/B07Y84JB1Z?tag=specslaptops-20</t>
  </si>
  <si>
    <t>https://www.amazon.com/exec/obidos/ASIN/B07Y85DRSH?tag=specslaptops-20</t>
  </si>
  <si>
    <t>https://www.amazon.com/exec/obidos/ASIN/B07Y83Q7W9?tag=specslaptops-20</t>
  </si>
  <si>
    <t>https://www.amazon.com/exec/obidos/ASIN/B085HZ843T?tag=specslaptops-20</t>
  </si>
  <si>
    <t>https://www.amazon.com/exec/obidos/ASIN/B085HYVJXT?tag=specslaptops-20</t>
  </si>
  <si>
    <t>https://www.amazon.com/exec/obidos/ASIN/B07FLQT4D1?tag=specslaptops-20</t>
  </si>
  <si>
    <t>https://www.amazon.com/exec/obidos/ASIN/B07SK769QM?tag=specslaptops-20</t>
  </si>
  <si>
    <t>https://www.amazon.com/exec/obidos/ASIN/B06X9KXPX9?tag=specslaptops-20</t>
  </si>
  <si>
    <t>https://www.awin1.com/pclick.php?p=27017863559&amp;a=568859&amp;m=7168</t>
  </si>
  <si>
    <t>https://www.amazon.com/exec/obidos/ASIN/B088PQMHVJ?tag=specslaptops-20</t>
  </si>
  <si>
    <t>https://www.amazon.com/exec/obidos/ASIN/B08PFG8JSC?tag=specslaptops-20</t>
  </si>
  <si>
    <t>https://www.amazon.com/exec/obidos/ASIN/B08YH2YKLN?tag=specslaptops-20</t>
  </si>
  <si>
    <t>https://www.amazon.com/exec/obidos/ASIN/B08R27Q5TF?tag=specslaptops-20</t>
  </si>
  <si>
    <t>https://www.amazon.com/exec/obidos/ASIN/B08ZCYDKRW?tag=specslaptops-20</t>
  </si>
  <si>
    <t>https://www.amazon.com/exec/obidos/ASIN/B08WYS514M?tag=specslaptops-20</t>
  </si>
  <si>
    <t>https://www.amazon.com/exec/obidos/ASIN/B08KL82SYQ?tag=specslaptops-20</t>
  </si>
  <si>
    <t>https://www.amazon.com/exec/obidos/ASIN/B07XZLN8XF?tag=specslaptops-20</t>
  </si>
  <si>
    <t>https://www.amazon.com/exec/obidos/ASIN/B089FMNLLD?tag=specslaptops-20</t>
  </si>
  <si>
    <t>https://www.amazon.com/exec/obidos/ASIN/B089N6G8SN?tag=specslaptops-20</t>
  </si>
  <si>
    <t>https://www.amazon.com/exec/obidos/ASIN/B08KL96RY4?tag=specslaptops-20</t>
  </si>
  <si>
    <t>https://www.amazon.com/exec/obidos/ASIN/B08PSRJG14?tag=specslaptops-20</t>
  </si>
  <si>
    <t>https://www.amazon.com/exec/obidos/ASIN/B08HKX6LF5?tag=specslaptops-20</t>
  </si>
  <si>
    <t>https://www.amazon.com/exec/obidos/ASIN/B08KLQNL3G?tag=specslaptops-20</t>
  </si>
  <si>
    <t>https://www.amazon.com/exec/obidos/ASIN/B08PSRVCRH?tag=specslaptops-20</t>
  </si>
  <si>
    <t>https://www.amazon.com/exec/obidos/ASIN/B08B4WVRTP?tag=specslaptops-20</t>
  </si>
  <si>
    <t>https://www.amazon.com/exec/obidos/ASIN/B08TSZFWCL?tag=specslaptops-20</t>
  </si>
  <si>
    <t>https://www.amazon.com/exec/obidos/ASIN/B08DG8XYS8?tag=specslaptops-20</t>
  </si>
  <si>
    <t>https://www.amazon.com/exec/obidos/ASIN/B08HJKWNMR?tag=specslaptops-20</t>
  </si>
  <si>
    <t>https://www.amazon.com/exec/obidos/ASIN/B08KLCJK5S?tag=specslaptops-20</t>
  </si>
  <si>
    <t>https://www.amazon.com/exec/obidos/ASIN/B08KN5QFRR?tag=specslaptops-20</t>
  </si>
  <si>
    <t>https://www.amazon.com/exec/obidos/ASIN/B08KTN5KJJ?tag=specslaptops-20</t>
  </si>
  <si>
    <t>https://www.amazon.com/exec/obidos/ASIN/B08C711Z6J?tag=specslaptops-20</t>
  </si>
  <si>
    <t>https://www.amazon.com/exec/obidos/ASIN/B0892FCNK3?tag=specslaptops-20</t>
  </si>
  <si>
    <t>https://www.amazon.com/exec/obidos/ASIN/B08HJRKMVJ?tag=specslaptops-20</t>
  </si>
  <si>
    <t>https://www.amazon.com/exec/obidos/ASIN/B08WCHH4S7?tag=specslaptops-20</t>
  </si>
  <si>
    <t>https://www.amazon.com/exec/obidos/ASIN/B08X9ZYXK2?tag=specslaptops-20</t>
  </si>
  <si>
    <t>https://www.amazon.com/exec/obidos/ASIN/B08QJPVGKP?tag=specslaptops-20</t>
  </si>
  <si>
    <t>https://www.amazon.com/exec/obidos/ASIN/B08WCJPDFL?tag=specslaptops-20</t>
  </si>
  <si>
    <t>https://www.amazon.com/exec/obidos/ASIN/B08XBDPDCL?tag=specslaptops-20</t>
  </si>
  <si>
    <t>https://www.amazon.com/exec/obidos/ASIN/B08WC8JWLC?tag=specslaptops-20</t>
  </si>
  <si>
    <t>https://www.amazon.com/exec/obidos/ASIN/B08XN3LM9J?tag=specslaptops-20</t>
  </si>
  <si>
    <t>https://www.awin1.com/pclick.php?p=27017863659&amp;a=568859&amp;m=7168</t>
  </si>
  <si>
    <t>https://www.amazon.com/exec/obidos/ASIN/B08K8LPBJF?tag=specslaptops-20</t>
  </si>
  <si>
    <t>https://www.amazon.com/exec/obidos/ASIN/B08D945NK4?tag=specslaptops-20</t>
  </si>
  <si>
    <t>https://www.amazon.com/exec/obidos/ASIN/B08YJFM17M?tag=specslaptops-20</t>
  </si>
  <si>
    <t>https://www.amazon.com/exec/obidos/ASIN/B08QGZ6FN1?tag=specslaptops-20</t>
  </si>
  <si>
    <t>https://www.amazon.com/exec/obidos/ASIN/B08DS76TGW?tag=specslaptops-20</t>
  </si>
  <si>
    <t>https://www.amazon.com/exec/obidos/ASIN/B08Z36VFM9?tag=specslaptops-20</t>
  </si>
  <si>
    <t>https://www.amazon.com/exec/obidos/ASIN/B08K8LWLVT?tag=specslaptops-20</t>
  </si>
  <si>
    <t>https://www.awin1.com/pclick.php?p=26420273367&amp;a=568859&amp;m=7168</t>
  </si>
  <si>
    <t>https://www.amazon.com/exec/obidos/ASIN/B08X6F875P?tag=specslaptops-20</t>
  </si>
  <si>
    <t>https://www.amazon.com/exec/obidos/ASIN/B08K8NLXQ8?tag=specslaptops-20</t>
  </si>
  <si>
    <t>https://www.amazon.com/exec/obidos/ASIN/B08YKDH8CN?tag=specslaptops-20</t>
  </si>
  <si>
    <t>https://www.amazon.com/exec/obidos/ASIN/B08V22YR5Y?tag=specslaptops-20</t>
  </si>
  <si>
    <t>https://www.awin1.com/pclick.php?p=27017863281&amp;a=568859&amp;m=7168</t>
  </si>
  <si>
    <t>https://www.amazon.com/exec/obidos/ASIN/B07TXH2YSH?tag=specslaptops-20</t>
  </si>
  <si>
    <t>https://www.amazon.com/exec/obidos/ASIN/B07TXDGVSW?tag=specslaptops-20</t>
  </si>
  <si>
    <t>https://www.amazon.com/exec/obidos/ASIN/B07Y5P5SFY?tag=specslaptops-20</t>
  </si>
  <si>
    <t>https://www.amazon.com/exec/obidos/ASIN/B08HDKN6YX?tag=specslaptops-20</t>
  </si>
  <si>
    <t>https://www.amazon.com/exec/obidos/ASIN/B07D3ZG42T?tag=specslaptops-20</t>
  </si>
  <si>
    <t>https://www.amazon.com/exec/obidos/ASIN/B07SHBWVXV?tag=specslaptops-20</t>
  </si>
  <si>
    <t>https://www.amazon.com/exec/obidos/ASIN/B08B1BSQQM?tag=specslaptops-20</t>
  </si>
  <si>
    <t>https://www.amazon.com/exec/obidos/ASIN/B08B1GNVF6?tag=specslaptops-20</t>
  </si>
  <si>
    <t>https://www.amazon.com/exec/obidos/ASIN/B07SKHQCTS?tag=specslaptops-20</t>
  </si>
  <si>
    <t>https://www.amazon.com/exec/obidos/ASIN/B07L8LDYLB?tag=specslaptops-20</t>
  </si>
  <si>
    <t>https://www.amazon.com/exec/obidos/ASIN/B07D3F4P4D?tag=specslaptops-20</t>
  </si>
  <si>
    <t>https://www.amazon.com/exec/obidos/ASIN/B07D6156TT?tag=specslaptops-20</t>
  </si>
  <si>
    <t>https://www.amazon.com/exec/obidos/ASIN/B077G6M15D?tag=specslaptops-20</t>
  </si>
  <si>
    <t>https://www.amazon.com/exec/obidos/ASIN/B07JQ11VYY?tag=specslaptops-20</t>
  </si>
  <si>
    <t>https://www.amazon.com/exec/obidos/ASIN/B07TQ6LMV9?tag=specslaptops-20</t>
  </si>
  <si>
    <t>https://www.amazon.com/exec/obidos/ASIN/B07F6P6SJT?tag=specslaptops-20</t>
  </si>
  <si>
    <t>https://www.amazon.com/exec/obidos/ASIN/B07F5K8P4L?tag=specslaptops-20</t>
  </si>
  <si>
    <t>https://www.amazon.com/exec/obidos/ASIN/B07C92RTWF?tag=specslaptops-20</t>
  </si>
  <si>
    <t>https://www.amazon.com/exec/obidos/ASIN/B07NDLXDVV?tag=specslaptops-20</t>
  </si>
  <si>
    <t>https://www.amazon.com/exec/obidos/ASIN/B07NDLF7H7?tag=specslaptops-20</t>
  </si>
  <si>
    <t>https://www.amazon.com/exec/obidos/ASIN/B07MCMCGXX?tag=specslaptops-20</t>
  </si>
  <si>
    <t>https://www.amazon.com/exec/obidos/ASIN/B07MCMBC47?tag=specslaptops-20</t>
  </si>
  <si>
    <t>https://www.amazon.com/exec/obidos/ASIN/B07MG85YWP?tag=specslaptops-20</t>
  </si>
  <si>
    <t>https://www.amazon.com/exec/obidos/ASIN/B07BKSCD4Q?tag=specslaptops-20</t>
  </si>
  <si>
    <t>https://www.amazon.com/exec/obidos/ASIN/B07XHRNKV4?tag=specslaptops-20</t>
  </si>
  <si>
    <t>https://www.amazon.com/exec/obidos/ASIN/B07XMNVK4Q?tag=specslaptops-20</t>
  </si>
  <si>
    <t>https://www.amazon.com/exec/obidos/ASIN/B07S5JNVDB?tag=specslaptops-20</t>
  </si>
  <si>
    <t>https://www.amazon.com/exec/obidos/ASIN/B07XMN2YP7?tag=specslaptops-20</t>
  </si>
  <si>
    <t>https://www.amazon.com/exec/obidos/ASIN/B07WQHRXMF?tag=specslaptops-20</t>
  </si>
  <si>
    <t>https://www.amazon.com/exec/obidos/ASIN/B08252556Z?tag=specslaptops-20</t>
  </si>
  <si>
    <t>https://www.amazon.com/exec/obidos/ASIN/B081S68T7W?tag=specslaptops-20</t>
  </si>
  <si>
    <t>https://www.amazon.com/exec/obidos/ASIN/B081N5GL81?tag=specslaptops-20</t>
  </si>
  <si>
    <t>https://www.amazon.com/exec/obidos/ASIN/B081SBDDLV?tag=specslaptops-20</t>
  </si>
  <si>
    <t>https://www.amazon.com/exec/obidos/ASIN/B081S9JQ47?tag=specslaptops-20</t>
  </si>
  <si>
    <t>https://www.amazon.com/exec/obidos/ASIN/B084H1J8G7?tag=specslaptops-20</t>
  </si>
  <si>
    <t>https://www.amazon.com/exec/obidos/ASIN/B084H1V492?tag=specslaptops-20</t>
  </si>
  <si>
    <t>https://www.amazon.com/exec/obidos/ASIN/B07TBC9PCD?tag=specslaptops-20</t>
  </si>
  <si>
    <t>https://www.amazon.com/exec/obidos/ASIN/B081S8H49X?tag=specslaptops-20</t>
  </si>
  <si>
    <t>https://www.amazon.com/exec/obidos/ASIN/B084H1QCZ9?tag=specslaptops-20</t>
  </si>
  <si>
    <t>https://www.amazon.com/exec/obidos/ASIN/B084H1JL3Q?tag=specslaptops-20</t>
  </si>
  <si>
    <t>https://www.amazon.com/exec/obidos/ASIN/B084H1SPJF?tag=specslaptops-20</t>
  </si>
  <si>
    <t>https://www.amazon.com/exec/obidos/ASIN/B084H1QRMT?tag=specslaptops-20</t>
  </si>
  <si>
    <t>https://www.amazon.com/exec/obidos/ASIN/B084H1LJFS?tag=specslaptops-20</t>
  </si>
  <si>
    <t>https://www.amazon.com/exec/obidos/ASIN/B084NTM98F?tag=specslaptops-20</t>
  </si>
  <si>
    <t>https://www.amazon.com/exec/obidos/ASIN/B084H1JKGK?tag=specslaptops-20</t>
  </si>
  <si>
    <t>https://www.amazon.com/exec/obidos/ASIN/B084H1NH44?tag=specslaptops-20</t>
  </si>
  <si>
    <t>https://www.amazon.com/exec/obidos/ASIN/B084H1HXD4?tag=specslaptops-20</t>
  </si>
  <si>
    <t>https://www.amazon.com/exec/obidos/ASIN/B084H1QQC4?tag=specslaptops-20</t>
  </si>
  <si>
    <t>https://www.amazon.com/exec/obidos/ASIN/B084H1XP43?tag=specslaptops-20</t>
  </si>
  <si>
    <t>https://www.amazon.com/exec/obidos/ASIN/B084H1Q9MN?tag=specslaptops-20</t>
  </si>
  <si>
    <t>https://www.amazon.com/exec/obidos/ASIN/B084H1QV1X?tag=specslaptops-20</t>
  </si>
  <si>
    <t>https://www.amazon.com/exec/obidos/ASIN/B084H15S3R?tag=specslaptops-20</t>
  </si>
  <si>
    <t>https://www.amazon.com/exec/obidos/ASIN/B084H1KLXQ?tag=specslaptops-20</t>
  </si>
  <si>
    <t>https://www.amazon.com/exec/obidos/ASIN/B084H1TN6V?tag=specslaptops-20</t>
  </si>
  <si>
    <t>https://www.amazon.com/exec/obidos/ASIN/B084H1THJ7?tag=specslaptops-20</t>
  </si>
  <si>
    <t>https://www.amazon.com/exec/obidos/ASIN/B084H1T93C?tag=specslaptops-20</t>
  </si>
  <si>
    <t>https://www.amazon.com/exec/obidos/ASIN/B084H1MX5W?tag=specslaptops-20</t>
  </si>
  <si>
    <t>https://www.amazon.com/exec/obidos/ASIN/B07S85PZ1B?tag=specslaptops-20</t>
  </si>
  <si>
    <t>https://www.amazon.com/exec/obidos/ASIN/B07QC8L7K4?tag=specslaptops-20</t>
  </si>
  <si>
    <t>https://www.amazon.com/exec/obidos/ASIN/B07VXS5TK1?tag=specslaptops-20</t>
  </si>
  <si>
    <t>https://www.amazon.com/exec/obidos/ASIN/B07VZW3KV2?tag=specslaptops-20</t>
  </si>
  <si>
    <t>https://www.amazon.com/exec/obidos/ASIN/B07ZX14Y16?tag=specslaptops-20</t>
  </si>
  <si>
    <t>https://www.amazon.com/exec/obidos/ASIN/B07ZS57YPL?tag=specslaptops-20</t>
  </si>
  <si>
    <t>https://www.amazon.com/exec/obidos/ASIN/B07S998RW6?tag=specslaptops-20</t>
  </si>
  <si>
    <t>https://www.amazon.com/exec/obidos/ASIN/B07D6X3DMJ?tag=specslaptops-20</t>
  </si>
  <si>
    <t>https://www.amazon.com/exec/obidos/ASIN/B07FXQCMJT?tag=specslaptops-20</t>
  </si>
  <si>
    <t>https://www.amazon.com/exec/obidos/ASIN/B07NDM37Z1?tag=specslaptops-20</t>
  </si>
  <si>
    <t>https://www.amazon.com/exec/obidos/ASIN/B07LGGLQ99?tag=specslaptops-20</t>
  </si>
  <si>
    <t>https://www.amazon.com/exec/obidos/ASIN/B07LGDZT3T?tag=specslaptops-20</t>
  </si>
  <si>
    <t>https://www.amazon.com/exec/obidos/ASIN/B07NDM36WX?tag=specslaptops-20</t>
  </si>
  <si>
    <t>https://www.amazon.com/exec/obidos/ASIN/B07HZ3C8Q8?tag=specslaptops-20</t>
  </si>
  <si>
    <t>https://www.amazon.com/exec/obidos/ASIN/B07HZ3QHTS?tag=specslaptops-20</t>
  </si>
  <si>
    <t>https://www.amazon.com/exec/obidos/ASIN/B07NDMB856?tag=specslaptops-20</t>
  </si>
  <si>
    <t>https://www.amazon.com/exec/obidos/ASIN/B07NDM9VHZ?tag=specslaptops-20</t>
  </si>
  <si>
    <t>https://www.amazon.com/exec/obidos/ASIN/B07N6MSV2Y?tag=specslaptops-20</t>
  </si>
  <si>
    <t>https://www.amazon.com/exec/obidos/ASIN/B07N6MJBQG?tag=specslaptops-20</t>
  </si>
  <si>
    <t>https://www.amazon.com/exec/obidos/ASIN/B07N6MBQFR?tag=specslaptops-20</t>
  </si>
  <si>
    <t>https://www.amazon.com/exec/obidos/ASIN/B07N6N3WC8?tag=specslaptops-20</t>
  </si>
  <si>
    <t>https://www.amazon.com/exec/obidos/ASIN/B07D6W9JX3?tag=specslaptops-20</t>
  </si>
  <si>
    <t>https://www.amazon.com/exec/obidos/ASIN/B0848NRQLB?tag=specslaptops-20</t>
  </si>
  <si>
    <t>https://www.amazon.com/exec/obidos/ASIN/B0848DKQQG?tag=specslaptops-20</t>
  </si>
  <si>
    <t>https://www.amazon.com/exec/obidos/ASIN/B0848CJWJD?tag=specslaptops-20</t>
  </si>
  <si>
    <t>https://www.amazon.com/exec/obidos/ASIN/B0848BTD7L?tag=specslaptops-20</t>
  </si>
  <si>
    <t>https://www.amazon.com/exec/obidos/ASIN/B07NDM21JK?tag=specslaptops-20</t>
  </si>
  <si>
    <t>https://www.amazon.com/exec/obidos/ASIN/B07LGD4362?tag=specslaptops-20</t>
  </si>
  <si>
    <t>https://www.amazon.com/exec/obidos/ASIN/B07LGFPJ6H?tag=specslaptops-20</t>
  </si>
  <si>
    <t>https://www.amazon.com/exec/obidos/ASIN/B07NDKR5NP?tag=specslaptops-20</t>
  </si>
  <si>
    <t>https://www.amazon.com/exec/obidos/ASIN/B07N6PTK31?tag=specslaptops-20</t>
  </si>
  <si>
    <t>https://www.amazon.com/exec/obidos/ASIN/B07N6NG2JX?tag=specslaptops-20</t>
  </si>
  <si>
    <t>https://www.amazon.com/exec/obidos/ASIN/B08HDHQ9KH?tag=specslaptops-20</t>
  </si>
  <si>
    <t>https://www.amazon.com/exec/obidos/ASIN/B07YDPHSGQ?tag=specslaptops-20</t>
  </si>
  <si>
    <t>https://www.amazon.com/exec/obidos/ASIN/B0812B3MN6?tag=specslaptops-20</t>
  </si>
  <si>
    <t>https://www.amazon.com/exec/obidos/ASIN/B07YDQ1S9F?tag=specslaptops-20</t>
  </si>
  <si>
    <t>https://www.amazon.com/exec/obidos/ASIN/B081FWNMDR?tag=specslaptops-20</t>
  </si>
  <si>
    <t>https://www.amazon.com/exec/obidos/ASIN/B07YN854P6?tag=specslaptops-20</t>
  </si>
  <si>
    <t>https://www.amazon.com/exec/obidos/ASIN/B07YDRCJP8?tag=specslaptops-20</t>
  </si>
  <si>
    <t>https://www.amazon.com/exec/obidos/ASIN/B07YDQ2GCX?tag=specslaptops-20</t>
  </si>
  <si>
    <t>https://www.amazon.com/exec/obidos/ASIN/B07YDR3MD4?tag=specslaptops-20</t>
  </si>
  <si>
    <t>https://www.amazon.com/exec/obidos/ASIN/B07YDPYR34?tag=specslaptops-20</t>
  </si>
  <si>
    <t>https://www.amazon.com/exec/obidos/ASIN/B07YDRMZ8B?tag=specslaptops-20</t>
  </si>
  <si>
    <t>https://www.amazon.com/exec/obidos/ASIN/B07YDMNG12?tag=specslaptops-20</t>
  </si>
  <si>
    <t>https://www.amazon.com/exec/obidos/ASIN/B07XNYDT2L?tag=specslaptops-20</t>
  </si>
  <si>
    <t>https://www.amazon.com/exec/obidos/ASIN/B07ZBD9HXL?tag=specslaptops-20</t>
  </si>
  <si>
    <t>https://www.amazon.com/exec/obidos/ASIN/B07YDMC23X?tag=specslaptops-20</t>
  </si>
  <si>
    <t>https://www.amazon.com/exec/obidos/ASIN/B08212KBRC?tag=specslaptops-20</t>
  </si>
  <si>
    <t>https://www.amazon.com/exec/obidos/ASIN/B07YDS1WPY?tag=specslaptops-20</t>
  </si>
  <si>
    <t>https://www.amazon.com/exec/obidos/ASIN/B07YDQMPS3?tag=specslaptops-20</t>
  </si>
  <si>
    <t>https://www.amazon.com/exec/obidos/ASIN/B07YDQMGG5?tag=specslaptops-20</t>
  </si>
  <si>
    <t>https://www.amazon.com/exec/obidos/ASIN/B07XTPMX92?tag=specslaptops-20</t>
  </si>
  <si>
    <t>https://www.amazon.com/exec/obidos/ASIN/B07YDLVFML?tag=specslaptops-20</t>
  </si>
  <si>
    <t>https://www.amazon.com/exec/obidos/ASIN/B07YDQYSH7?tag=specslaptops-20</t>
  </si>
  <si>
    <t>https://www.amazon.com/exec/obidos/ASIN/B07YDRLKNH?tag=specslaptops-20</t>
  </si>
  <si>
    <t>https://www.amazon.com/exec/obidos/ASIN/B07YDRDVX5?tag=specslaptops-20</t>
  </si>
  <si>
    <t>https://www.amazon.com/exec/obidos/ASIN/B07YDR7KWD?tag=specslaptops-20</t>
  </si>
  <si>
    <t>https://www.amazon.com/exec/obidos/ASIN/B07YDRWLZV?tag=specslaptops-20</t>
  </si>
  <si>
    <t>https://www.amazon.com/exec/obidos/ASIN/B07F6K21HJ?tag=specslaptops-20</t>
  </si>
  <si>
    <t>https://www.amazon.com/exec/obidos/ASIN/B08RXKK5ZV?tag=specslaptops-20</t>
  </si>
  <si>
    <t>https://www.amazon.com/exec/obidos/ASIN/B08CZCMSJJ?tag=specslaptops-20</t>
  </si>
  <si>
    <t>https://www.amazon.com/exec/obidos/ASIN/B0912R4P1W?tag=specslaptops-20</t>
  </si>
  <si>
    <t>https://www.amazon.com/exec/obidos/ASIN/B08CZMJPKK?tag=specslaptops-20</t>
  </si>
  <si>
    <t>https://www.amazon.com/exec/obidos/ASIN/B08P9XC91S?tag=specslaptops-20</t>
  </si>
  <si>
    <t>https://www.amazon.com/exec/obidos/ASIN/B08P9WRGRQ?tag=specslaptops-20</t>
  </si>
  <si>
    <t>https://www.amazon.com/exec/obidos/ASIN/B0874BZWW6?tag=specslaptops-20</t>
  </si>
  <si>
    <t>https://www.amazon.com/exec/obidos/ASIN/B08NTYZFVK?tag=specslaptops-20</t>
  </si>
  <si>
    <t>https://www.amazon.com/exec/obidos/ASIN/B08R27S6R9?tag=specslaptops-20</t>
  </si>
  <si>
    <t>https://www.amazon.com/exec/obidos/ASIN/B08FHD5S9N?tag=specslaptops-20</t>
  </si>
  <si>
    <t>https://www.amazon.com/exec/obidos/ASIN/B08TB4G8JJ?tag=specslaptops-20</t>
  </si>
  <si>
    <t>https://www.amazon.com/exec/obidos/ASIN/B086X1BT4N?tag=specslaptops-20</t>
  </si>
  <si>
    <t>https://www.amazon.com/exec/obidos/ASIN/B08Q3HD4LJ?tag=specslaptops-20</t>
  </si>
  <si>
    <t>https://www.amazon.com/exec/obidos/ASIN/B08TB4FRD9?tag=specslaptops-20</t>
  </si>
  <si>
    <t>https://www.amazon.com/exec/obidos/ASIN/B08QSM482N?tag=specslaptops-20</t>
  </si>
  <si>
    <t>https://www.amazon.com/exec/obidos/ASIN/B08NTXXQHW?tag=specslaptops-20</t>
  </si>
  <si>
    <t>https://www.amazon.com/exec/obidos/ASIN/B08NTW2RKB?tag=specslaptops-20</t>
  </si>
  <si>
    <t>https://www.amazon.com/exec/obidos/ASIN/B088H72HKQ?tag=specslaptops-20</t>
  </si>
  <si>
    <t>https://www.amazon.com/exec/obidos/ASIN/B088H8LWH3?tag=specslaptops-20</t>
  </si>
  <si>
    <t>https://www.amazon.com/exec/obidos/ASIN/B08QNHMQ9Q?tag=specslaptops-20</t>
  </si>
  <si>
    <t>https://www.amazon.com/exec/obidos/ASIN/B08Q8562LC?tag=specslaptops-20</t>
  </si>
  <si>
    <t>https://www.amazon.com/exec/obidos/ASIN/B08Q7JQHX8?tag=specslaptops-20</t>
  </si>
  <si>
    <t>https://www.amazon.com/exec/obidos/ASIN/B08NTYT7YT?tag=specslaptops-20</t>
  </si>
  <si>
    <t>https://www.amazon.com/exec/obidos/ASIN/B088H75211?tag=specslaptops-20</t>
  </si>
  <si>
    <t>https://www.amazon.com/exec/obidos/ASIN/B088H83S5W?tag=specslaptops-20</t>
  </si>
  <si>
    <t>https://www.amazon.com/exec/obidos/ASIN/B08Q7JT11H?tag=specslaptops-20</t>
  </si>
  <si>
    <t>https://www.amazon.com/exec/obidos/ASIN/B08Q75PJQB?tag=specslaptops-20</t>
  </si>
  <si>
    <t>https://www.amazon.com/exec/obidos/ASIN/B08NTYLWNL?tag=specslaptops-20</t>
  </si>
  <si>
    <t>https://www.amazon.com/exec/obidos/ASIN/B08NTWRH2C?tag=specslaptops-20</t>
  </si>
  <si>
    <t>https://www.amazon.com/exec/obidos/ASIN/B08Y737VDF?tag=specslaptops-20</t>
  </si>
  <si>
    <t>https://www.amazon.com/exec/obidos/ASIN/B085QMZTSZ?tag=specslaptops-20</t>
  </si>
  <si>
    <t>https://www.amazon.com/exec/obidos/ASIN/B0858BJQ92?tag=specslaptops-20</t>
  </si>
  <si>
    <t>https://www.amazon.com/exec/obidos/ASIN/B08KFYXX4K?tag=specslaptops-20</t>
  </si>
  <si>
    <t>https://www.amazon.com/exec/obidos/ASIN/B08ZCSJGYV?tag=specslaptops-20</t>
  </si>
  <si>
    <t>https://www.amazon.com/exec/obidos/ASIN/B08PB3W2HQ?tag=specslaptops-20</t>
  </si>
  <si>
    <t>https://www.amazon.com/exec/obidos/ASIN/B08ZCNSK61?tag=specslaptops-20</t>
  </si>
  <si>
    <t>https://www.amazon.com/exec/obidos/ASIN/B08P7CBKZ9?tag=specslaptops-20</t>
  </si>
  <si>
    <t>https://www.amazon.com/exec/obidos/ASIN/B08PL5CDDL?tag=specslaptops-20</t>
  </si>
  <si>
    <t>https://www.amazon.com/exec/obidos/ASIN/B08JGW8RZL?tag=specslaptops-20</t>
  </si>
  <si>
    <t>https://www.amazon.com/exec/obidos/ASIN/B08ZJ6JZ3J?tag=specslaptops-20</t>
  </si>
  <si>
    <t>https://www.amazon.com/exec/obidos/ASIN/B08RBD3RJB?tag=specslaptops-20</t>
  </si>
  <si>
    <t>https://www.amazon.com/exec/obidos/ASIN/B08RBD5GT8?tag=specslaptops-20</t>
  </si>
  <si>
    <t>https://www.amazon.com/exec/obidos/ASIN/B08KG5BYJN?tag=specslaptops-20</t>
  </si>
  <si>
    <t>https://www.amazon.com/exec/obidos/ASIN/B08JGX244N?tag=specslaptops-20</t>
  </si>
  <si>
    <t>https://www.amazon.com/exec/obidos/ASIN/B08W267V6H?tag=specslaptops-20</t>
  </si>
  <si>
    <t>https://www.amazon.com/exec/obidos/ASIN/B08MDMCTHD?tag=specslaptops-20</t>
  </si>
  <si>
    <t>https://www.amazon.com/exec/obidos/ASIN/B08Z31QBYR?tag=specslaptops-20</t>
  </si>
  <si>
    <t>https://www.amazon.com/exec/obidos/ASIN/B08ZHP1VD1?tag=specslaptops-20</t>
  </si>
  <si>
    <t>https://www.amazon.com/exec/obidos/ASIN/B08MVV3CXB?tag=specslaptops-20</t>
  </si>
  <si>
    <t>https://www.amazon.com/exec/obidos/ASIN/B08CH2P1WD?tag=specslaptops-20</t>
  </si>
  <si>
    <t>https://www.amazon.com/exec/obidos/ASIN/B08KG3RWFF?tag=specslaptops-20</t>
  </si>
  <si>
    <t>https://www.amazon.com/exec/obidos/ASIN/B08XR28ZT8?tag=specslaptops-20</t>
  </si>
  <si>
    <t>https://www.amazon.com/exec/obidos/ASIN/B08XR2WL3S?tag=specslaptops-20</t>
  </si>
  <si>
    <t>https://www.amazon.com/exec/obidos/ASIN/B08CH2XMTZ?tag=specslaptops-20</t>
  </si>
  <si>
    <t>https://www.amazon.com/exec/obidos/ASIN/B08ZHMBGTZ?tag=specslaptops-20</t>
  </si>
  <si>
    <t>https://www.amazon.com/exec/obidos/ASIN/B08ZM8GDHY?tag=specslaptops-20</t>
  </si>
  <si>
    <t>https://www.amazon.com/exec/obidos/ASIN/B087BB9NCQ?tag=specslaptops-20</t>
  </si>
  <si>
    <t>https://www.amazon.com/exec/obidos/ASIN/B08CGYC4PN?tag=specslaptops-20</t>
  </si>
  <si>
    <t>https://www.amazon.com/exec/obidos/ASIN/B08YNDJ4WY?tag=specslaptops-20</t>
  </si>
  <si>
    <t>https://www.amazon.com/exec/obidos/ASIN/B088K23635?tag=specslaptops-20</t>
  </si>
  <si>
    <t>https://www.amazon.com/exec/obidos/ASIN/B08ZM8NNLH?tag=specslaptops-20</t>
  </si>
  <si>
    <t>https://www.amazon.com/exec/obidos/ASIN/B08XQZ9DQK?tag=specslaptops-20</t>
  </si>
  <si>
    <t>https://www.amazon.com/exec/obidos/ASIN/B08XQYHNLP?tag=specslaptops-20</t>
  </si>
  <si>
    <t>https://www.amazon.com/exec/obidos/ASIN/B08F32YS88?tag=specslaptops-20</t>
  </si>
  <si>
    <t>https://www.amazon.com/exec/obidos/ASIN/B08XQYTHFH?tag=specslaptops-20</t>
  </si>
  <si>
    <t>https://www.amazon.com/exec/obidos/ASIN/B08F3RV34M?tag=specslaptops-20</t>
  </si>
  <si>
    <t>https://www.amazon.com/exec/obidos/ASIN/B08XQZBQ8C?tag=specslaptops-20</t>
  </si>
  <si>
    <t>https://www.amazon.com/exec/obidos/ASIN/B08ZCV1HH6?tag=specslaptops-20</t>
  </si>
  <si>
    <t>https://www.awin1.com/pclick.php?p=26998890259&amp;a=568859&amp;m=7168</t>
  </si>
  <si>
    <t>https://www.amazon.com/exec/obidos/ASIN/B08LJKCCNY?tag=specslaptops-20</t>
  </si>
  <si>
    <t>https://www.awin1.com/pclick.php?p=26998889265&amp;a=568859&amp;m=7168</t>
  </si>
  <si>
    <t>https://www.amazon.com/exec/obidos/ASIN/B08L3ZDDC2?tag=specslaptops-20</t>
  </si>
  <si>
    <t>https://www.amazon.com/exec/obidos/ASIN/B08MSR4DFB?tag=specslaptops-20</t>
  </si>
  <si>
    <t>https://www.amazon.com/exec/obidos/ASIN/B08FV8N2Q1?tag=specslaptops-20</t>
  </si>
  <si>
    <t>https://www.amazon.com/exec/obidos/ASIN/B08HTNN6SX?tag=specslaptops-20</t>
  </si>
  <si>
    <t>https://www.awin1.com/pclick.php?p=26998889949&amp;a=568859&amp;m=7168</t>
  </si>
  <si>
    <t>https://www.amazon.com/exec/obidos/ASIN/B089148HMJ?tag=specslaptops-20</t>
  </si>
  <si>
    <t>https://www.amazon.com/exec/obidos/ASIN/B088ZXNHR6?tag=specslaptops-20</t>
  </si>
  <si>
    <t>https://www.amazon.com/exec/obidos/ASIN/B08HVBDM2X?tag=specslaptops-20</t>
  </si>
  <si>
    <t>https://www.amazon.com/exec/obidos/ASIN/B08R2J2YJD?tag=specslaptops-20</t>
  </si>
  <si>
    <t>https://www.amazon.com/exec/obidos/ASIN/B088ZWZ935?tag=specslaptops-20</t>
  </si>
  <si>
    <t>https://www.amazon.com/exec/obidos/ASIN/B08HSJ9T5P?tag=specslaptops-20</t>
  </si>
  <si>
    <t>https://www.amazon.com/exec/obidos/ASIN/B08P7ZD5BS?tag=specslaptops-20</t>
  </si>
  <si>
    <t>https://www.amazon.com/exec/obidos/ASIN/B088ZXM7BY?tag=specslaptops-20</t>
  </si>
  <si>
    <t>https://www.awin1.com/pclick.php?p=26998890365&amp;a=568859&amp;m=7168</t>
  </si>
  <si>
    <t>https://www.amazon.com/exec/obidos/ASIN/B08HSHJNGP?tag=specslaptops-20</t>
  </si>
  <si>
    <t>https://www.amazon.com/exec/obidos/ASIN/B08RSLVJ7D?tag=specslaptops-20</t>
  </si>
  <si>
    <t>https://www.amazon.com/exec/obidos/ASIN/B08SHX52MS?tag=specslaptops-20</t>
  </si>
  <si>
    <t>https://www.amazon.com/exec/obidos/ASIN/B08L4233PQ?tag=specslaptops-20</t>
  </si>
  <si>
    <t>https://www.amazon.com/exec/obidos/ASIN/B08KHLM3BV?tag=specslaptops-20</t>
  </si>
  <si>
    <t>https://www.amazon.com/exec/obidos/ASIN/B08HSJ2N1Z?tag=specslaptops-20</t>
  </si>
  <si>
    <t>https://www.amazon.com/exec/obidos/ASIN/B08MX28BDG?tag=specslaptops-20</t>
  </si>
  <si>
    <t>https://www.amazon.com/exec/obidos/ASIN/B08KH2C4JW?tag=specslaptops-20</t>
  </si>
  <si>
    <t>https://www.amazon.com/exec/obidos/ASIN/B08KH4TBYL?tag=specslaptops-20</t>
  </si>
  <si>
    <t>https://www.amazon.com/exec/obidos/ASIN/B08B4C65C2?tag=specslaptops-20</t>
  </si>
  <si>
    <t>https://www.amazon.com/exec/obidos/ASIN/B08SJ4DMF7?tag=specslaptops-20</t>
  </si>
  <si>
    <t>https://www.amazon.com/exec/obidos/ASIN/B08KHNJ5DM?tag=specslaptops-20</t>
  </si>
  <si>
    <t>https://www.amazon.com/exec/obidos/ASIN/B082WSKKQC?tag=specslaptops-20</t>
  </si>
  <si>
    <t>https://www.amazon.com/exec/obidos/ASIN/B08BY4YYYT?tag=specslaptops-20</t>
  </si>
  <si>
    <t>https://www.amazon.com/exec/obidos/ASIN/B082WRLHSY?tag=specslaptops-20</t>
  </si>
  <si>
    <t>https://www.amazon.com/exec/obidos/ASIN/B082WR81HC?tag=specslaptops-20</t>
  </si>
  <si>
    <t>https://www.awin1.com/pclick.php?p=26998890023&amp;a=568859&amp;m=7168</t>
  </si>
  <si>
    <t>https://www.amazon.com/exec/obidos/ASIN/B08L439NZ3?tag=specslaptops-20</t>
  </si>
  <si>
    <t>https://www.amazon.com/exec/obidos/ASIN/B08QR7FHQY?tag=specslaptops-20</t>
  </si>
  <si>
    <t>https://www.amazon.com/exec/obidos/ASIN/B08QR5534X?tag=specslaptops-20</t>
  </si>
  <si>
    <t>https://www.amazon.com/exec/obidos/ASIN/B08B4B7N51?tag=specslaptops-20</t>
  </si>
  <si>
    <t>https://www.amazon.com/exec/obidos/ASIN/B08R29B7LL?tag=specslaptops-20</t>
  </si>
  <si>
    <t>https://www.amazon.com/exec/obidos/ASIN/B07V4PN8XV?tag=specslaptops-20</t>
  </si>
  <si>
    <t>https://www.amazon.com/exec/obidos/ASIN/B08W1HBVQ9?tag=specslaptops-20</t>
  </si>
  <si>
    <t>https://www.amazon.com/exec/obidos/ASIN/B08W1VNBBC?tag=specslaptops-20</t>
  </si>
  <si>
    <t>https://www.amazon.com/exec/obidos/ASIN/B08D7X2B5Z?tag=specslaptops-20</t>
  </si>
  <si>
    <t>https://www.amazon.com/exec/obidos/ASIN/B08ZSV8RPP?tag=specslaptops-20</t>
  </si>
  <si>
    <t>https://www.amazon.com/exec/obidos/ASIN/B08FX3RQDS?tag=specslaptops-20</t>
  </si>
  <si>
    <t>https://www.amazon.com/exec/obidos/ASIN/B08D7YMKXS?tag=specslaptops-20</t>
  </si>
  <si>
    <t>https://www.amazon.com/exec/obidos/ASIN/B08D7X7VRQ?tag=specslaptops-20</t>
  </si>
  <si>
    <t>https://www.amazon.com/exec/obidos/ASIN/B08ZSRRC7D?tag=specslaptops-20</t>
  </si>
  <si>
    <t>https://www.amazon.com/exec/obidos/ASIN/B0912LCGWB?tag=specslaptops-20</t>
  </si>
  <si>
    <t>https://www.amazon.com/exec/obidos/ASIN/B08Y2KRN7Y?tag=specslaptops-20</t>
  </si>
  <si>
    <t>https://www.amazon.com/exec/obidos/ASIN/B09123V2HN?tag=specslaptops-20</t>
  </si>
  <si>
    <t>https://www.amazon.com/exec/obidos/ASIN/B079NQ4QWJ?tag=specslaptops-20</t>
  </si>
  <si>
    <t>https://www.amazon.com/exec/obidos/ASIN/B079KVCZ8N?tag=specslaptops-20</t>
  </si>
  <si>
    <t>https://www.amazon.com/exec/obidos/ASIN/B07X3S6R9Y?tag=specslaptops-20</t>
  </si>
  <si>
    <t>https://www.amazon.com/exec/obidos/ASIN/B085YCZXHW?tag=specslaptops-20</t>
  </si>
  <si>
    <t>https://www.amazon.com/exec/obidos/ASIN/B081K9QZDF?tag=specslaptops-20</t>
  </si>
  <si>
    <t>https://www.amazon.com/exec/obidos/ASIN/B088F56618?tag=specslaptops-20</t>
  </si>
  <si>
    <t>https://www.amazon.com/exec/obidos/ASIN/B0811ZSCLP?tag=specslaptops-20</t>
  </si>
  <si>
    <t>https://www.amazon.com/exec/obidos/ASIN/B081V6Q2TN?tag=specslaptops-20</t>
  </si>
  <si>
    <t>https://www.amazon.com/exec/obidos/ASIN/B085VDPXR2?tag=specslaptops-20</t>
  </si>
  <si>
    <t>https://www.amazon.com/exec/obidos/ASIN/B08XBFX5YV?tag=specslaptops-20</t>
  </si>
  <si>
    <t>https://www.amazon.com/exec/obidos/ASIN/B08P7VTDML?tag=specslaptops-20</t>
  </si>
  <si>
    <t>https://www.amazon.com/exec/obidos/ASIN/B08N4DMFGL?tag=specslaptops-20</t>
  </si>
  <si>
    <t>https://www.amazon.com/exec/obidos/ASIN/B08BY4FW53?tag=specslaptops-20</t>
  </si>
  <si>
    <t>https://www.amazon.com/exec/obidos/ASIN/B08WR3CCGC?tag=specslaptops-20</t>
  </si>
  <si>
    <t>https://www.amazon.com/exec/obidos/ASIN/B08N117H39?tag=specslaptops-20</t>
  </si>
  <si>
    <t>https://www.amazon.com/exec/obidos/ASIN/B08P41MQ8W?tag=specslaptops-20</t>
  </si>
  <si>
    <t>https://www.amazon.com/exec/obidos/ASIN/B08P926TG6?tag=specslaptops-20</t>
  </si>
  <si>
    <t>https://www.amazon.com/exec/obidos/ASIN/B085X11XV1?tag=specslaptops-20</t>
  </si>
  <si>
    <t>https://www.amazon.com/exec/obidos/ASIN/B088P7T5LV?tag=specslaptops-20</t>
  </si>
  <si>
    <t>https://www.amazon.com/exec/obidos/ASIN/B088P6S8PX?tag=specslaptops-20</t>
  </si>
  <si>
    <t>https://www.amazon.com/exec/obidos/ASIN/B078FRS2CT?tag=specslaptops-20</t>
  </si>
  <si>
    <t>https://www.amazon.com/exec/obidos/ASIN/B08FBTM2RN?tag=specslaptops-20</t>
  </si>
  <si>
    <t>https://www.amazon.com/exec/obidos/ASIN/B088P7M9L3?tag=specslaptops-20</t>
  </si>
  <si>
    <t>https://www.amazon.com/exec/obidos/ASIN/B08S7MBP4H?tag=specslaptops-20</t>
  </si>
  <si>
    <t>https://www.amazon.com/exec/obidos/ASIN/B088P74KP8?tag=specslaptops-20</t>
  </si>
  <si>
    <t>https://www.amazon.com/exec/obidos/ASIN/B08JZHV4BY?tag=specslaptops-20</t>
  </si>
  <si>
    <t>https://www.amazon.com/exec/obidos/ASIN/B08KFMFWZK?tag=specslaptops-20</t>
  </si>
  <si>
    <t>https://www.amazon.com/exec/obidos/ASIN/B08VWCKN51?tag=specslaptops-20</t>
  </si>
  <si>
    <t>https://www.amazon.com/exec/obidos/ASIN/B08HDJD9G8?tag=specslaptops-20</t>
  </si>
  <si>
    <t>https://www.amazon.com/exec/obidos/ASIN/B08VWKG1J4?tag=specslaptops-20</t>
  </si>
  <si>
    <t>https://www.amazon.com/exec/obidos/ASIN/B08GRZJ65R?tag=specslaptops-20</t>
  </si>
  <si>
    <t>https://www.amazon.com/exec/obidos/ASIN/B08HVCFKH6?tag=specslaptops-20</t>
  </si>
  <si>
    <t>https://www.amazon.com/exec/obidos/ASIN/B08HFSVB3C?tag=specslaptops-20</t>
  </si>
  <si>
    <t>https://www.amazon.com/exec/obidos/ASIN/B085HFV2LM?tag=specslaptops-20</t>
  </si>
  <si>
    <t>https://www.amazon.com/exec/obidos/ASIN/B08HDH7LNJ?tag=specslaptops-20</t>
  </si>
  <si>
    <t>https://www.amazon.com/exec/obidos/ASIN/B088KRH3C8?tag=specslaptops-20</t>
  </si>
  <si>
    <t>https://www.amazon.com/exec/obidos/ASIN/B08M47B3RF?tag=specslaptops-20</t>
  </si>
  <si>
    <t>https://www.amazon.com/exec/obidos/ASIN/B08WRJ4GMW?tag=specslaptops-20</t>
  </si>
  <si>
    <t>https://www.amazon.com/exec/obidos/ASIN/B08WR9X1GG?tag=specslaptops-20</t>
  </si>
  <si>
    <t>https://www.amazon.com/exec/obidos/ASIN/B08HRFMMLT?tag=specslaptops-20</t>
  </si>
  <si>
    <t>https://www.amazon.com/exec/obidos/ASIN/B08VVTSM52?tag=specslaptops-20</t>
  </si>
  <si>
    <t>https://www.amazon.com/exec/obidos/ASIN/B08HRJ3DKZ?tag=specslaptops-20</t>
  </si>
  <si>
    <t>https://www.amazon.com/exec/obidos/ASIN/B08HRHP6M2?tag=specslaptops-20</t>
  </si>
  <si>
    <t>https://www.amazon.com/exec/obidos/ASIN/B085HCJQRF?tag=specslaptops-20</t>
  </si>
  <si>
    <t>https://www.amazon.com/exec/obidos/ASIN/B08WR823Y3?tag=specslaptops-20</t>
  </si>
  <si>
    <t>https://www.amazon.com/exec/obidos/ASIN/B08YLPWLV1?tag=specslaptops-20</t>
  </si>
  <si>
    <t>https://www.amazon.com/exec/obidos/ASIN/B08Z7413JZ?tag=specslaptops-20</t>
  </si>
  <si>
    <t>https://www.amazon.com/exec/obidos/ASIN/B08W1R7ZFF?tag=specslaptops-20</t>
  </si>
  <si>
    <t>https://www.amazon.com/exec/obidos/ASIN/B07TCKPK4P?tag=specslaptops-20</t>
  </si>
  <si>
    <t>https://www.amazon.com/exec/obidos/ASIN/B07TCKCQQW?tag=specslaptops-20</t>
  </si>
  <si>
    <t>https://www.amazon.com/exec/obidos/ASIN/B07TGSTLWL?tag=specslaptops-20</t>
  </si>
  <si>
    <t>https://www.amazon.com/exec/obidos/ASIN/B07TCKZ7W8?tag=specslaptops-20</t>
  </si>
  <si>
    <t>https://www.amazon.com/exec/obidos/ASIN/B08FSQ6QX8?tag=specslaptops-20</t>
  </si>
  <si>
    <t>https://www.amazon.com/exec/obidos/ASIN/B07TKF3DHV?tag=specslaptops-20</t>
  </si>
  <si>
    <t>https://www.amazon.com/exec/obidos/ASIN/B08ND545VZ?tag=specslaptops-20</t>
  </si>
  <si>
    <t>https://www.amazon.com/exec/obidos/ASIN/B08FT32PF8?tag=specslaptops-20</t>
  </si>
  <si>
    <t>https://www.amazon.com/exec/obidos/ASIN/B08S6YFGD8?tag=specslaptops-20</t>
  </si>
  <si>
    <t>https://www.amazon.com/exec/obidos/ASIN/B08NC9P4HB?tag=specslaptops-20</t>
  </si>
  <si>
    <t>https://www.amazon.com/exec/obidos/ASIN/B07RMBLNVZ?tag=specslaptops-20</t>
  </si>
  <si>
    <t>https://www.amazon.com/exec/obidos/ASIN/B08L8R4XXZ?tag=specslaptops-20</t>
  </si>
  <si>
    <t>https://www.amazon.com/exec/obidos/ASIN/B08FT442N7?tag=specslaptops-20</t>
  </si>
  <si>
    <t>https://www.amazon.com/exec/obidos/ASIN/B08YK7MTXP?tag=specslaptops-20</t>
  </si>
  <si>
    <t>https://www.amazon.com/exec/obidos/ASIN/B08FSRNS6L?tag=specslaptops-20</t>
  </si>
  <si>
    <t>https://www.amazon.com/exec/obidos/ASIN/B08S72PLK9?tag=specslaptops-20</t>
  </si>
  <si>
    <t>https://www.amazon.com/exec/obidos/ASIN/B08YK63KGL?tag=specslaptops-20</t>
  </si>
  <si>
    <t>https://www.amazon.com/exec/obidos/ASIN/B08GBW1RJ2?tag=specslaptops-20</t>
  </si>
  <si>
    <t>https://www.amazon.com/exec/obidos/ASIN/B08NCKXVKQ?tag=specslaptops-20</t>
  </si>
  <si>
    <t>https://www.amazon.com/exec/obidos/ASIN/B08JZFMH1N?tag=specslaptops-20</t>
  </si>
  <si>
    <t>https://www.amazon.com/exec/obidos/ASIN/B08K2LF2LG?tag=specslaptops-20</t>
  </si>
  <si>
    <t>https://www.amazon.com/exec/obidos/ASIN/B08S7J3HGW?tag=specslaptops-20</t>
  </si>
  <si>
    <t>https://www.amazon.com/exec/obidos/ASIN/B08NC4VZSF?tag=specslaptops-20</t>
  </si>
  <si>
    <t>https://www.amazon.com/exec/obidos/ASIN/B08K2KVTQQ?tag=specslaptops-20</t>
  </si>
  <si>
    <t>https://www.amazon.com/exec/obidos/ASIN/B08JZFS3BZ?tag=specslaptops-20</t>
  </si>
  <si>
    <t>https://www.amazon.com/exec/obidos/ASIN/B07R2YLQNK?tag=specslaptops-20</t>
  </si>
  <si>
    <t>https://www.amazon.com/exec/obidos/ASIN/B08K26SFL4?tag=specslaptops-20</t>
  </si>
  <si>
    <t>https://www.amazon.com/exec/obidos/ASIN/B08QQJVHZX?tag=specslaptops-20</t>
  </si>
  <si>
    <t>https://www.amazon.com/exec/obidos/ASIN/B08NCHLFJP?tag=specslaptops-20</t>
  </si>
  <si>
    <t>https://www.amazon.com/exec/obidos/ASIN/B08NCZBDYM?tag=specslaptops-20</t>
  </si>
  <si>
    <t>https://www.amazon.com/exec/obidos/ASIN/B08K2L8GLW?tag=specslaptops-20</t>
  </si>
  <si>
    <t>https://www.amazon.com/exec/obidos/ASIN/B08K2FJ3CM?tag=specslaptops-20</t>
  </si>
  <si>
    <t>https://www.amazon.com/exec/obidos/ASIN/B08JZGJHQH?tag=specslaptops-20</t>
  </si>
  <si>
    <t>https://www.amazon.com/exec/obidos/ASIN/B08JZGDJM5?tag=specslaptops-20</t>
  </si>
  <si>
    <t>https://www.amazon.com/exec/obidos/ASIN/B08QRYF2LZ?tag=specslaptops-20</t>
  </si>
  <si>
    <t>https://www.amazon.com/exec/obidos/ASIN/B08JZHDJYQ?tag=specslaptops-20</t>
  </si>
  <si>
    <t>https://www.amazon.com/exec/obidos/ASIN/B08K2FFS63?tag=specslaptops-20</t>
  </si>
  <si>
    <t>https://www.amazon.com/exec/obidos/ASIN/B08NCKZ8CY?tag=specslaptops-20</t>
  </si>
  <si>
    <t>https://www.amazon.com/exec/obidos/ASIN/B08JZF8JYL?tag=specslaptops-20</t>
  </si>
  <si>
    <t>https://www.amazon.com/exec/obidos/ASIN/B08JZGG7P3?tag=specslaptops-20</t>
  </si>
  <si>
    <t>https://www.amazon.com/exec/obidos/ASIN/B08K2FJ6LH?tag=specslaptops-20</t>
  </si>
  <si>
    <t>https://www.amazon.com/exec/obidos/ASIN/B08K2SSYPK?tag=specslaptops-20</t>
  </si>
  <si>
    <t>https://www.amazon.com/exec/obidos/ASIN/B08K2VWBBK?tag=specslaptops-20</t>
  </si>
  <si>
    <t>https://www.amazon.com/exec/obidos/ASIN/B08JZHW3H4?tag=specslaptops-20</t>
  </si>
  <si>
    <t>https://www.amazon.com/exec/obidos/ASIN/B08NCQ7PHV?tag=specslaptops-20</t>
  </si>
  <si>
    <t>https://www.amazon.com/exec/obidos/ASIN/B08NCK3DZ2?tag=specslaptops-20</t>
  </si>
  <si>
    <t>https://www.amazon.com/exec/obidos/ASIN/B08K2R2BPY?tag=specslaptops-20</t>
  </si>
  <si>
    <t>https://www.amazon.com/exec/obidos/ASIN/B08K2KWRQX?tag=specslaptops-20</t>
  </si>
  <si>
    <t>https://www.amazon.com/exec/obidos/ASIN/B08K2CHD1L?tag=specslaptops-20</t>
  </si>
  <si>
    <t>https://www.amazon.com/exec/obidos/ASIN/B08BYYG7L4?tag=specslaptops-20</t>
  </si>
  <si>
    <t>https://www.amazon.com/exec/obidos/ASIN/B08L6LNG67?tag=specslaptops-20</t>
  </si>
  <si>
    <t>https://www.amazon.com/exec/obidos/ASIN/B08L6P92CD?tag=specslaptops-20</t>
  </si>
  <si>
    <t>https://www.amazon.com/exec/obidos/ASIN/B088ZN5KHR?tag=specslaptops-20</t>
  </si>
  <si>
    <t>https://www.amazon.com/exec/obidos/ASIN/B07L51S8ZH?tag=specslaptops-20</t>
  </si>
  <si>
    <t>https://www.amazon.com/exec/obidos/ASIN/B07WDSHWRD?tag=specslaptops-20</t>
  </si>
  <si>
    <t>https://www.amazon.com/exec/obidos/ASIN/B07SGBR2TB?tag=specslaptops-20</t>
  </si>
  <si>
    <t>https://www.amazon.com/exec/obidos/ASIN/B07WDSDNWC?tag=specslaptops-20</t>
  </si>
  <si>
    <t>https://www.amazon.com/exec/obidos/ASIN/B07SHCV7RS?tag=specslaptops-20</t>
  </si>
  <si>
    <t>https://www.amazon.com/exec/obidos/ASIN/B07MNWHW7F?tag=specslaptops-20</t>
  </si>
  <si>
    <t>https://www.amazon.com/exec/obidos/ASIN/B07WFWYDGQ?tag=specslaptops-20</t>
  </si>
  <si>
    <t>https://www.amazon.com/exec/obidos/ASIN/B07WMZPFMQ?tag=specslaptops-20</t>
  </si>
  <si>
    <t>https://www.amazon.com/exec/obidos/ASIN/B07SGC3QVS?tag=specslaptops-20</t>
  </si>
  <si>
    <t>https://www.amazon.com/exec/obidos/ASIN/B07WQFHKPZ?tag=specslaptops-20</t>
  </si>
  <si>
    <t>https://www.amazon.com/exec/obidos/ASIN/B07SKGDKP5?tag=specslaptops-20</t>
  </si>
  <si>
    <t>https://www.amazon.com/exec/obidos/ASIN/B07SGB5X74?tag=specslaptops-20</t>
  </si>
  <si>
    <t>https://www.amazon.com/exec/obidos/ASIN/B07SGBZFX6?tag=specslaptops-20</t>
  </si>
  <si>
    <t>https://www.amazon.com/exec/obidos/ASIN/B07WJ3W21G?tag=specslaptops-20</t>
  </si>
  <si>
    <t>https://www.amazon.com/exec/obidos/ASIN/B07SHDB2CP?tag=specslaptops-20</t>
  </si>
  <si>
    <t>https://www.amazon.com/exec/obidos/ASIN/B07SKFSWMS?tag=specslaptops-20</t>
  </si>
  <si>
    <t>https://www.amazon.com/exec/obidos/ASIN/B07SGBR5QF?tag=specslaptops-20</t>
  </si>
  <si>
    <t>https://www.amazon.com/exec/obidos/ASIN/B07SJZMBXV?tag=specslaptops-20</t>
  </si>
  <si>
    <t>https://www.amazon.com/exec/obidos/ASIN/B07SMP1NDB?tag=specslaptops-20</t>
  </si>
  <si>
    <t>https://www.amazon.com/exec/obidos/ASIN/B015ZG997I?tag=specslaptops-20</t>
  </si>
  <si>
    <t>https://www.amazon.com/exec/obidos/ASIN/B0771SMCZ3?tag=specslaptops-20</t>
  </si>
  <si>
    <t>https://www.amazon.com/exec/obidos/ASIN/B0771SC6Z6?tag=specslaptops-20</t>
  </si>
  <si>
    <t>https://www.amazon.com/exec/obidos/ASIN/B0771NP9MR?tag=specslaptops-20</t>
  </si>
  <si>
    <t>https://www.amazon.com/exec/obidos/ASIN/B0771QYS1Z?tag=specslaptops-20</t>
  </si>
  <si>
    <t>https://www.amazon.com/exec/obidos/ASIN/B0771V84FJ?tag=specslaptops-20</t>
  </si>
  <si>
    <t>https://www.amazon.com/exec/obidos/ASIN/B0771WBLWP?tag=specslaptops-20</t>
  </si>
  <si>
    <t>https://www.amazon.com/exec/obidos/ASIN/B0771SNZQT?tag=specslaptops-20</t>
  </si>
  <si>
    <t>https://www.amazon.com/exec/obidos/ASIN/B0771W9J4J?tag=specslaptops-20</t>
  </si>
  <si>
    <t>https://www.amazon.com/exec/obidos/ASIN/B0771S9CT6?tag=specslaptops-20</t>
  </si>
  <si>
    <t>https://www.amazon.com/exec/obidos/ASIN/B07X22NBG1?tag=specslaptops-20</t>
  </si>
  <si>
    <t>https://www.amazon.com/exec/obidos/ASIN/B07CKB6D19?tag=specslaptops-20</t>
  </si>
  <si>
    <t>https://www.amazon.com/exec/obidos/ASIN/B081J8HC1R?tag=specslaptops-20</t>
  </si>
  <si>
    <t>https://www.amazon.com/exec/obidos/ASIN/B07WR7D814?tag=specslaptops-20</t>
  </si>
  <si>
    <t>https://www.amazon.com/exec/obidos/ASIN/B07824QJZC?tag=specslaptops-20</t>
  </si>
  <si>
    <t>https://www.amazon.com/exec/obidos/ASIN/B078M59CJ3?tag=specslaptops-20</t>
  </si>
  <si>
    <t>https://www.amazon.com/exec/obidos/ASIN/B078KKP547?tag=specslaptops-20</t>
  </si>
  <si>
    <t>https://www.amazon.com/exec/obidos/ASIN/B078663W9X?tag=specslaptops-20</t>
  </si>
  <si>
    <t>https://www.amazon.com/exec/obidos/ASIN/B078XQM8LY?tag=specslaptops-20</t>
  </si>
  <si>
    <t>https://www.amazon.com/exec/obidos/ASIN/B07BLTJMLR?tag=specslaptops-20</t>
  </si>
  <si>
    <t>https://www.amazon.com/exec/obidos/ASIN/B079Z55X5W?tag=specslaptops-20</t>
  </si>
  <si>
    <t>https://www.amazon.com/exec/obidos/ASIN/B0776G35NW?tag=specslaptops-20</t>
  </si>
  <si>
    <t>https://www.amazon.com/exec/obidos/ASIN/B07BRHXCZL?tag=specslaptops-20</t>
  </si>
  <si>
    <t>https://www.amazon.com/exec/obidos/ASIN/B08246B2DM?tag=specslaptops-20</t>
  </si>
  <si>
    <t>https://www.amazon.com/exec/obidos/ASIN/B07KMK8HPF?tag=specslaptops-20</t>
  </si>
  <si>
    <t>https://www.amazon.com/exec/obidos/ASIN/B07DD19QLW?tag=specslaptops-20</t>
  </si>
  <si>
    <t>https://www.amazon.com/exec/obidos/ASIN/B073PXNPG7?tag=specslaptops-20</t>
  </si>
  <si>
    <t>https://www.amazon.com/exec/obidos/ASIN/B077Z829RN?tag=specslaptops-20</t>
  </si>
  <si>
    <t>https://www.amazon.com/exec/obidos/ASIN/B07CW9YWGK?tag=specslaptops-20</t>
  </si>
  <si>
    <t>https://www.amazon.com/exec/obidos/ASIN/B07FZ293P2?tag=specslaptops-20</t>
  </si>
  <si>
    <t>https://www.amazon.com/exec/obidos/ASIN/B07SWTL8HV?tag=specslaptops-20</t>
  </si>
  <si>
    <t>https://www.amazon.com/exec/obidos/ASIN/B07SCTKZZV?tag=specslaptops-20</t>
  </si>
  <si>
    <t>https://www.amazon.com/exec/obidos/ASIN/B07C6WRMC1?tag=specslaptops-20</t>
  </si>
  <si>
    <t>https://www.amazon.com/exec/obidos/ASIN/B08LYJR6ND?tag=specslaptops-20</t>
  </si>
  <si>
    <t>https://www.amazon.com/exec/obidos/ASIN/B07QGZHRPC?tag=specslaptops-20</t>
  </si>
  <si>
    <t>https://www.amazon.com/exec/obidos/ASIN/B07Z7TCSKW?tag=specslaptops-20</t>
  </si>
  <si>
    <t>https://www.amazon.com/exec/obidos/ASIN/B07TF6MKZ2?tag=specslaptops-20</t>
  </si>
  <si>
    <t>https://www.amazon.com/exec/obidos/ASIN/B07Z7V8CWD?tag=specslaptops-20</t>
  </si>
  <si>
    <t>https://www.amazon.com/exec/obidos/ASIN/B07VL9H8GJ?tag=specslaptops-20</t>
  </si>
  <si>
    <t>https://www.amazon.com/exec/obidos/ASIN/B07THJ31XT?tag=specslaptops-20</t>
  </si>
  <si>
    <t>https://www.amazon.com/exec/obidos/ASIN/B07FZ5KH5Q?tag=specslaptops-20</t>
  </si>
  <si>
    <t>https://www.amazon.com/exec/obidos/ASIN/B07RGJ4PRJ?tag=specslaptops-20</t>
  </si>
  <si>
    <t>https://www.amazon.com/exec/obidos/ASIN/B07QP9S4LC?tag=specslaptops-20</t>
  </si>
  <si>
    <t>https://www.amazon.com/exec/obidos/ASIN/B07QLGVJN8?tag=specslaptops-20</t>
  </si>
  <si>
    <t>https://www.amazon.com/exec/obidos/ASIN/B07F7YTGPD?tag=specslaptops-20</t>
  </si>
  <si>
    <t>https://www.amazon.com/exec/obidos/ASIN/B07F74P677?tag=specslaptops-20</t>
  </si>
  <si>
    <t>https://www.amazon.com/exec/obidos/ASIN/B07CTZQ1JY?tag=specslaptops-20</t>
  </si>
  <si>
    <t>https://www.amazon.com/exec/obidos/ASIN/B07LBRGG2Z?tag=specslaptops-20</t>
  </si>
  <si>
    <t>https://www.amazon.com/exec/obidos/ASIN/B07WC15RZ4?tag=specslaptops-20</t>
  </si>
  <si>
    <t>https://www.amazon.com/exec/obidos/ASIN/B07WVTX5CF?tag=specslaptops-20</t>
  </si>
  <si>
    <t>https://www.amazon.com/exec/obidos/ASIN/B07X5TQKL6?tag=specslaptops-20</t>
  </si>
  <si>
    <t>https://www.amazon.com/exec/obidos/ASIN/B085SZPJSL?tag=specslaptops-20</t>
  </si>
  <si>
    <t>https://www.amazon.com/exec/obidos/ASIN/B08HMGGXHV?tag=specslaptops-20</t>
  </si>
  <si>
    <t>https://www.amazon.com/exec/obidos/ASIN/B08HHRJHJL?tag=specslaptops-20</t>
  </si>
  <si>
    <t>https://www.amazon.com/exec/obidos/ASIN/B08L8K9THN?tag=specslaptops-20</t>
  </si>
  <si>
    <t>https://www.amazon.com/exec/obidos/ASIN/B08ZS5S64N?tag=specslaptops-20</t>
  </si>
  <si>
    <t>https://www.amazon.com/exec/obidos/ASIN/B07TZR3MNC?tag=specslaptops-20</t>
  </si>
  <si>
    <t>https://www.amazon.com/exec/obidos/ASIN/B07Z7PKVDP?tag=specslaptops-20</t>
  </si>
  <si>
    <t>https://www.amazon.com/exec/obidos/ASIN/B08RP8RMGP?tag=specslaptops-20</t>
  </si>
  <si>
    <t>https://www.amazon.com/exec/obidos/ASIN/B07VLPQCNZ?tag=specslaptops-20</t>
  </si>
  <si>
    <t>https://www.amazon.com/exec/obidos/ASIN/B08F4R1L1C?tag=specslaptops-20</t>
  </si>
  <si>
    <t>https://www.amazon.com/exec/obidos/ASIN/B07Z7Q9N7B?tag=specslaptops-20</t>
  </si>
  <si>
    <t>https://www.amazon.com/exec/obidos/ASIN/B07Z7PNMRH?tag=specslaptops-20</t>
  </si>
  <si>
    <t>https://www.amazon.com/exec/obidos/ASIN/B07Z7PS2RS?tag=specslaptops-20</t>
  </si>
  <si>
    <t>https://www.amazon.com/exec/obidos/ASIN/B07Z7QCC8W?tag=specslaptops-20</t>
  </si>
  <si>
    <t>https://www.amazon.com/exec/obidos/ASIN/B08192TMVB?tag=specslaptops-20</t>
  </si>
  <si>
    <t>https://www.amazon.com/exec/obidos/ASIN/B07Z7PS2RQ?tag=specslaptops-20</t>
  </si>
  <si>
    <t>https://www.awin1.com/pclick.php?p=28490251873&amp;a=568859&amp;m=7168</t>
  </si>
  <si>
    <t>https://www.awin1.com/pclick.php?p=28490251645&amp;a=568859&amp;m=7168</t>
  </si>
  <si>
    <t>https://www.awin1.com/pclick.php?p=28490251483&amp;a=568859&amp;m=7168</t>
  </si>
  <si>
    <t>https://www.awin1.com/pclick.php?p=28490252027&amp;a=568859&amp;m=7168</t>
  </si>
  <si>
    <t>https://www.awin1.com/pclick.php?p=28490251739&amp;a=568859&amp;m=7168</t>
  </si>
  <si>
    <t>https://www.awin1.com/pclick.php?p=28490251967&amp;a=568859&amp;m=7168</t>
  </si>
  <si>
    <t>https://www.awin1.com/pclick.php?p=28490251627&amp;a=568859&amp;m=7168</t>
  </si>
  <si>
    <t>https://www.awin1.com/pclick.php?p=28490251973&amp;a=568859&amp;m=7168</t>
  </si>
  <si>
    <t>https://www.awin1.com/pclick.php?p=28490251849&amp;a=568859&amp;m=7168</t>
  </si>
  <si>
    <t>https://www.awin1.com/pclick.php?p=28490251387&amp;a=568859&amp;m=7168</t>
  </si>
  <si>
    <t>https://www.awin1.com/pclick.php?p=28490251343&amp;a=568859&amp;m=7168</t>
  </si>
  <si>
    <t>https://www.awin1.com/pclick.php?p=28490252137&amp;a=568859&amp;m=7168</t>
  </si>
  <si>
    <t>https://www.awin1.com/pclick.php?p=28490251473&amp;a=568859&amp;m=7168</t>
  </si>
  <si>
    <t>https://www.awin1.com/pclick.php?p=28490251859&amp;a=568859&amp;m=7168</t>
  </si>
  <si>
    <t>https://www.awin1.com/pclick.php?p=28490251763&amp;a=568859&amp;m=7168</t>
  </si>
  <si>
    <t>https://www.awin1.com/pclick.php?p=28490251771&amp;a=568859&amp;m=7168</t>
  </si>
  <si>
    <t>https://www.awin1.com/pclick.php?p=28490251507&amp;a=568859&amp;m=7168</t>
  </si>
  <si>
    <t>https://www.awin1.com/pclick.php?p=28490251797&amp;a=568859&amp;m=7168</t>
  </si>
  <si>
    <t>https://www.awin1.com/pclick.php?p=28490251945&amp;a=568859&amp;m=7168</t>
  </si>
  <si>
    <t>https://www.awin1.com/pclick.php?p=28490251333&amp;a=568859&amp;m=7168</t>
  </si>
  <si>
    <t>https://www.awin1.com/pclick.php?p=28490251759&amp;a=568859&amp;m=7168</t>
  </si>
  <si>
    <t>https://www.awin1.com/pclick.php?p=28490251619&amp;a=568859&amp;m=7168</t>
  </si>
  <si>
    <t>https://www.awin1.com/pclick.php?p=28490251425&amp;a=568859&amp;m=7168</t>
  </si>
  <si>
    <t>https://www.awin1.com/pclick.php?p=28490251865&amp;a=568859&amp;m=7168</t>
  </si>
  <si>
    <t>https://www.awin1.com/pclick.php?p=28490251803&amp;a=568859&amp;m=7168</t>
  </si>
  <si>
    <t>https://www.awin1.com/pclick.php?p=28490251443&amp;a=568859&amp;m=7168</t>
  </si>
  <si>
    <t>https://www.awin1.com/pclick.php?p=28490252337&amp;a=568859&amp;m=7168</t>
  </si>
  <si>
    <t>https://www.awin1.com/pclick.php?p=28490251589&amp;a=568859&amp;m=7168</t>
  </si>
  <si>
    <t>https://www.awin1.com/pclick.php?p=28490251943&amp;a=568859&amp;m=7168</t>
  </si>
  <si>
    <t>https://www.awin1.com/pclick.php?p=28490251881&amp;a=568859&amp;m=7168</t>
  </si>
  <si>
    <t>https://www.awin1.com/pclick.php?p=28490251361&amp;a=568859&amp;m=7168</t>
  </si>
  <si>
    <t>https://www.awin1.com/pclick.php?p=28490251441&amp;a=568859&amp;m=7168</t>
  </si>
  <si>
    <t>https://www.awin1.com/pclick.php?p=28490251879&amp;a=568859&amp;m=7168</t>
  </si>
  <si>
    <t>https://www.awin1.com/pclick.php?p=28490252129&amp;a=568859&amp;m=7168</t>
  </si>
  <si>
    <t>https://www.awin1.com/pclick.php?p=28490251661&amp;a=568859&amp;m=7168</t>
  </si>
  <si>
    <t>https://www.awin1.com/pclick.php?p=28490252039&amp;a=568859&amp;m=7168</t>
  </si>
  <si>
    <t>https://www.awin1.com/pclick.php?p=28490252239&amp;a=568859&amp;m=7168</t>
  </si>
  <si>
    <t>https://www.awin1.com/pclick.php?p=28490252075&amp;a=568859&amp;m=7168</t>
  </si>
  <si>
    <t>https://www.awin1.com/pclick.php?p=28490251641&amp;a=568859&amp;m=7168</t>
  </si>
  <si>
    <t>https://www.awin1.com/pclick.php?p=28490251867&amp;a=568859&amp;m=7168</t>
  </si>
  <si>
    <t>https://www.awin1.com/pclick.php?p=28490251953&amp;a=568859&amp;m=7168</t>
  </si>
  <si>
    <t>https://www.awin1.com/pclick.php?p=28490251707&amp;a=568859&amp;m=7168</t>
  </si>
  <si>
    <t>https://www.awin1.com/pclick.php?p=28490251213&amp;a=568859&amp;m=7168</t>
  </si>
  <si>
    <t>https://www.awin1.com/pclick.php?p=28490252167&amp;a=568859&amp;m=7168</t>
  </si>
  <si>
    <t>https://www.awin1.com/pclick.php?p=28490251539&amp;a=568859&amp;m=7168</t>
  </si>
  <si>
    <t>https://www.awin1.com/pclick.php?p=28490251293&amp;a=568859&amp;m=7168</t>
  </si>
  <si>
    <t>https://www.awin1.com/pclick.php?p=28490251719&amp;a=568859&amp;m=7168</t>
  </si>
  <si>
    <t>https://www.awin1.com/pclick.php?p=28490252301&amp;a=568859&amp;m=7168</t>
  </si>
  <si>
    <t>https://www.amazon.com/exec/obidos/ASIN/B08PKH6HPG?tag=specslaptops-20</t>
  </si>
  <si>
    <t>https://www.amazon.com/exec/obidos/ASIN/B08PK2DZN5?tag=specslaptops-20</t>
  </si>
  <si>
    <t>https://www.amazon.com/exec/obidos/ASIN/B08PKGYRNM?tag=specslaptops-20</t>
  </si>
  <si>
    <t>https://www.amazon.com/exec/obidos/ASIN/B08GJM4YDV?tag=specslaptops-20</t>
  </si>
  <si>
    <t>https://www.amazon.com/exec/obidos/ASIN/B08PJW1JND?tag=specslaptops-20</t>
  </si>
  <si>
    <t>https://www.amazon.com/exec/obidos/ASIN/B08PKWTWXZ?tag=specslaptops-20</t>
  </si>
  <si>
    <t>https://www.amazon.com/exec/obidos/ASIN/B08PJVDM3P?tag=specslaptops-20</t>
  </si>
  <si>
    <t>https://www.amazon.com/exec/obidos/ASIN/B08PKW9P2C?tag=specslaptops-20</t>
  </si>
  <si>
    <t>https://www.amazon.com/exec/obidos/ASIN/B08PK329WH?tag=specslaptops-20</t>
  </si>
  <si>
    <t>https://www.amazon.com/exec/obidos/ASIN/B08P3TD17Z?tag=specslaptops-20</t>
  </si>
  <si>
    <t>https://www.amazon.com/exec/obidos/ASIN/B08P3SFK8T?tag=specslaptops-20</t>
  </si>
  <si>
    <t>https://www.amazon.com/exec/obidos/ASIN/B08P3SQVMH?tag=specslaptops-20</t>
  </si>
  <si>
    <t>https://www.amazon.com/exec/obidos/ASIN/B07WM1ZFGZ?tag=specslaptops-20</t>
  </si>
  <si>
    <t>https://www.amazon.com/exec/obidos/ASIN/B08P3N97YT?tag=specslaptops-20</t>
  </si>
  <si>
    <t>https://www.amazon.com/exec/obidos/ASIN/B08P3TTP2P?tag=specslaptops-20</t>
  </si>
  <si>
    <t>https://www.amazon.com/exec/obidos/ASIN/B08P3TDB3C?tag=specslaptops-20</t>
  </si>
  <si>
    <t>https://www.amazon.com/exec/obidos/ASIN/B08C1RQ32C?tag=specslaptops-20</t>
  </si>
  <si>
    <t>https://www.amazon.com/exec/obidos/ASIN/B07RJQKZ2G?tag=specslaptops-20</t>
  </si>
  <si>
    <t>https://www.amazon.com/exec/obidos/ASIN/B08PCWPB42?tag=specslaptops-20</t>
  </si>
  <si>
    <t>https://www.amazon.com/exec/obidos/ASIN/B08C1GMY7B?tag=specslaptops-20</t>
  </si>
  <si>
    <t>https://www.amazon.com/exec/obidos/ASIN/B08P31FWRF?tag=specslaptops-20</t>
  </si>
  <si>
    <t>https://www.amazon.com/exec/obidos/ASIN/B08XW46DZJ?tag=specslaptops-20</t>
  </si>
  <si>
    <t>https://www.amazon.com/exec/obidos/ASIN/B08QM6YRXY?tag=specslaptops-20</t>
  </si>
  <si>
    <t>https://www.amazon.com/exec/obidos/ASIN/B08XW4R73V?tag=specslaptops-20</t>
  </si>
  <si>
    <t>https://www.amazon.com/exec/obidos/ASIN/B08C21CDKC?tag=specslaptops-20</t>
  </si>
  <si>
    <t>https://www.amazon.com/exec/obidos/ASIN/B08NY1N7TL?tag=specslaptops-20</t>
  </si>
  <si>
    <t>https://www.amazon.com/exec/obidos/ASIN/B08KHW781V?tag=specslaptops-20</t>
  </si>
  <si>
    <t>https://www.amazon.com/exec/obidos/ASIN/B08BFRKLFM?tag=specslaptops-20</t>
  </si>
  <si>
    <t>https://www.amazon.com/exec/obidos/ASIN/B08CBKS3WL?tag=specslaptops-20</t>
  </si>
  <si>
    <t>https://www.amazon.com/exec/obidos/ASIN/B08KHYYM7N?tag=specslaptops-20</t>
  </si>
  <si>
    <t>https://www.amazon.com/exec/obidos/ASIN/B07WFN58WS?tag=specslaptops-20</t>
  </si>
  <si>
    <t>https://www.amazon.com/exec/obidos/ASIN/B07WFP1JCW?tag=specslaptops-20</t>
  </si>
  <si>
    <t>https://www.amazon.com/exec/obidos/ASIN/B07WGMN98V?tag=specslaptops-20</t>
  </si>
  <si>
    <t>https://www.amazon.com/exec/obidos/ASIN/B07WFP1HWC?tag=specslaptops-20</t>
  </si>
  <si>
    <t>https://www.amazon.com/exec/obidos/ASIN/B08KJ23SQ8?tag=specslaptops-20</t>
  </si>
  <si>
    <t>https://www.amazon.com/exec/obidos/ASIN/B07WGX96W8?tag=specslaptops-20</t>
  </si>
  <si>
    <t>https://www.amazon.com/exec/obidos/ASIN/B07WHGBGZ1?tag=specslaptops-20</t>
  </si>
  <si>
    <t>https://www.amazon.com/exec/obidos/ASIN/B086BQCK9S?tag=specslaptops-20</t>
  </si>
  <si>
    <t>https://www.amazon.com/exec/obidos/ASIN/B07WCTG8F7?tag=specslaptops-20</t>
  </si>
  <si>
    <t>https://www.amazon.com/exec/obidos/ASIN/B07WD865B7?tag=specslaptops-20</t>
  </si>
  <si>
    <t>https://www.amazon.com/exec/obidos/ASIN/B07WCT884C?tag=specslaptops-20</t>
  </si>
  <si>
    <t>https://www.amazon.com/exec/obidos/ASIN/B08DCV3X66?tag=specslaptops-20</t>
  </si>
  <si>
    <t>https://www.amazon.com/exec/obidos/ASIN/B08JCQRLHG?tag=specslaptops-20</t>
  </si>
  <si>
    <t>https://www.amazon.com/exec/obidos/ASIN/B08L8C48ZD?tag=specslaptops-20</t>
  </si>
  <si>
    <t>https://www.amazon.com/exec/obidos/ASIN/B08DCJTQ4X?tag=specslaptops-20</t>
  </si>
  <si>
    <t>https://www.amazon.com/exec/obidos/ASIN/B08DCJ4JG8?tag=specslaptops-20</t>
  </si>
  <si>
    <t>https://www.amazon.com/exec/obidos/ASIN/B089239FHR?tag=specslaptops-20</t>
  </si>
  <si>
    <t>javascript:;</t>
  </si>
  <si>
    <t>https://www.amazon.com/exec/obidos/ASIN/B08PZ3QL4D?tag=specslaptops-20</t>
  </si>
  <si>
    <t>https://www.amazon.com/exec/obidos/ASIN/B08PZ1GLV4?tag=specslaptops-20</t>
  </si>
  <si>
    <t>https://www.amazon.com/exec/obidos/ASIN/B08PYZTWD4?tag=specslaptops-20</t>
  </si>
  <si>
    <t>https://www.amazon.com/exec/obidos/ASIN/B08PZ2ZL3G?tag=specslaptops-20</t>
  </si>
  <si>
    <t>https://www.amazon.com/exec/obidos/ASIN/B08PYZ64D5?tag=specslaptops-20</t>
  </si>
  <si>
    <t>https://www.amazon.com/exec/obidos/ASIN/B08PYW5WXC?tag=specslaptops-20</t>
  </si>
  <si>
    <t>https://www.amazon.com/exec/obidos/ASIN/B08PYWSMT2?tag=specslaptops-20</t>
  </si>
  <si>
    <t>https://www.amazon.com/exec/obidos/ASIN/B08KGXR5JL?tag=specslaptops-20</t>
  </si>
  <si>
    <t>https://www.amazon.com/exec/obidos/ASIN/B08XMS5F3H?tag=specslaptops-20</t>
  </si>
  <si>
    <t>https://www.amazon.com/exec/obidos/ASIN/B08ML6BM8S?tag=specslaptops-20</t>
  </si>
  <si>
    <t>https://www.awin1.com/pclick.php?p=27185406009&amp;a=568859&amp;m=7168</t>
  </si>
  <si>
    <t>https://www.awin1.com/pclick.php?p=27185406095&amp;a=568859&amp;m=7168</t>
  </si>
  <si>
    <t>https://www.awin1.com/pclick.php?p=27185406123&amp;a=568859&amp;m=7168</t>
  </si>
  <si>
    <t>https://www.awin1.com/pclick.php?p=27185406353&amp;a=568859&amp;m=7168</t>
  </si>
  <si>
    <t>https://www.awin1.com/pclick.php?p=27185408387&amp;a=568859&amp;m=7168</t>
  </si>
  <si>
    <t>https://www.awin1.com/pclick.php?p=27185406111&amp;a=568859&amp;m=7168</t>
  </si>
  <si>
    <t>https://www.awin1.com/pclick.php?p=27185406131&amp;a=568859&amp;m=7168</t>
  </si>
  <si>
    <t>https://www.awin1.com/pclick.php?p=27185406265&amp;a=568859&amp;m=7168</t>
  </si>
  <si>
    <t>https://www.awin1.com/pclick.php?p=27185406185&amp;a=568859&amp;m=7168</t>
  </si>
  <si>
    <t>https://www.awin1.com/pclick.php?p=27185406417&amp;a=568859&amp;m=7168</t>
  </si>
  <si>
    <t>https://www.awin1.com/pclick.php?p=27185408331&amp;a=568859&amp;m=7168</t>
  </si>
  <si>
    <t>https://www.amazon.com/exec/obidos/ASIN/B08XNNTNWM?tag=specslaptops-20</t>
  </si>
  <si>
    <t>https://www.amazon.com/exec/obidos/ASIN/B08CHP2TJC?tag=specslaptops-20</t>
  </si>
  <si>
    <t>https://www.amazon.com/exec/obidos/ASIN/B077P34GJ2?tag=specslaptops-20</t>
  </si>
  <si>
    <t>https://www.amazon.com/exec/obidos/ASIN/B0764HW117?tag=specslaptops-20</t>
  </si>
  <si>
    <t>https://www.amazon.com/exec/obidos/ASIN/B07GRBN8GW?tag=specslaptops-20</t>
  </si>
  <si>
    <t>https://www.amazon.com/exec/obidos/ASIN/B074FGS5YZ?tag=specslaptops-20</t>
  </si>
  <si>
    <t>https://www.awin1.com/pclick.php?p=27723563703&amp;a=568859&amp;m=7168</t>
  </si>
  <si>
    <t>https://www.amazon.com/exec/obidos/ASIN/B08P3TLRYV?tag=specslaptops-20</t>
  </si>
  <si>
    <t>https://www.amazon.com/exec/obidos/ASIN/B07WN8GS45?tag=specslaptops-20</t>
  </si>
  <si>
    <t>https://www.amazon.com/exec/obidos/ASIN/B0825DKC6D?tag=specslaptops-20</t>
  </si>
  <si>
    <t>https://www.amazon.com/exec/obidos/ASIN/B08GFLMDR8?tag=specslaptops-20</t>
  </si>
  <si>
    <t>180GB SSD + 1000GB HDD</t>
  </si>
  <si>
    <t>180GB SSD + 500GB HDD</t>
  </si>
  <si>
    <t>500GB SSD + 1000GB HDD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</si>
  <si>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</si>
  <si>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</si>
  <si>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</si>
  <si>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</si>
  <si>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</si>
  <si>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</si>
  <si>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</si>
  <si>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</si>
  <si>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</si>
  <si>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</si>
  <si>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Kriteria data latih (30 DATA PERTAMA DATA LATIH)</t>
  </si>
  <si>
    <t>Passed</t>
  </si>
  <si>
    <t>Display</t>
  </si>
  <si>
    <t>scr_display</t>
  </si>
  <si>
    <t>Strorage</t>
  </si>
  <si>
    <t>speed</t>
  </si>
  <si>
    <t>Cpu</t>
  </si>
  <si>
    <t>gpu</t>
  </si>
  <si>
    <t>display</t>
  </si>
  <si>
    <t>price</t>
  </si>
  <si>
    <t>Jayakomputer</t>
  </si>
  <si>
    <t>Tekhnisi</t>
  </si>
  <si>
    <t>7 tahun</t>
  </si>
  <si>
    <t>Storage Scoring</t>
  </si>
  <si>
    <t xml:space="preserve">256 gb ssd  </t>
  </si>
  <si>
    <t>\</t>
  </si>
  <si>
    <t xml:space="preserve">        </t>
  </si>
  <si>
    <t>o</t>
  </si>
  <si>
    <t>j</t>
  </si>
  <si>
    <t>https://www.google.com/aclk?sa=L&amp;ai=DChcSEwjvxJuSzpvxAhU_3EwCHUoCCMgYABAHGgJ0bQ&amp;sig=AOD64_0I-ble5UCWRM4YVBb81L_Jf8euuA&amp;ctype=5&amp;q=&amp;ved=0ahUKEwi1ho-SzpvxAhVCWysKHc5cDiAQ1CkI2gMoAA&amp;adurl=</t>
  </si>
  <si>
    <t>https://www.google.com/aclk?sa=L&amp;ai=DChcSEwinjdKUzpvxAhVWdGAKHcnMBc0YABAEGgJ0bQ&amp;sig=AOD64_3ExdSKDTZ3_rILtHT9kU0ec0CN_A&amp;ctype=5&amp;q=&amp;ved=0ahUKEwiU9MmUzpvxAhUKX30KHW_1B50Q1CkIuAEoAA&amp;adurl=</t>
  </si>
  <si>
    <t>https://www.google.com/aclk?sa=L&amp;ai=DChcSEwj03_aWzpvxAhVDWmAKHTemBSoYABAFGgJ0bQ&amp;sig=AOD64_2_9Yk6jZohg2dNxSC9ZKwQdx4aJA&amp;ctype=5&amp;q=&amp;ved=0ahUKEwjQ1OuWzpvxAhXJdn0KHViMCCoQ1CkIiAIoAA&amp;adurl=</t>
  </si>
  <si>
    <t>https://www.google.com/aclk?sa=L&amp;ai=DChcSEwjovZ-ZzpvxAhVEQ2AKHZNvDIoYABAGGgJ0bQ&amp;sig=AOD64_3cpIuRq8rU2VH8EjgQUl-Mn9vlsw&amp;ctype=5&amp;q=&amp;ved=0ahUKEwih3ZKZzpvxAhVXb30KHWNuBjUQ1CkIrAIoAA&amp;adurl=</t>
  </si>
  <si>
    <t>https://www.google.com/aclk?sa=L&amp;ai=DChcSEwjAjdubzpvxAhWxwUwCHa4oC2QYABAEGgJ0bQ&amp;sig=AOD64_1Mpb1CBCOER69SMupdPtkFpMl2ZA&amp;ctype=5&amp;q=&amp;ved=0ahUKEwjPtc-bzpvxAhUbVH0KHb-RCqUQ1CkItQIoAA&amp;adurl=</t>
  </si>
  <si>
    <t>https://www.google.com/aclk?sa=L&amp;ai=DChcSEwj47oSezpvxAhUVF2AKHSyCDE4YABAFGgJ0bQ&amp;sig=AOD64_13YxbM4bhFKFbaKs4vlidNDp-jLg&amp;ctype=5&amp;q=&amp;ved=0ahUKEwiG_vidzpvxAhUIqksFHa0vCZsQ1CkIwgIoAA&amp;adurl=</t>
  </si>
  <si>
    <t>https://www.google.com/aclk?sa=L&amp;ai=DChcSEwiZ0rSgzpvxAhVYPmAKHR9FAzoYABAEGgJ0bQ&amp;sig=AOD64_3HUPyviEiuG-zlkbl9E4Oe-XWevA&amp;ctype=5&amp;q=&amp;ved=0ahUKEwjyrqqgzpvxAhUlqksFHVFKAQAQ1CkIjwMoAA&amp;adurl=</t>
  </si>
  <si>
    <t>https://www.google.com/aclk?sa=L&amp;ai=DChcSEwiD2eqizpvxAhUOV2AKHcgYDF4YABAEGgJ0bQ&amp;sig=AOD64_2dvwP6bGydMcwBmwc-0PtYFkF8bA&amp;ctype=5&amp;q=&amp;ved=0ahUKEwiKit6izpvxAhXGXCsKHdK_DiYQ1CkIrAEoAA&amp;adurl=</t>
  </si>
  <si>
    <t>https://www.google.com/aclk?sa=L&amp;ai=DChcSEwihj5SlzpvxAhUYVGAKHZcEDNEYABAGGgJ0bQ&amp;sig=AOD64_0HKl03UszXJC5PvXiF7DWT29w2LQ&amp;ctype=5&amp;q=&amp;ved=0ahUKEwjD9IalzpvxAhWOSH0KHbK5B8sQ1CkI1gMoAA&amp;adurl=</t>
  </si>
  <si>
    <t>https://www.google.com/aclk?sa=L&amp;ai=DChcSEwiYy8inzpvxAhWLZIsKHbcJAOIYABAEGgJ0bQ&amp;sig=AOD64_0MHQRb1x6Yp5mIAEhC3iRUYdxgsw&amp;ctype=5&amp;q=&amp;ved=0ahUKEwjvxbynzpvxAhUHOisKHQxvAh8Q1CkIbigA&amp;adurl=</t>
  </si>
  <si>
    <t>https://www.google.com/aclk?sa=L&amp;ai=DChcSEwiOy--pzpvxAhU33EwCHYXaBVYYABAGGgJ0bQ&amp;sig=AOD64_0GCL2meUYeewHdgL0K6SJ8Gh5iIw&amp;ctype=5&amp;q=&amp;ved=0ahUKEwjq3OSpzpvxAhXIfn0KHQfLAQUQ1CkIeygA&amp;adurl=</t>
  </si>
  <si>
    <t>https://www.google.com/aclk?sa=L&amp;ai=DChcSEwjUsJWszpvxAhURBGAKHSsmAnMYABAHGgJ0bQ&amp;sig=AOD64_1wVVhul4CQAZs7ixCOi_qRO3dAtA&amp;ctype=5&amp;q=&amp;ved=0ahUKEwifsImszpvxAhUYfisKHficBQUQ1CkInAEoAA&amp;adurl=</t>
  </si>
  <si>
    <t>https://www.google.com/aclk?sa=L&amp;ai=DChcSEwi08bauzpvxAhXSbioKHfRkAFgYABAFGgJ0bQ&amp;sig=AOD64_3ktwxKknS8xXBgph8P-jQj5jks1g&amp;ctype=5&amp;q=&amp;ved=0ahUKEwiA6qyuzpvxAhWXeisKHeXIAo4Q1CkIeigA&amp;adurl=</t>
  </si>
  <si>
    <t>https://www.google.com/aclk?sa=L&amp;ai=DChcSEwiLv96wzpvxAhVh3EwCHYBZCS4YABAEGgJ0bQ&amp;sig=AOD64_1aZkAhwSqshN5GLir7l7YSd-1J7A&amp;ctype=5&amp;q=&amp;ved=0ahUKEwjv1c2wzpvxAhVZWX0KHWcJAbwQ1CkIlwEoAA&amp;adurl=</t>
  </si>
  <si>
    <t>https://www.google.com/aclk?sa=L&amp;ai=DChcSEwjdsf-yzpvxAhXMQ2AKHS6lDIMYABAHGgJ0bQ&amp;sig=AOD64_2tiyepz0QUbF4lu7vOL2ZkEGeQ9Q&amp;ctype=5&amp;q=&amp;ved=0ahUKEwio1vCyzpvxAhXEYisKHVq5B7cQ1CkIjgEoAA&amp;adurl=</t>
  </si>
  <si>
    <t>https://www.google.com/aclk?sa=L&amp;ai=DChcSEwjYwKu1zpvxAhXDXWAKHVB_AJwYABAGGgJ0bQ&amp;sig=AOD64_3CAFcca7UydLY-wycXGZUFwT850A&amp;ctype=5&amp;q=&amp;ved=0ahUKEwi-hpq1zpvxAhXUV30KHTN8AggQ1CkIowEoAA&amp;adurl=</t>
  </si>
  <si>
    <t>https://www.google.com/aclk?sa=L&amp;ai=DChcSEwjPxeu3zpvxAhXMXWAKHR3TBZsYABAEGgJ0bQ&amp;sig=AOD64_3A-T2BEZuvvOA6Dr8KSUugWT4WPQ&amp;ctype=5&amp;q=&amp;ved=0ahUKEwitjdm3zpvxAhVXWH0KHVhpBU4Q1CkIfigA&amp;adurl=</t>
  </si>
  <si>
    <t>https://www.google.com/aclk?sa=L&amp;ai=DChcSEwigl5G6zpvxAhVI2kwCHXXxC18YABAEGgJ0bQ&amp;sig=AOD64_1CwTS4iFP08GpnbRQavXWjMrh2bQ&amp;ctype=5&amp;q=&amp;ved=0ahUKEwjGx4G6zpvxAhVXWH0KHVhpBU4Q1CkInAEoAA&amp;adurl=</t>
  </si>
  <si>
    <t>https://www.google.com/aclk?sa=L&amp;ai=DChcSEwj7i7C8zpvxAhXBVWAKHRq2BjoYABAGGgJ0bQ&amp;sig=AOD64_3BmNDsCSciu8sSGRkLRIhnXUxVjQ&amp;ctype=5&amp;q=&amp;ved=0ahUKEwiqoaS8zpvxAhVEWH0KHcLoBQkQ1CkIhAEoAA&amp;adurl=</t>
  </si>
  <si>
    <t>https://www.google.com/aclk?sa=L&amp;ai=DChcSEwi9wNO-zpvxAhUSVWAKHauSDNQYABAHGgJ0bQ&amp;sig=AOD64_0R0dwJjOEUqVKUplGwgWGKAg6bRA&amp;ctype=5&amp;q=&amp;ved=0ahUKEwjw3Ma-zpvxAhVFAXIKHTUdAesQ1CkI-wEoAA&amp;adurl=</t>
  </si>
  <si>
    <t>https://www.google.com/aclk?sa=L&amp;ai=DChcSEwj5o_TAzpvxAhULVGAKHUJnBQIYABACGgJ0bQ&amp;sig=AOD64_2GyJNMdXl2L3kkd_hQRZhPxDkPRg&amp;ctype=5&amp;q=&amp;ved=0ahUKEwizwOfAzpvxAhWbXCsKHaMvCdkQ1CkIaygA&amp;adurl=</t>
  </si>
  <si>
    <t>https://www.google.com/aclk?sa=L&amp;ai=DChcSEwjp9JPDzpvxAhUE10wCHcXXAbQYABADGgJ0bQ&amp;sig=AOD64_1E873gnqTpt6vZCgMyqUc-gREcJQ&amp;ctype=5&amp;q=&amp;ved=0ahUKEwiep4nDzpvxAhWNbysKHQguDkYQ1CkIaygA&amp;adurl=</t>
  </si>
  <si>
    <t>https://www.google.com/aclk?sa=L&amp;ai=DChcSEwjZ-7nFzpvxAhVxnMIKHcq5DdkYABAHGgJ0bQ&amp;sig=AOD64_3sFS9OUKzQ24JiZ_Q0K6v4UU7POw&amp;ctype=5&amp;q=&amp;ved=0ahUKEwjc1K3FzpvxAhWXWisKHQ22CgsQ1CkIfygA&amp;adurl=</t>
  </si>
  <si>
    <t>https://www.google.com/aclk?sa=L&amp;ai=DChcSEwibjd3HzpvxAhWLZIsKHbcJAOIYABAEGgJ0bQ&amp;sig=AOD64_3XIoPwjCTlnLolm1UwXwSD1k4EhA&amp;ctype=5&amp;q=&amp;ved=0ahUKEwjPt9DHzpvxAhXZV30KHePABEAQ1CkIyAEoAA&amp;adurl=</t>
  </si>
  <si>
    <t>https://www.google.com/aclk?sa=L&amp;ai=DChcSEwjBrfzJzpvxAhUTF2AKHWwTDsMYABAEGgJ0bQ&amp;sig=AOD64_2QfggyG5qrApUBcD5BTDw6BN8P5A&amp;ctype=5&amp;q=&amp;ved=0ahUKEwjK8fHJzpvxAhVCeH0KHVl3CPIQ1CkIbCgA&amp;adurl=</t>
  </si>
  <si>
    <t>https://www.google.com/aclk?sa=L&amp;ai=DChcSEwjbmrTMzpvxAhVSBWAKHQjJDyIYABAGGgJ0bQ&amp;sig=AOD64_0H6Y0pKAkot2RdBlFlsmu_S7bb_w&amp;ctype=5&amp;q=&amp;ved=0ahUKEwjm1abMzpvxAhUwlEsFHRWGCicQ1CkIrwEoAA&amp;adurl=</t>
  </si>
  <si>
    <t>https://www.google.com/aclk?sa=L&amp;ai=DChcSEwj8qdvOzpvxAhU33EwCHYXaBVYYABAFGgJ0bQ&amp;sig=AOD64_34mgD59PSXRlq0y6LXWUPSANp9oA&amp;ctype=5&amp;q=&amp;ved=0ahUKEwjH4s3OzpvxAhXKXSsKHSGBB8AQ1CkI2AEoAA&amp;adurl=</t>
  </si>
  <si>
    <t>https://www.google.com/aclk?sa=L&amp;ai=DChcSEwjTzP7QzpvxAhWQQ2AKHU7BDgoYABAFGgJ0bQ&amp;sig=AOD64_3vEipoxQZCc2JljVgpX1gEXwp4LQ&amp;ctype=5&amp;q=&amp;ved=0ahUKEwi-o-_QzpvxAhUbWCsKHTshA-8Q1CkIzQIoAA&amp;adurl=</t>
  </si>
  <si>
    <t>https://www.google.com/aclk?sa=L&amp;ai=DChcSEwjElqTTzpvxAhXawUwCHRvgDy4YABAHGgJ0bQ&amp;sig=AOD64_2lFpM-7_51b0eSSeIk1tqbtnIrwQ&amp;ctype=5&amp;q=&amp;ved=0ahUKEwj5r5fTzpvxAhUHcCsKHbHDCf0Q1CkIygMoAA&amp;adurl=</t>
  </si>
  <si>
    <t>https://www.google.com/aclk?sa=L&amp;ai=DChcSEwiAotPVzpvxAhUVBGAKHTgwCn8YABAFGgJ0bQ&amp;sig=AOD64_1t8X3GzNsUwZkYPcLeD1lFXNc1tg&amp;ctype=5&amp;q=&amp;ved=0ahUKEwjyj8bVzpvxAhWRWX0KHXC1A1UQ1CkI5AQoAA&amp;adurl=</t>
  </si>
  <si>
    <t>https://www.google.com/aclk?sa=L&amp;ai=DChcSEwijjonYzpvxAhXJaSoKHa15CnYYABAFGgJ0bQ&amp;sig=AOD64_0lHNq1VjOPtvEtuoc2R-_0yPN2og&amp;ctype=5&amp;q=&amp;ved=0ahUKEwjuk_3XzpvxAhXbSH0KHS-bDIkQ1CkIngYoAA&amp;adurl=</t>
  </si>
  <si>
    <t>https://www.google.com/aclk?sa=L&amp;ai=DChcSEwjLi9DazpvxAhWBMyoKHT5pCWcYABAHGgJ0bQ&amp;sig=AOD64_2xdMJbCC9EVpFJJBIn2qZY47lSgw&amp;ctype=5&amp;q=&amp;ved=0ahUKEwjG9cTazpvxAhUbVH0KHb-RCqUQ1CkInQEoAA&amp;adurl=</t>
  </si>
  <si>
    <t>https://www.google.com/aclk?sa=L&amp;ai=DChcSEwj0zfjczpvxAhVKWmAKHcRKDF4YABAEGgJ0bQ&amp;sig=AOD64_1a9DexP5X5UFmmTfsxsegZbh3a-A&amp;ctype=5&amp;q=&amp;ved=0ahUKEwja0OnczpvxAhVRXSsKHfjNBZMQ1CkIqAEoAA&amp;adurl=</t>
  </si>
  <si>
    <t>https://www.google.com/aclk?sa=L&amp;ai=DChcSEwji1JXfzpvxAhUUmMIKHe9qDY8YABAEGgJ0bQ&amp;sig=AOD64_2W2H368RxEyo1TEjSqJkGwYNhnkQ&amp;ctype=5&amp;q=&amp;ved=0ahUKEwiF9ovfzpvxAhUWb30KHYbAD3cQ1CkIvwIoAA&amp;adurl=</t>
  </si>
  <si>
    <t>https://www.google.com/aclk?sa=L&amp;ai=DChcSEwiqxrjhzpvxAhUJwUwCHYtEA1UYABAHGgJ0bQ&amp;sig=AOD64_0L1mviesWZDmy4HmNO2MAYGjr22Q&amp;ctype=5&amp;q=&amp;ved=0ahUKEwiD5a3hzpvxAhVWWX0KHRtnDVEQ1CkI6gEoAA&amp;adurl=</t>
  </si>
  <si>
    <t>https://www.google.com/aclk?sa=L&amp;ai=DChcSEwjGo97jzpvxAhWW2kwCHabqChoYABAHGgJ0bQ&amp;sig=AOD64_0Rni4aFYRXCTAg3qscCBGQe1UUdQ&amp;ctype=5&amp;q=&amp;ved=0ahUKEwiV39HjzpvxAhVMSX0KHfjwAtkQ1CkIlQUoAA&amp;adurl=</t>
  </si>
  <si>
    <t>https://www.google.com/aclk?sa=L&amp;ai=DChcSEwiUlpXmzpvxAhWZQ2AKHQ7RAscYABAHGgJ0bQ&amp;sig=AOD64_2VOw29VIK5v77iBnbi1gaqjzN2_A&amp;ctype=5&amp;q=&amp;ved=0ahUKEwjPyInmzpvxAhXGXCsKHdK_DiYQ1CkIvwEoAA&amp;adurl=</t>
  </si>
  <si>
    <t>https://www.google.com/aclk?sa=L&amp;ai=DChcSEwiQ47jozpvxAhVUBWAKHREEDL0YABAGGgJ0bQ&amp;sig=AOD64_065afWVpTsqTmZCDDrRgDXKQhn7g&amp;ctype=5&amp;q=&amp;ved=0ahUKEwjBqq7ozpvxAhVRSX0KHRlKAnMQ1CkIwgEoAA&amp;adurl=</t>
  </si>
  <si>
    <t>https://www.google.com/aclk?sa=L&amp;ai=DChcSEwiF5dvqzpvxAhWLdmAKHeWsDFMYABAFGgJ0bQ&amp;sig=AOD64_3DdRtvGouw69rpspmK6adS0K2inw&amp;ctype=5&amp;q=&amp;ved=0ahUKEwivmc_qzpvxAhVXVH0KHcJLBzIQ1CkI3AEoAA&amp;adurl=</t>
  </si>
  <si>
    <t>https://www.google.com/aclk?sa=L&amp;ai=DChcSEwiQp4DtzpvxAhVQPmAKHZ1LDs0YABAEGgJ0bQ&amp;sig=AOD64_0vl1LDoYYdgEA3GlbZBr5rQrh50g&amp;ctype=5&amp;q=&amp;ved=0ahUKEwjb3PTszpvxAhVEdCsKHQrVCTUQ1CkI6gYoAA&amp;adurl=</t>
  </si>
  <si>
    <t>https://www.google.com/aclk?sa=L&amp;ai=DChcSEwjMw7vvzpvxAhXp1UwCHfgBCdkYABAFGgJ0bQ&amp;sig=AOD64_2IWPf7qtaEapp-MfqrWLaV69pzog&amp;ctype=5&amp;q=&amp;ved=0ahUKEwit67DvzpvxAhUYcCsKHUL2BagQ1CkIjwIoAA&amp;adurl=</t>
  </si>
  <si>
    <t>https://www.google.com/aclk?sa=L&amp;ai=DChcSEwjbm-bxzpvxAhVRTmAKHWihC6wYABAHGgJ0bQ&amp;sig=AOD64_3aYx1mW_9k_y4UjGIhcjcaZuZWZQ&amp;ctype=5&amp;q=&amp;ved=0ahUKEwiSn9bxzpvxAhVYOSsKHW0jCX8Q1CkI6gIoAA&amp;adurl=</t>
  </si>
  <si>
    <t>https://www.google.com/aclk?sa=L&amp;ai=DChcSEwib15H0zpvxAhWRVWAKHV2kB18YABAEGgJ0bQ&amp;sig=AOD64_114z2t1HjMCjyjA6AlWJGCLUCBgQ&amp;ctype=5&amp;q=&amp;ved=0ahUKEwisiIT0zpvxAhXKWisKHXbaBGQQ1CkI-gooAA&amp;adurl=</t>
  </si>
  <si>
    <t>https://www.google.com/aclk?sa=L&amp;ai=DChcSEwiCwpT-zpvxAhW0wEwCHVBAAvcYABAEGgJ0bQ&amp;sig=AOD64_3M-O9ZofvUtnbLkgRrTXYThuEAjQ&amp;ctype=5&amp;q=&amp;ved=0ahUKEwicpIj-zpvxAhXFdCsKHRzSAlYQ1CkIugwoAA&amp;adurl=</t>
  </si>
  <si>
    <t>https://www.google.com/aclk?sa=L&amp;ai=DChcSEwibif6Az5vxAhWgwUwCHSgHBNwYABAFGgJ0bQ&amp;sig=AOD64_33jjsaZu9c358Kvne5sygulEXoTQ&amp;ctype=5&amp;q=&amp;ved=0ahUKEwiKpfKAz5vxAhVBbn0KHQW9CrgQ1CkInwMoAA&amp;adurl=</t>
  </si>
  <si>
    <t>https://www.google.com/aclk?sa=L&amp;ai=DChcSEwi-kq6Dz5vxAhVRdmAKHUgdCO8YABAEGgJ0bQ&amp;sig=AOD64_05vMZQnakYzetzVnBOMBgi5B2Hag&amp;ctype=5&amp;q=&amp;ved=0ahUKEwiXj6GDz5vxAhVWT30KHQLsCN8Q1CkIggMoAA&amp;adurl=</t>
  </si>
  <si>
    <t>https://www.google.com/aclk?sa=L&amp;ai=DChcSEwjGqNqFz5vxAhUGWmAKHWOrDEkYABAGGgJ0bQ&amp;sig=AOD64_3qnV-zyGDJBhD8m8HAX-Ozu9d08w&amp;ctype=5&amp;q=&amp;ved=0ahUKEwj_pc-Fz5vxAhXKXCsKHcZnBtEQ1CkIxwEoAA&amp;adurl=</t>
  </si>
  <si>
    <t>https://www.google.com/aclk?sa=L&amp;ai=DChcSEwiZ1vqHz5vxAhXVbioKHbC7DXsYABAEGgJ0bQ&amp;sig=AOD64_2e2wBlhi7Dr4-slSnYqECexvW26Q&amp;ctype=5&amp;q=&amp;ved=0ahUKEwiCzO6Hz5vxAhUDgUsFHUtNDQAQ1CkIyQMoAA&amp;adurl=</t>
  </si>
  <si>
    <t>https://www.google.com/aclk?sa=L&amp;ai=DChcSEwiHsK2Kz5vxAhW0wEwCHVBAAvcYABAHGgJ0bQ&amp;sig=AOD64_3VIqxVMbzjkTmIYckI1TaMPxfBqg&amp;ctype=5&amp;q=&amp;ved=0ahUKEwiExKGKz5vxAhWKcn0KHV0GCJUQ1CkIpAEoAA&amp;adurl=</t>
  </si>
  <si>
    <t>https://www.google.com/aclk?sa=L&amp;ai=DChcSEwi5odWMz5vxAhVHWWAKHVwwC-IYABAEGgJ0bQ&amp;sig=AOD64_2Al3T-lUwT-CtcNthj0XdqvId1mA&amp;ctype=5&amp;q=&amp;ved=0ahUKEwj3qsmMz5vxAhUIb30KHcEPCMAQ1CkI_QIoAA&amp;adurl=</t>
  </si>
  <si>
    <t>https://www.google.com/aclk?sa=L&amp;ai=DChcSEwirn5KPz5vxAhWOdmAKHTjUDAkYABAEGgJ0bQ&amp;sig=AOD64_0v1tOMX1h9gCPcDFeNuxoSUMGzHQ&amp;ctype=5&amp;q=&amp;ved=0ahUKEwjf_YOPz5vxAhUZfX0KHck-DMQQ1CkIrAIoAA&amp;adurl=</t>
  </si>
  <si>
    <t>https://www.google.com/aclk?sa=L&amp;ai=DChcSEwjwosKRz5vxAhUIWmAKHe-tD6QYABADGgJ0bQ&amp;sig=AOD64_3zP6OOxfLc11vy2kXCPLOXwjcjWA&amp;ctype=5&amp;q=&amp;ved=0ahUKEwj36LSRz5vxAhUYU30KHaokBBEQ1CkIcygA&amp;adurl=</t>
  </si>
  <si>
    <t>https://www.google.com/aclk?sa=L&amp;ai=DChcSEwj8_OOTz5vxAhVUQ2AKHVz1AsgYABAFGgJ0bQ&amp;sig=AOD64_1NpB0ibeZeTCKMAhHp-xYM2_lAJw&amp;ctype=5&amp;q=&amp;ved=0ahUKEwjFldeTz5vxAhVDcCsKHUHWAbYQ1CkIcygA&amp;adurl=</t>
  </si>
  <si>
    <t>https://www.google.com/shopping/product/4896774566200264357?safe=strict&amp;sxsrf=ALeKk02jzi23UE2MElkRomzhkvYS9OzOdw:1623822066713&amp;q=Lenovo+IdeaPad+3+15+Intel+Core+i3-1005G1+Intel+UHD+Graphics+G1+15.6%E2%80%9D,+HD+(1366+x+768),+TN+128GB+SSD+++1000GB+HDD+&amp;biw=1366&amp;bih=695&amp;prds=eto:10224988917037411081_0&amp;sa=X&amp;ved=0ahUKEwiP6_iVz5vxAhXCdn0KHRoiCesQ8gIIxgUoAA</t>
  </si>
  <si>
    <t>https://www.google.com/aclk?sa=L&amp;ai=DChcSEwjQwcuYz5vxAhXBVWAKHRq2BjoYABABGgJ0bQ&amp;sig=AOD64_2h6uGE7JgV_8LMJi_6XLrAP5309A&amp;ctype=5&amp;q=&amp;ved=0ahUKEwjBlr6Yz5vxAhXWZSsKHVkpA-IQ1CkIUSgA&amp;adurl=</t>
  </si>
  <si>
    <t>https://www.google.com/aclk?sa=L&amp;ai=DChcSEwiU-Oeaz5vxAhWZdmAKHf2pDdEYABAEGgJ0bQ&amp;sig=AOD64_27FuZIvePULYLjTq9vX8WNYd38Kw&amp;ctype=5&amp;q=&amp;ved=0ahUKEwiY192az5vxAhW7lEsFHYYZClQQ1CkIeSgA&amp;adurl=</t>
  </si>
  <si>
    <t>https://www.google.com/aclk?sa=L&amp;ai=DChcSEwiJw4udz5vxAhUYN2AKHcEuBZkYABAHGgJ0bQ&amp;sig=AOD64_0M8-_uktOCQMdXF-ZouVnNyIupSw&amp;ctype=5&amp;q=&amp;ved=0ahUKEwjt7P-cz5vxAhVygUsFHSgHBQYQ1CkInQEoAA&amp;adurl=</t>
  </si>
  <si>
    <t>https://www.google.com/aclk?sa=L&amp;ai=DChcSEwjX6rSfz5vxAhUy3EwCHQphBfMYABAEGgJ0bQ&amp;sig=AOD64_1kexgo58g1mUevnrcexwN5a0ks9g&amp;ctype=5&amp;q=&amp;ved=0ahUKEwivgaefz5vxAhUObn0KHVJSAXYQ1CkIngEoAA&amp;adurl=</t>
  </si>
  <si>
    <t>https://www.google.com/aclk?sa=L&amp;ai=DChcSEwjB_Nqhz5vxAhVGBWAKHXQSAX4YABAEGgJ0bQ&amp;sig=AOD64_0qtSbWI_OJ1NlgFji7TTIPlnR5Ug&amp;ctype=5&amp;q=&amp;ved=0ahUKEwjXvsyhz5vxAhWGcn0KHRefC2AQ1CkI4gEoAA&amp;adurl=</t>
  </si>
  <si>
    <t>https://www.google.com/aclk?sa=L&amp;ai=DChcSEwiWr4Krz5vxAhUMF2AKHTCPAfwYABAFGgJ0bQ&amp;sig=AOD64_1JLq5CVttl-wBWRQiClN7jd_f9Xg&amp;ctype=5&amp;q=&amp;ved=0ahUKEwiS4PKqz5vxAhXTZCsKHewyAqQQ1CkI1QEoAA&amp;adurl=</t>
  </si>
  <si>
    <t>https://www.google.com/aclk?sa=L&amp;ai=DChcSEwj0s7etz5vxAhUkwUwCHc_IB2oYABAEGgJ0bQ&amp;sig=AOD64_0hXB5x23t27Xz64a6C1KYCCslMvA&amp;ctype=5&amp;q=&amp;ved=0ahUKEwj_9qmtz5vxAhWQbisKHVpXCfIQ1CkI7gQoAA&amp;adurl=</t>
  </si>
  <si>
    <t>https://www.google.com/aclk?sa=L&amp;ai=DChcSEwiSveivz5vxAhXBVWAKHRq2BjoYABAFGgJ0bQ&amp;sig=AOD64_2OO1qQnW000aUn8fOFQVVaPDQNuA&amp;ctype=5&amp;q=&amp;ved=0ahUKEwi0wNuvz5vxAhVSOisKHWKQAacQ1CkI5QEoAA&amp;adurl=</t>
  </si>
  <si>
    <t>https://www.google.com/aclk?sa=L&amp;ai=DChcSEwiH1aGyz5vxAhVVdmAKHYHnCO4YABAFGgJ0bQ&amp;sig=AOD64_2TXMlqzGFBy43nkj1Bi38reyQSHA&amp;ctype=5&amp;q=&amp;ved=0ahUKEwjLl5Gyz5vxAhXLc30KHQ1wDmcQ1CkI1AYoAA&amp;adurl=</t>
  </si>
  <si>
    <t>https://www.google.com/aclk?sa=L&amp;ai=DChcSEwiz9967z5vxAhUSdmAKHXyvCwkYABAFGgJ0bQ&amp;sig=AOD64_3MQQYUDNxbLhK__z5KheQLuj7KmA&amp;ctype=5&amp;q=&amp;ved=0ahUKEwjZgdK7z5vxAhUWcCsKHWaOAc0Q1CkIjgQoAA&amp;adurl=</t>
  </si>
  <si>
    <t>https://www.google.com/aclk?sa=L&amp;ai=DChcSEwj49Zq-z5vxAhUJ3EwCHWWdABwYABAEGgJ0bQ&amp;sig=AOD64_2uABQZUQzUENGUQlzU2WlBo4hDrw&amp;ctype=5&amp;q=&amp;ved=0ahUKEwi1so2-z5vxAhWNfn0KHSDHAiYQ1CkIvAIoAA&amp;adurl=</t>
  </si>
  <si>
    <t>https://www.google.com/aclk?sa=L&amp;ai=DChcSEwjH8sTAz5vxAhWKaSoKHa2PCj4YABAHGgJ0bQ&amp;sig=AOD64_11u023Sl5gURYnkCclWnyoDLwrJA&amp;ctype=5&amp;q=&amp;ved=0ahUKEwir97bAz5vxAhVFJHIKHTlHDC0Q1CkIkgIoAA&amp;adurl=</t>
  </si>
  <si>
    <t>https://www.google.com/aclk?sa=L&amp;ai=DChcSEwj13OzCz5vxAhXHVWAKHQLwAs0YABAHGgJ0bQ&amp;sig=AOD64_0uLJw1dBO8tPwNpq9o45pMuAOo5Q&amp;ctype=5&amp;q=&amp;ved=0ahUKEwiq_97Cz5vxAhUWQH0KHSMiAIsQ1CkIrAIoAA&amp;adurl=</t>
  </si>
  <si>
    <t>https://www.google.com/aclk?sa=L&amp;ai=DChcSEwjrvJbFz5vxAhUDWmAKHXsSAVQYABADGgJ0bQ&amp;sig=AOD64_2T3yxZPv6LV9U42MrixFQi3ddK7g&amp;ctype=5&amp;q=&amp;ved=0ahUKEwiVrIrFz5vxAhVbXSsKHUKUAj8Q1CkIdCgA&amp;adurl=</t>
  </si>
  <si>
    <t>https://www.google.com/aclk?sa=L&amp;ai=DChcSEwig3bnHz5vxAhXRbioKHdDwCNMYABAFGgJ0bQ&amp;sig=AOD64_1xcEc01R1DNq4imuh5qayjODounw&amp;ctype=5&amp;q=&amp;ved=0ahUKEwipqqvHz5vxAhUQOSsKHQSsAu4Q1CkImwEoAA&amp;adurl=</t>
  </si>
  <si>
    <t>https://www.google.com/aclk?sa=L&amp;ai=DChcSEwjBteDJz5vxAhXk10wCHXGRBkoYABAFGgJ0bQ&amp;sig=AOD64_2jbUAV3l9Y9JdzGGetf1s9u5jmgA&amp;ctype=5&amp;q=&amp;ved=0ahUKEwiJoMzJz5vxAhXGUn0KHYYeAdwQ1CkIjAEoAA&amp;adurl=</t>
  </si>
  <si>
    <t>https://www.google.com/aclk?sa=L&amp;ai=DChcSEwjBm47Mz5vxAhURVGAKHXUjDUEYABAGGgJ0bQ&amp;sig=AOD64_0Z8usmEVMAJeHnWLHhqwwd4tDZ1Q&amp;ctype=5&amp;q=&amp;ved=0ahUKEwiwov_Lz5vxAhVROSsKHX4dCwUQ1CkIhgEoAA&amp;adurl=</t>
  </si>
  <si>
    <t>https://www.google.com/aclk?sa=L&amp;ai=DChcSEwiLpbfOz5vxAhVb1UwCHWBmAJQYABAHGgJ0bQ&amp;sig=AOD64_26yfs_jZXmynBuX5LDnTJS09mF6Q&amp;ctype=5&amp;q=&amp;ved=0ahUKEwiTwabOz5vxAhXHdCsKHfzsBxYQ1CkIkgEoAA&amp;adurl=</t>
  </si>
  <si>
    <t>https://www.google.com/aclk?sa=L&amp;ai=DChcSEwil48_Qz5vxAhXCVWAKHVq5A_0YABAFGgJ0bQ&amp;sig=AOD64_0R95D6PC0gwrnoiLVI9pJAdc3UTQ&amp;ctype=5&amp;q=&amp;ved=0ahUKEwj_vsPQz5vxAhVaeH0KHXqyAzYQ1CkIqAEoAA&amp;adurl=</t>
  </si>
  <si>
    <t>https://www.google.com/aclk?sa=L&amp;ai=DChcSEwiTmfbSz5vxAhXTnsIKHTkhA9QYABAFGgJ0bQ&amp;sig=AOD64_3eTlkuvyvFP6XVIXK-cnk3UJwRsQ&amp;ctype=5&amp;q=&amp;ved=0ahUKEwjOtufSz5vxAhVIT30KHdZqAgkQ1CkIgwIoAA&amp;adurl=</t>
  </si>
  <si>
    <t>https://www.google.com/aclk?sa=L&amp;ai=DChcSEwi8i53Vz5vxAhXBQ2AKHVOfBToYABAEGgJ0bQ&amp;sig=AOD64_0IKVZyW4oADhwKV9yC_rFbuuNg0A&amp;ctype=5&amp;q=&amp;ved=0ahUKEwjyyo_Vz5vxAhVKbn0KHfQiApsQ1CkIxQEoAA&amp;adurl=</t>
  </si>
  <si>
    <t>https://www.google.com/aclk?sa=L&amp;ai=DChcSEwidtL_Xz5vxAhUUmMIKHe9qDY8YABAEGgJ0bQ&amp;sig=AOD64_1WBzCg-wqw3T_mO2RueyUpbeIeZQ&amp;ctype=5&amp;q=&amp;ved=0ahUKEwiHsLHXz5vxAhUXfX0KHe9oBAgQ1CkIvwIoAA&amp;adurl=</t>
  </si>
  <si>
    <t>https://www.google.com/aclk?sa=L&amp;ai=DChcSEwjZiu3Zz5vxAhXSwUwCHU-jBvgYABAGGgJ0bQ&amp;sig=AOD64_04WbTWdY_Jf64Pn1S5NVGbOhcVpA&amp;ctype=5&amp;q=&amp;ved=0ahUKEwjHi9zZz5vxAhXIT30KHVknD90Q1CkIwAEoAA&amp;adurl=</t>
  </si>
  <si>
    <t>https://www.google.com/aclk?sa=L&amp;ai=DChcSEwia9ZHcz5vxAhX41UwCHcwMBSMYABAEGgJ0bQ&amp;sig=AOD64_34ugva9sUVmfxYuerBxvhMG_Ba4Q&amp;ctype=5&amp;q=&amp;ved=0ahUKEwjMi4Pcz5vxAhVXb30KHWNuBjUQ1CkI1gIoAA&amp;adurl=</t>
  </si>
  <si>
    <t>https://www.google.com/aclk?sa=L&amp;ai=DChcSEwjdsb7ez5vxAhWJaSoKHatUBAMYABAEGgJ0bQ&amp;sig=AOD64_3x408qQugLpd9FN4DCnJNRXVYdxQ&amp;ctype=5&amp;q=&amp;ved=0ahUKEwjg4bLez5vxAhVaOSsKHTN6CesQ1CkIpgEoAA&amp;adurl=</t>
  </si>
  <si>
    <t>https://www.google.com/aclk?sa=L&amp;ai=DChcSEwiGmd_gz5vxAhWLQ2AKHepkDBkYABAGGgJ0bQ&amp;sig=AOD64_1LnKSKsRkk8VJZ1Xnvt0XhWX6gbA&amp;ctype=5&amp;q=&amp;ved=0ahUKEwiI9tPgz5vxAhWKb30KHR9eCEkQ1CkIrAEoAA&amp;adurl=</t>
  </si>
  <si>
    <t>https://www.google.com/aclk?sa=L&amp;ai=DChcSEwjlqIDjz5vxAhUQVWAKHbAtC9YYABAFGgJ0bQ&amp;sig=AOD64_3yQiECYWIakDjuc5-TPYhL8vdqVw&amp;ctype=5&amp;q=&amp;ved=0ahUKEwifwPTiz5vxAhUMT30KHZkRBfYQ1CkIrgQoAA&amp;adurl=</t>
  </si>
  <si>
    <t>https://www.google.com/aclk?sa=L&amp;ai=DChcSEwiqqr7lz5vxAhVSPmAKHSEpCqsYABAGGgJ0bQ&amp;sig=AOD64_2nzzkBfQvNb7zVuX1fmNfCawc7iQ&amp;ctype=5&amp;q=&amp;ved=0ahUKEwjL77Hlz5vxAhXzqksFHf9UBVAQ1CkIwwMoAA&amp;adurl=</t>
  </si>
  <si>
    <t>https://www.google.com/aclk?sa=L&amp;ai=DChcSEwjr4O7nz5vxAhUI10wCHc8cAfAYABAEGgJ0bQ&amp;sig=AOD64_0S-L6JaHKC6uoyTIa_LTSyEMtd7g&amp;ctype=5&amp;q=&amp;ved=0ahUKEwi10eHnz5vxAhUYb30KHfOsCjsQ1CkImQEoAA&amp;adurl=</t>
  </si>
  <si>
    <t>https://www.google.com/aclk?sa=L&amp;ai=DChcSEwiok5jxz5vxAhUHVmAKHT7sA2IYABAGGgJ0bQ&amp;sig=AOD64_08gzwot7wVWPJAkctiHmIi_9Xpog&amp;ctype=5&amp;q=&amp;ved=0ahUKEwip64vxz5vxAhVNOisKHW57A04Q1CkItQEoAA&amp;adurl=</t>
  </si>
  <si>
    <t>https://www.google.com/aclk?sa=L&amp;ai=DChcSEwjmhsDzz5vxAhXTnsIKHTkhA9QYABAFGgJ0bQ&amp;sig=AOD64_1XpBqxBZOn0uclrYR6imRPKnCNfw&amp;ctype=5&amp;q=&amp;ved=0ahUKEwiG0rLzz5vxAhWWbysKHWRFD2kQ1CkItQIoAA&amp;adurl=</t>
  </si>
  <si>
    <t>https://www.google.com/aclk?sa=L&amp;ai=DChcSEwjimOf1z5vxAhUNdmAKHTHyCMgYABAFGgJ0bQ&amp;sig=AOD64_2z_m2s1F5NEjzNQOyeZ3zFPQ79Hw&amp;ctype=5&amp;q=&amp;ved=0ahUKEwio09r1z5vxAhU7gUsFHXoVB9wQ1CkIsAEoAA&amp;adurl=</t>
  </si>
  <si>
    <t>https://www.google.com/aclk?sa=L&amp;ai=DChcSEwjqmpX4z5vxAhUywUwCHbf5DMkYABAEGgJ0bQ&amp;sig=AOD64_2PCHRVaYDmVppU8GkoqoakGg_O0Q&amp;ctype=5&amp;q=&amp;ved=0ahUKEwjCtIr4z5vxAhUClEsFHVEPBFUQ1CkIkwUoAA&amp;adurl=</t>
  </si>
  <si>
    <t>https://www.google.com/aclk?sa=L&amp;ai=DChcSEwjKk9v6z5vxAhVEQ2AKHZNvDIoYABADGgJ0bQ&amp;sig=AOD64_1BvOzj715Qcs54NO5d9jhadkvjeg&amp;ctype=5&amp;q=&amp;ved=0ahUKEwjN8876z5vxAhWBA3IKHTSsD1QQ1CkIfSgA&amp;adurl=</t>
  </si>
  <si>
    <t>https://www.google.com/aclk?sa=L&amp;ai=DChcSEwiUiID9z5vxAhXBVWAKHRq2BjoYABAGGgJ0bQ&amp;sig=AOD64_1REYeuE5Ul8-WCTuHAc_UF9cej2A&amp;ctype=5&amp;q=&amp;ved=0ahUKEwjkgfP8z5vxAhUSb30KHakXBHQQ1CkIhgEoAA&amp;adurl=</t>
  </si>
  <si>
    <t>https://www.google.com/aclk?sa=L&amp;ai=DChcSEwjx-J3_z5vxAhUGF2AKHYPEDYgYABAHGgJ0bQ&amp;sig=AOD64_1mu9yqqkSxyYS_B6kH02hhcRlZRg&amp;ctype=5&amp;q=&amp;ved=0ahUKEwj_s5H_z5vxAhUKeisKHWqhBKoQ1CkIfCgA&amp;adurl=</t>
  </si>
  <si>
    <t>https://www.google.com/aclk?sa=L&amp;ai=DChcSEwiJjMGB0JvxAhXGbioKHbH_BFoYABAEGgJ0bQ&amp;sig=AOD64_2TK6SAtTmLDPhUiEG1e80LcBMiJQ&amp;ctype=5&amp;q=&amp;ved=0ahUKEwjKoLWB0JvxAhVQAHIKHYqrDYYQ1CkIhgQoAA&amp;adurl=</t>
  </si>
  <si>
    <t>https://www.google.com/aclk?sa=L&amp;ai=DChcSEwiOie6D0JvxAhUVF2AKHSyCDE4YABAEGgJ0bQ&amp;sig=AOD64_2h5XQOk2lc7fiu8Pvr6xWznpsHtA&amp;ctype=5&amp;q=&amp;ved=0ahUKEwjRleSD0JvxAhXISH0KHUN-CwMQ1CkI1AIoAA&amp;adurl=</t>
  </si>
  <si>
    <t>https://www.google.com/aclk?sa=L&amp;ai=DChcSEwjB7J-G0JvxAhURV2AKHS8NDcgYABAFGgJ0bQ&amp;sig=AOD64_0pWzTUTgQWXnWRLWlW3rq02Q309A&amp;ctype=5&amp;q=&amp;ved=0ahUKEwijy4qG0JvxAhXYZCsKHVAcC_kQ1CkIsAEoAA&amp;adurl=</t>
  </si>
  <si>
    <t>https://www.google.com/aclk?sa=L&amp;ai=DChcSEwj4rZOT0JvxAhUXWmAKHVJkBCwYABAHGgJ0bQ&amp;sig=AOD64_07akAGhn8TLjhlRlKqYsHu3cKzUw&amp;ctype=5&amp;q=&amp;ved=0ahUKEwiRo4WT0JvxAhWYV30KHXP5DQQQ1CkI8QEoAA&amp;adurl=</t>
  </si>
  <si>
    <t>https://www.google.com/aclk?sa=L&amp;ai=DChcSEwiXo8eV0JvxAhUSN2AKHY91AgMYABAEGgJ0bQ&amp;sig=AOD64_01_D0OV4pjtT2NxdTxlegkr50uNQ&amp;ctype=5&amp;q=&amp;ved=0ahUKEwiq17uV0JvxAhWIbysKHbsYAawQ1CkIrwMoAA&amp;adurl=</t>
  </si>
  <si>
    <t>https://www.google.com/aclk?sa=L&amp;ai=DChcSEwjDgPaX0JvxAhWe2kwCHUc2A6kYABAEGgJ0bQ&amp;sig=AOD64_2eTvc88sFyRyghJwioTKHdlJ098Q&amp;ctype=5&amp;q=&amp;ved=0ahUKEwjWg-mX0JvxAhWGXCsKHetBDycQ1CkI4gIoAA&amp;adurl=</t>
  </si>
  <si>
    <t>https://www.google.com/aclk?sa=L&amp;ai=DChcSEwjP6qqa0JvxAhXe4EwCHdS_AK0YABAHGgJ0bQ&amp;sig=AOD64_3qo-x1KNBjeonIKeXUMVsjHpvtrw&amp;ctype=5&amp;q=&amp;ved=0ahUKEwjqkZ2a0JvxAhUQYysKHTE6CqgQ1CkIsQEoAA&amp;adurl=</t>
  </si>
  <si>
    <t>https://www.google.com/aclk?sa=L&amp;ai=DChcSEwik2cyc0JvxAhUGWmAKHWOrDEkYABAFGgJ0bQ&amp;sig=AOD64_0N2_X13DPhZVRjr92dvA1Ge51uzQ&amp;ctype=5&amp;q=&amp;ved=0ahUKEwjhu8Cc0JvxAhVCWysKHc5cDiAQ1CkIggQoAA&amp;adurl=</t>
  </si>
  <si>
    <t>https://www.google.com/aclk?sa=L&amp;ai=DChcSEwjBmIqf0JvxAhWxwUwCHa4oC2QYABAFGgJ0bQ&amp;sig=AOD64_2XIeEeIIATrN0dufXH_r40Cxi0fQ&amp;ctype=5&amp;q=&amp;ved=0ahUKEwj2gv2e0JvxAhWBSH0KHUrfDK4Q1CkIkgEoAA&amp;adurl=</t>
  </si>
  <si>
    <t>https://www.google.com/aclk?sa=L&amp;ai=DChcSEwi2066h0JvxAhVEaioKHUrFCdsYABAEGgJ0bQ&amp;sig=AOD64_0AqmnW6jGJG-UxEzcsfusB9E3MhQ&amp;ctype=5&amp;q=&amp;ved=0ahUKEwiQnZ6h0JvxAhWQWX0KHa24BY4Q1CkIkgEoAA&amp;adurl=</t>
  </si>
  <si>
    <t>https://www.google.com/aclk?sa=L&amp;ai=DChcSEwivuc2j0JvxAhUCN2AKHRc4CisYABAGGgJ0bQ&amp;sig=AOD64_1djZahESk9I1VlM34s4-vqafFtQQ&amp;ctype=5&amp;q=&amp;ved=0ahUKEwjezsGj0JvxAhUiqksFHfXtBeYQ1CkIjgEoAA&amp;adurl=</t>
  </si>
  <si>
    <t>https://www.google.com/aclk?sa=L&amp;ai=DChcSEwiDzfel0JvxAhWJdmAKHTDODhkYABAFGgJ0bQ&amp;sig=AOD64_3lqOw2pn1lYq1mUPysALomfuYeeA&amp;ctype=5&amp;q=&amp;ved=0ahUKEwjykeOl0JvxAhWUe30KHdfMDcAQ1CkIhQEoAA&amp;adurl=</t>
  </si>
  <si>
    <t>https://www.google.com/aclk?sa=L&amp;ai=DChcSEwjW0J-o0JvxAhVNQ2AKHbsUAgcYABAGGgJ0bQ&amp;sig=AOD64_0jR2J6bUqPYoFjpLmVwzHiuik_JA&amp;ctype=5&amp;q=&amp;ved=0ahUKEwi4xZOo0JvxAhUbX30KHYYOCNUQ1CkI8gEoAA&amp;adurl=</t>
  </si>
  <si>
    <t>https://www.google.com/aclk?sa=L&amp;ai=DChcSEwjl-9Sq0JvxAhVITmAKHTX7DucYABAEGgJ0bQ&amp;sig=AOD64_0xUYkA9eVQ6C6isCNooZsSh_irBw&amp;ctype=5&amp;q=&amp;ved=0ahUKEwj4iMaq0JvxAhULfX0KHUQeAWQQ1CkI-AEoAA&amp;adurl=</t>
  </si>
  <si>
    <t>https://www.google.com/aclk?sa=L&amp;ai=DChcSEwjkl4Ot0JvxAhXm3EwCHatKBZsYABAFGgJ0bQ&amp;sig=AOD64_2O0F-5kKbs7KlQsmes3_5srjb1pw&amp;ctype=5&amp;q=&amp;ved=0ahUKEwielPas0JvxAhUQOSsKHQSsAu4Q1CkIiwEoAA&amp;adurl=</t>
  </si>
  <si>
    <t>https://www.google.com/aclk?sa=L&amp;ai=DChcSEwjs7aOv0JvxAhUPF2AKHV93DYMYABAFGgJ0bQ&amp;sig=AOD64_01hSSfQJvHP6Zy6t5eEi9UahlZ7w&amp;ctype=5&amp;q=&amp;ved=0ahUKEwjPxZiv0JvxAhVTcCsKHeBFB8AQ1CkImQEoAA&amp;adurl=</t>
  </si>
  <si>
    <t>https://www.google.com/aclk?sa=L&amp;ai=DChcSEwii_cux0JvxAhWFZIsKHQ0XCHIYABAEGgJ0bQ&amp;sig=AOD64_0C6JjhHK5Qvh951qA4mFOzUiNkZw&amp;ctype=5&amp;q=&amp;ved=0ahUKEwj3mbyx0JvxAhWNbysKHQguDkYQ1CkIrAEoAA&amp;adurl=</t>
  </si>
  <si>
    <t>https://www.google.com/aclk?sa=L&amp;ai=DChcSEwiPt-e60JvxAhWjm8IKHZKTBmoYABAEGgJ0bQ&amp;sig=AOD64_0rEMXJR9EIY8itk3_LKkkv_57EAw&amp;ctype=5&amp;q=&amp;ved=0ahUKEwiEy9u60JvxAhXLcn0KHVKmA3oQ1CkIjgEoAA&amp;adurl=</t>
  </si>
  <si>
    <t>https://www.google.com/aclk?sa=L&amp;ai=DChcSEwiivYu90JvxAhWOEGAKHflmCiYYABAEGgJ0bQ&amp;sig=AOD64_3Ac-ZA3QT27KUqrpv5VFzNdpAOOQ&amp;ctype=5&amp;q=&amp;ved=0ahUKEwjhof680JvxAhWQV30KHRx_AvAQ1CkI1gUoAA&amp;adurl=</t>
  </si>
  <si>
    <t>https://www.google.com/aclk?sa=L&amp;ai=DChcSEwi1sdW_0JvxAhVYQWAKHXvrAuoYABAEGgJ0bQ&amp;sig=AOD64_3_RKTlJB6bnX-3iExo-sv2ALDqfQ&amp;ctype=5&amp;q=&amp;ved=0ahUKEwj3pcm_0JvxAhXEYisKHVq5B7cQ1CkIlAMoAA&amp;adurl=</t>
  </si>
  <si>
    <t>https://www.google.com/aclk?sa=L&amp;ai=DChcSEwjVzoDC0JvxAhVLVGAKHVjUBIEYABAFGgJ0bQ&amp;sig=AOD64_34TMhOhqT8NXJvz4ZOE9dn2drtZA&amp;ctype=5&amp;q=&amp;ved=0ahUKEwjou_DB0JvxAhUVfX0KHcC-DAcQ1CkIxAMoAA&amp;adurl=</t>
  </si>
  <si>
    <t>https://www.google.com/aclk?sa=L&amp;ai=DChcSEwjQt7HE0JvxAhVI2kwCHXXxC18YABACGgJ0bQ&amp;sig=AOD64_3_FjSQRFZkLUwVBVw9l17ogaNQMw&amp;ctype=5&amp;q=&amp;ved=0ahUKEwjjkqPE0JvxAhVXAXIKHeL4DGAQ1CkIcSgA&amp;adurl=</t>
  </si>
  <si>
    <t>https://www.google.com/aclk?sa=L&amp;ai=DChcSEwj5ttHG0JvxAhUtwUwCHYhYB5kYABAGGgJ0bQ&amp;sig=AOD64_1K-rqOvoOcBeazZKw1OxoJpgel8A&amp;ctype=5&amp;q=&amp;ved=0ahUKEwjH78HG0JvxAhVObSsKHURGBKcQ1CkIiwEoAA&amp;adurl=</t>
  </si>
  <si>
    <t>https://www.google.com/aclk?sa=L&amp;ai=DChcSEwiUwPzI0JvxAhUWPmAKHaRDCrQYABAFGgJ0bQ&amp;sig=AOD64_2ee9I0NKWkKmn2sVdz024yKFtL7w&amp;ctype=5&amp;q=&amp;ved=0ahUKEwi0ye_I0JvxAhWObn0KHbNGCRkQ1CkIiwEoAA&amp;adurl=</t>
  </si>
  <si>
    <t>https://www.google.com/aclk?sa=L&amp;ai=DChcSEwitgKHL0JvxAhUUF2AKHZiUDocYABAEGgJ0bQ&amp;sig=AOD64_3gCN3orIP3y7nrRi520kDRzlJXOQ&amp;ctype=5&amp;q=&amp;ved=0ahUKEwiYzJXL0JvxAhWQF3IKHTdaDsYQ1CkI3wMoAA&amp;adurl=</t>
  </si>
  <si>
    <t>https://www.google.com/aclk?sa=L&amp;ai=DChcSEwifgs7N0JvxAhWSZIsKHY-LC6UYABADGgJ0bQ&amp;sig=AOD64_1vQ97FvYCMOnI6bqJqS8KWewClAg&amp;ctype=5&amp;q=&amp;ved=0ahUKEwi1lsHN0JvxAhWTbSsKHe4MBXQQ1CkIbigA&amp;adurl=</t>
  </si>
  <si>
    <t>https://www.google.com/aclk?sa=L&amp;ai=DChcSEwjK-vLP0JvxAhVUQWAKHZ4-DxMYABAEGgJ0bQ&amp;sig=AOD64_0UdWmHTaiB9W_mIHQYaZhnQnpyUA&amp;ctype=5&amp;q=&amp;ved=0ahUKEwjsyufP0JvxAhVIXSsKHQSUD7sQ1CkI9wIoAA&amp;adurl=</t>
  </si>
  <si>
    <t>https://www.google.com/aclk?sa=L&amp;ai=DChcSEwj0wp_S0JvxAhWBVWAKHa8TA8EYABAHGgJ0bQ&amp;sig=AOD64_1Gke-5ni8NA9uxgvJQuoBIL4OMPQ&amp;ctype=5&amp;q=&amp;ved=0ahUKEwit75TS0JvxAhVROSsKHX4dCwUQ1CkIrQEoAA&amp;adurl=</t>
  </si>
  <si>
    <t>https://www.google.com/aclk?sa=L&amp;ai=DChcSEwi3_sHU0JvxAhXNaSoKHSH_CpcYABAFGgJ0bQ&amp;sig=AOD64_3LQpgiuAcUh9pnjMA36RxOGGwN5g&amp;ctype=5&amp;q=&amp;ved=0ahUKEwjZ5LbU0JvxAhXDX30KHRyWAYUQ1CkIiQEoAA&amp;adurl=</t>
  </si>
  <si>
    <t>https://www.google.com/aclk?sa=L&amp;ai=DChcSEwiYkOvW0JvxAhVCTmAKHdrSCrwYABAEGgJ0bQ&amp;sig=AOD64_1w4pUFjd-nCghqcYljvXHoYNRldQ&amp;ctype=5&amp;q=&amp;ved=0ahUKEwiBsd3W0JvxAhV6qksFHQPUCrUQ1CkIvAMoAA&amp;adurl=</t>
  </si>
  <si>
    <t>https://www.google.com/aclk?sa=L&amp;ai=DChcSEwjrp6DZ0JvxAhXLVWAKHUuxD80YABAFGgJ0bQ&amp;sig=AOD64_36uC4U58GmX1hJDaxSyiomKIx7Hg&amp;ctype=5&amp;q=&amp;ved=0ahUKEwj4mJHZ0JvxAhXFZSsKHdKeAaAQ1CkIrQEoAA&amp;adurl=</t>
  </si>
  <si>
    <t>https://www.google.com/aclk?sa=L&amp;ai=DChcSEwjwt8Pb0JvxAhVYdGAKHVUDApIYABAEGgJ0bQ&amp;sig=AOD64_2O_nIyZHOwiUt3fJzmfxmsKQlxeg&amp;ctype=5&amp;q=&amp;ved=0ahUKEwjT07bb0JvxAhWPfn0KHRPqDH4Q1CkItQMoAA&amp;adurl=</t>
  </si>
  <si>
    <t>https://www.google.com/aclk?sa=L&amp;ai=DChcSEwil_-ji0JvxAhVQPmAKHZ1LDs0YABADGgJ0bQ&amp;sig=AOD64_3rn2MxyxMz3OmlIuUf7J5UgbFmbQ&amp;ctype=5&amp;q=&amp;ved=0ahUKEwjBz97i0JvxAhUZT30KHZ-kDCAQ1CkIcygA&amp;adurl=</t>
  </si>
  <si>
    <t>https://www.google.com/aclk?sa=L&amp;ai=DChcSEwiohZHl0JvxAhUDdmAKHWPWAIMYABACGgJ0bQ&amp;sig=AOD64_3hReZv60mtmYptDW6hxXaSfbb0rw&amp;ctype=5&amp;q=&amp;ved=0ahUKEwjunYbl0JvxAhXafH0KHchdAT8Q1CkIaigA&amp;adurl=</t>
  </si>
  <si>
    <t>https://www.google.com/aclk?sa=L&amp;ai=DChcSEwjO4-rp0JvxAhXFIWAKHSOVDXIYABAEGgJ0bQ&amp;sig=AOD64_3cyx2lMt-6udrDcTLtM-Tl7tHLuQ&amp;ctype=5&amp;q=&amp;ved=0ahUKEwiJ6d7p0JvxAhXRfn0KHVTvARYQ1CkIrwMoAA&amp;adurl=</t>
  </si>
  <si>
    <t>https://www.google.com/aclk?sa=L&amp;ai=DChcSEwjxprDs0JvxAhVQVGAKHdaODlQYABAEGgJ0bQ&amp;sig=AOD64_1Ccy25TKVO0d7hD4Wmpztl3SW9cg&amp;ctype=5&amp;q=&amp;ved=0ahUKEwjNjKTs0JvxAhWBXSsKHdn8BiYQ1CkIzQEoAA&amp;adurl=</t>
  </si>
  <si>
    <t>https://www.google.com/aclk?sa=L&amp;ai=DChcSEwjiq87u0JvxAhW13EwCHRTGBt4YABAFGgJ0bQ&amp;sig=AOD64_1YXl8BMTGAx4T4iy6pqmvbZWxMJQ&amp;ctype=5&amp;q=&amp;ved=0ahUKEwis38Lu0JvxAhUIOSsKHQXZBWcQ1CkIfCgA&amp;adurl=</t>
  </si>
  <si>
    <t>https://www.google.com/aclk?sa=L&amp;ai=DChcSEwiWxcL70JvxAhUPN2AKHZ2qCnkYABABGgJ0bQ&amp;sig=AOD64_3GITMeKwdMuODJn1S3QT-ugeobLA&amp;ctype=5&amp;q=&amp;ved=0ahUKEwj7qLf70JvxAhUJbn0KHQnnDQUQ1CkIUigA&amp;adurl=</t>
  </si>
  <si>
    <t>https://www.google.com/shopping/product/4896774566200264357?safe=strict&amp;sxsrf=ALeKk02jzi23UE2MElkRomzhkvYS9OzOdw:1623822066713&amp;q=Lenovo+IdeaPad+3+(15)+Intel+Core+i3-1005G1+Intel+UHD+Graphics+G1+15.6%E2%80%9D,+HD+(1366+x+768),+TN+128GB+SSD+&amp;biw=1366&amp;bih=695&amp;prds=eto:10224988917037411081_0&amp;sa=X&amp;ved=0ahUKEwjP462A0ZvxAhUqlEsFHdLsAWwQ8gIIvgUoAA</t>
  </si>
  <si>
    <t>https://www.google.com/aclk?sa=L&amp;ai=DChcSEwjeyOOJ0ZvxAhUHdmAKHY--C5oYABAFGgJ0bQ&amp;sig=AOD64_0bih6CaKeonA372W5FzUVKcqqpXQ&amp;ctype=5&amp;q=&amp;ved=0ahUKEwjS69aJ0ZvxAhVQOisKHTxADz8Q1CkItQMoAA&amp;adurl=</t>
  </si>
  <si>
    <t>https://www.google.com/aclk?sa=L&amp;ai=DChcSEwip9eOQ0ZvxAhUDaioKHVR9BOoYABAFGgJ0bQ&amp;sig=AOD64_0q4dVSJBEdpYCcwN9kSCBRRsD8EA&amp;ctype=5&amp;q=&amp;ved=0ahUKEwi3s9iQ0ZvxAhVKlEsFHbWUCvsQ1CkI7AEoAA&amp;adurl=</t>
  </si>
  <si>
    <t>https://www.google.com/aclk?sa=L&amp;ai=DChcSEwjDh86V0ZvxAhVCPmAKHXYQCp8YABAFGgJ0bQ&amp;sig=AOD64_0HRWAD9FlNd8rNaVEwHXejMxmr-g&amp;ctype=5&amp;q=&amp;ved=0ahUKEwjClcOV0ZvxAhXOYisKHblRAyEQ1CkI6AEoAA&amp;adurl=</t>
  </si>
  <si>
    <t>https://www.google.com/aclk?sa=L&amp;ai=DChcSEwiN5_aX0ZvxAhXFIWAKHSOVDXIYABAHGgJ0bQ&amp;sig=AOD64_0IOEv0k01EoMS0RhXNLL0y0LDJcg&amp;ctype=5&amp;q=&amp;ved=0ahUKEwjq_emX0ZvxAhWHXSsKHctGBGQQ1CkIjgEoAA&amp;adurl=</t>
  </si>
  <si>
    <t>https://www.google.com/shopping/product/2683667827097313534?safe=strict&amp;sxsrf=ALeKk02jzi23UE2MElkRomzhkvYS9OzOdw:1623822066713&amp;q=HP+15+(15-dy)+Intel+Core+i3-1005G1+Intel+UHD+Graphics+G1+15.6%E2%80%9D,+HD+(1366+x+768),+TN+256GB+SSD+&amp;biw=1366&amp;bih=695&amp;prds=eto:13294744095316985205_0&amp;sa=X&amp;ved=0ahUKEwjJq8uc0ZvxAhUIgUsFHUSHBjsQ8gIIzgUoAA</t>
  </si>
  <si>
    <t>https://www.google.com/shopping/product/17528472487894660178?safe=strict&amp;sxsrf=ALeKk02jzi23UE2MElkRomzhkvYS9OzOdw:1623822066713&amp;q=HP+15+(15-dy1091wm)+Intel+Core+i3-1005G1+Intel+UHD+Graphics+G1+15.6%E2%80%9D,+HD+(1366+x+768),+TN+256GB+SSD+&amp;biw=1366&amp;bih=695&amp;prds=eto:8994755506968009014_0&amp;sa=X&amp;ved=0ahUKEwjPrZOf0ZvxAhWJaCsKHaJEBa8Q8gII3AMoAA</t>
  </si>
  <si>
    <t>https://www.google.com/aclk?sa=L&amp;ai=DChcSEwi1sfm20ZvxAhVZBWAKHQdMBJwYABAFGgJ0bQ&amp;sig=AOD64_1h1z3We26SwT6BOD6ZQjWtOUN7Gg&amp;ctype=5&amp;q=&amp;ved=0ahUKEwje_Oy20ZvxAhXFZSsKHdKeAaAQ1CkIuQEoAA&amp;adurl=</t>
  </si>
  <si>
    <t>https://www.google.com/aclk?sa=L&amp;ai=DChcSEwitmp250ZvxAhWRVWAKHV2kB18YABAGGgJ0bQ&amp;sig=AOD64_0LGvOpnxvtVvoa6LNyUcvbyuk3Mw&amp;ctype=5&amp;q=&amp;ved=0ahUKEwim7JC50ZvxAhVClEsFHYDqB0UQ1CkIjQEoAA&amp;adurl=</t>
  </si>
  <si>
    <t>https://www.google.com/aclk?sa=L&amp;ai=DChcSEwiK3cO70ZvxAhXU2kwCHXzVDHkYABAEGgJ0bQ&amp;sig=AOD64_0uxHc6uKEhbUAmg2uBIUpu2GrWrQ&amp;ctype=5&amp;q=&amp;ved=0ahUKEwi9xLW70ZvxAhW_gUsFHdjIA2gQ1CkIpQEoAA&amp;adurl=</t>
  </si>
  <si>
    <t>https://www.google.com/aclk?sa=L&amp;ai=DChcSEwiUrqDA0ZvxAhUywUwCHbf5DMkYABAFGgJ0bQ&amp;sig=AOD64_0F6mbd63uDp3lUWvUzB1aCby-9Jw&amp;ctype=5&amp;q=&amp;ved=0ahUKEwj4uJTA0ZvxAhWGWX0KHXw_Ds4Q1CkIuQEoAA&amp;adurl=</t>
  </si>
  <si>
    <t>https://www.google.com/aclk?sa=L&amp;ai=DChcSEwit-6rJ0ZvxAhUUBGAKHZ35DygYABAEGgJ0bQ&amp;sig=AOD64_25jnTARzhrmNAPp9bj9pMsadumdg&amp;ctype=5&amp;q=&amp;ved=0ahUKEwjq45_J0ZvxAhXmlEsFHXZnBPEQ1CkIigEoAA&amp;adurl=</t>
  </si>
  <si>
    <t> 2688524</t>
  </si>
  <si>
    <t> 2100000</t>
  </si>
  <si>
    <t> 3750000</t>
  </si>
  <si>
    <t> 5900000</t>
  </si>
  <si>
    <t> 4500000</t>
  </si>
  <si>
    <t> 5990000</t>
  </si>
  <si>
    <t> 5300000</t>
  </si>
  <si>
    <t> 4242000</t>
  </si>
  <si>
    <t> 6750000</t>
  </si>
  <si>
    <t> 4800000</t>
  </si>
  <si>
    <t> 6850000</t>
  </si>
  <si>
    <t> 4000000</t>
  </si>
  <si>
    <t> 5740000</t>
  </si>
  <si>
    <t> 5599000</t>
  </si>
  <si>
    <t> 6900000</t>
  </si>
  <si>
    <t> 5750000</t>
  </si>
  <si>
    <t> 6000000</t>
  </si>
  <si>
    <t> 7900000</t>
  </si>
  <si>
    <t> 6600000</t>
  </si>
  <si>
    <t> 4253274</t>
  </si>
  <si>
    <t> 6700000</t>
  </si>
  <si>
    <t> 1400000</t>
  </si>
  <si>
    <t> 7951063</t>
  </si>
  <si>
    <t> 7350000</t>
  </si>
  <si>
    <t> 6450000</t>
  </si>
  <si>
    <t> 6394137</t>
  </si>
  <si>
    <t> 2900000</t>
  </si>
  <si>
    <t> 5800000</t>
  </si>
  <si>
    <t> 1920303</t>
  </si>
  <si>
    <t> 1136506</t>
  </si>
  <si>
    <t> 8500000</t>
  </si>
  <si>
    <t> 7717062</t>
  </si>
  <si>
    <t> 4836428</t>
  </si>
  <si>
    <t> 1109478</t>
  </si>
  <si>
    <t> 1136577</t>
  </si>
  <si>
    <t> 8800000</t>
  </si>
  <si>
    <t> 1112130</t>
  </si>
  <si>
    <t> 1037713</t>
  </si>
  <si>
    <t> 1418770</t>
  </si>
  <si>
    <t> 1250000</t>
  </si>
  <si>
    <t> 8100000</t>
  </si>
  <si>
    <t> 2694951</t>
  </si>
  <si>
    <t> 6550000</t>
  </si>
  <si>
    <t> 6116038</t>
  </si>
  <si>
    <t> 3850000</t>
  </si>
  <si>
    <t> 3650000</t>
  </si>
  <si>
    <t> 4263441</t>
  </si>
  <si>
    <t> 2400000</t>
  </si>
  <si>
    <t> 1205000</t>
  </si>
  <si>
    <t> 7012213</t>
  </si>
  <si>
    <t> 8520774</t>
  </si>
  <si>
    <t> 1161407</t>
  </si>
  <si>
    <t> 3700000</t>
  </si>
  <si>
    <t> 1278827</t>
  </si>
  <si>
    <t> 1099000</t>
  </si>
  <si>
    <t> 6800000</t>
  </si>
  <si>
    <t> 8200000</t>
  </si>
  <si>
    <t> 1070000</t>
  </si>
  <si>
    <t> 7499000</t>
  </si>
  <si>
    <t> 7500000</t>
  </si>
  <si>
    <t> 1065000</t>
  </si>
  <si>
    <t> 5500000</t>
  </si>
  <si>
    <t> 7028974</t>
  </si>
  <si>
    <t> 8700000</t>
  </si>
  <si>
    <t> 7450000</t>
  </si>
  <si>
    <t> 1130000</t>
  </si>
  <si>
    <t> 1645000</t>
  </si>
  <si>
    <t> 1150000</t>
  </si>
  <si>
    <t> 8950000</t>
  </si>
  <si>
    <t> 1493553</t>
  </si>
  <si>
    <t> 1140668</t>
  </si>
  <si>
    <t> 9000000</t>
  </si>
  <si>
    <t> 9200000</t>
  </si>
  <si>
    <t> 1029900</t>
  </si>
  <si>
    <t> 9500000</t>
  </si>
  <si>
    <t> 1080000</t>
  </si>
  <si>
    <t> 1252498</t>
  </si>
  <si>
    <t> 1020000</t>
  </si>
  <si>
    <t> 1299900</t>
  </si>
  <si>
    <t> 1050000</t>
  </si>
  <si>
    <t> 1255000</t>
  </si>
  <si>
    <t> 1100000</t>
  </si>
  <si>
    <t> 6971938</t>
  </si>
  <si>
    <t> 1476159</t>
  </si>
  <si>
    <t> 1671083</t>
  </si>
  <si>
    <t> 2635127</t>
  </si>
  <si>
    <t> 2736230</t>
  </si>
  <si>
    <t> 2107433</t>
  </si>
  <si>
    <t> 1280249</t>
  </si>
  <si>
    <t> 1570368</t>
  </si>
  <si>
    <t> 6955313</t>
  </si>
  <si>
    <t> 1800000</t>
  </si>
  <si>
    <t> 3999000</t>
  </si>
  <si>
    <t> 1095000</t>
  </si>
  <si>
    <t> 3100000</t>
  </si>
  <si>
    <t> 1900000</t>
  </si>
  <si>
    <t> 6200000</t>
  </si>
  <si>
    <t> 1386866</t>
  </si>
  <si>
    <t> 9624825</t>
  </si>
  <si>
    <t>Intel Core i7-1165G7</t>
  </si>
  <si>
    <t>Intel Celeron N5100</t>
  </si>
  <si>
    <t>Intel Core i3-1115G4</t>
  </si>
  <si>
    <t>Intel Core i3-10110</t>
  </si>
  <si>
    <t>Intel Celeron 6305U</t>
  </si>
  <si>
    <t>Intel Core i5-10300H</t>
  </si>
  <si>
    <t>AMD Ryzen 5 5500U</t>
  </si>
  <si>
    <t>Intel Iris Xe Graphics</t>
  </si>
  <si>
    <t>NVIDIA RTX 3050-Ti (Laptop)</t>
  </si>
  <si>
    <t>NVIDIA GeForce MX330</t>
  </si>
  <si>
    <t>AMD Radeon RX Vega 11</t>
  </si>
  <si>
    <t>NVIDIA GeForce MX350</t>
  </si>
  <si>
    <t>NVIDIA GeForce MX450</t>
  </si>
  <si>
    <t>Intel Iris Plus G7</t>
  </si>
  <si>
    <t>NVIDIA RTX 3060 (Laptop)</t>
  </si>
  <si>
    <t>Athlon Silver 3050U Graphics</t>
  </si>
  <si>
    <t>4GB</t>
  </si>
  <si>
    <t>8GB</t>
  </si>
  <si>
    <t>16GB</t>
  </si>
  <si>
    <t>1024GB SSD</t>
  </si>
  <si>
    <t>ASUS A416MA</t>
  </si>
  <si>
    <t>ACER NITRO 5 AN515-45</t>
  </si>
  <si>
    <t xml:space="preserve">ASUS E210MA </t>
  </si>
  <si>
    <t>ASUS ROG STRIX G G512LI-I75TB9T</t>
  </si>
  <si>
    <t>ASUS ROG STRIX G512LI</t>
  </si>
  <si>
    <t>ASUS ROG STRIX-G G512LV-I7R6B6T</t>
  </si>
  <si>
    <t>ASUS ROG STRIX-G G513QC</t>
  </si>
  <si>
    <t>ASUS ROG STRIX-G G513QE</t>
  </si>
  <si>
    <t xml:space="preserve">ASUS ROG ZEPHYRUS G14 GA401QH </t>
  </si>
  <si>
    <t>ASUS ROG ZEPHYRUS G15 GA502IU-R766B8T</t>
  </si>
  <si>
    <t>ASUS ROG ZEPHYRUS G15 GA502IV</t>
  </si>
  <si>
    <t>ASUS ROG ZEPHYRUS M15 GU502LU-I766C8T</t>
  </si>
  <si>
    <t>ASUS TUF A15 FX506IU-R766B7T-O</t>
  </si>
  <si>
    <t>ASUS TUF DASH F15 FX516PE</t>
  </si>
  <si>
    <t>ASUS TUF DASH F15 FX516PM</t>
  </si>
  <si>
    <t>ASUS TUF GAMING A15 FA506QM</t>
  </si>
  <si>
    <t>ASUS TUF GAMING A15 FX506IH-R565B6T</t>
  </si>
  <si>
    <t>ASUS TUF GAMING A15 FX506IV-R7R6B6T</t>
  </si>
  <si>
    <t>ASUS TUF GAMING A15 FX506IV-R9R6B6T</t>
  </si>
  <si>
    <t>ASUS TUF GAMING F15 FX506LH</t>
  </si>
  <si>
    <t>ASUS TUF GAMING F15 FX506LI</t>
  </si>
  <si>
    <t>ASUS TUF GAMING F15 FX506LU-I766B6T-O</t>
  </si>
  <si>
    <t>ASUS TUF GAMING FX505DT R765B6T</t>
  </si>
  <si>
    <t>ASUS VIVOBOOK FLIP TP401MA-VIPS421</t>
  </si>
  <si>
    <t>ASUS VIVOBOOK M413DA</t>
  </si>
  <si>
    <t>ASUS VIVOBOOK M433UA</t>
  </si>
  <si>
    <t>ASUS VIVOBOOK S14 S333EA</t>
  </si>
  <si>
    <t>ASUS ZENBOOK FLIP UX363EA</t>
  </si>
  <si>
    <t>ASUS ZENBOOK UX325EA</t>
  </si>
  <si>
    <t>ASUS ZENBOOK UX325JA</t>
  </si>
  <si>
    <t>ASUS ZENBOOK UX425EA</t>
  </si>
  <si>
    <t>ASUS ZENBOOK UX435EAL</t>
  </si>
  <si>
    <t>HP 14s CF2508TU</t>
  </si>
  <si>
    <t>HP GAMING PAVILION 15 EC1076AX</t>
  </si>
  <si>
    <t>HP OMEN 15 EN0045AX</t>
  </si>
  <si>
    <t>ACER ASPIRE 3 A314 35</t>
  </si>
  <si>
    <t>ACER ASPIRE 3 A314-32</t>
  </si>
  <si>
    <t>ACER ASPIRE 3 SLIM A314-22</t>
  </si>
  <si>
    <t>ACER ASPIRE 3 SLIM A314-22 R4ZD</t>
  </si>
  <si>
    <t>ACER ASPIRE 5 A514 53</t>
  </si>
  <si>
    <t>ACER ASPIRE 5 A514-54</t>
  </si>
  <si>
    <t>ACER ASPIRE 5 A515-45</t>
  </si>
  <si>
    <t>ACER SWIFT 3 SF314-42</t>
  </si>
  <si>
    <t>ASUS A409JA</t>
  </si>
  <si>
    <t>ASUS A409MA</t>
  </si>
  <si>
    <t>ASUS A416EA</t>
  </si>
  <si>
    <t>ASUS A416JA</t>
  </si>
  <si>
    <t>ASUS A416JF</t>
  </si>
  <si>
    <t>ASUS A509MA</t>
  </si>
  <si>
    <t>ASUS A516JA</t>
  </si>
  <si>
    <t>ASUS E410MA</t>
  </si>
  <si>
    <t>ASUS M415UA</t>
  </si>
  <si>
    <t>ASUS VIVOBOOK K413EA</t>
  </si>
  <si>
    <t>ASUS VIVOBOOK M413IA</t>
  </si>
  <si>
    <t>DELL VOSTRO 3405</t>
  </si>
  <si>
    <t>HP 14s DQ2518TU DQ2519TU</t>
  </si>
  <si>
    <t>HP 14s FQ0020AU FQ0021AU</t>
  </si>
  <si>
    <t>LENOVO IDEAPAD SLIM 3</t>
  </si>
  <si>
    <t>LENOVO IDEAPAD SLIM 5</t>
  </si>
  <si>
    <t>LENOVO IDEAPAD SLIM 5i</t>
  </si>
  <si>
    <t>LENOVO V14</t>
  </si>
  <si>
    <t>LENOVO YOGA SLIM 7</t>
  </si>
  <si>
    <t>LENOVO IDEAPAD D330</t>
  </si>
  <si>
    <t>LENOVO IDEAPAD FLEX 3</t>
  </si>
  <si>
    <t>LENOVO IDEAPAD FLEX 5</t>
  </si>
  <si>
    <t>LENOVO IDEAPAD GAMING 3</t>
  </si>
  <si>
    <t>LENOVO IDEAPAD GAMING 3i</t>
  </si>
  <si>
    <t>LENOVO LEGION 5</t>
  </si>
  <si>
    <t>LENOVO LEGION 5 MLID</t>
  </si>
  <si>
    <t>LENOVO LEGION 5i</t>
  </si>
  <si>
    <t>LENOVO LEGION 5i 66ID</t>
  </si>
  <si>
    <t>LENOVO LEGION 5i-K9ID</t>
  </si>
  <si>
    <t>LENOVO LEGION 5i-MUID</t>
  </si>
  <si>
    <t>MSI GF63 THIN 10SCSR 261ID</t>
  </si>
  <si>
    <t>MSI GF63 Thin 10SCSR-677</t>
  </si>
  <si>
    <t>https://shopee.co.id/LAPTOP-ASUS-A416MA-INTEL-N4020-4GB-256GB-SSD-INTEL-UHD-14-WIN10-OFFICE-i.174585297.2773953891</t>
  </si>
  <si>
    <t>https://shopee.co.id/ACER-NITRO-5-AN515-45-RYZEN-5-5600H-8GB-512GB-SSD-GTX1650-4GB-15-FHD-144Hz-W10-OFFICE-i.174585297.4715151283</t>
  </si>
  <si>
    <t>https://shopee.co.id/ASUS-E210MA-INTEL-N4020-4GB-256GB-SSD-NUMPAD-11-6-INTEL-UHD-WIN10-OFFICE-i.174585297.2740586612</t>
  </si>
  <si>
    <t>https://shopee.co.id/ASUS-ROG-STRIX-G-G512LI-I75TB9T-i7-10870H-8GB-512SSD-GTX1650Ti-4GB-15.6-FHD-W10-OFFICE-i.174585297.4704449014</t>
  </si>
  <si>
    <t>https://shopee.co.id/ASUS-ROG-STRIX-G512LI-i5-10300H-8GB-512GB-SSD-GTX1650Ti-4GB-15.6-FHD-WIN10-OFFICE-i.174585297.3802688162</t>
  </si>
  <si>
    <t>https://shopee.co.id/ASUS-ROG-STRIX-G-G512LV-I7R6B6T-i7-10750H-16GB-512GB-RTX2060-6GB-15.6-FHD-144Hz-WIN10-i.174585297.4449513267</t>
  </si>
  <si>
    <t>https://shopee.co.id/ASUS-ROG-STRIX-G-G513QC-RYZEN-7-5800H-8GB-512SSD-NVIDIA-RTX3050-4GB-15.6-FHD-W10-OFFICE-i.174585297.10015783938</t>
  </si>
  <si>
    <t>https://shopee.co.id/ASUS-ROG-STRIX-G-G513QE-RYZEN-5-5600H-8GB-512SSD-NVIDIA-RTX3050Ti-4GB-15.6-FHD-W10-OFFICE-i.174585297.8773992521</t>
  </si>
  <si>
    <t>https://shopee.co.id/ASUS-ROG-ZEPHYRUS-G14-GA401QH-RYZEN-7-5800HS-8GB-512SSD-GTX1650-4GB-14-FHD-W10-OFFICE-i.174585297.3946851187</t>
  </si>
  <si>
    <t>https://shopee.co.id/ASUS-ROG-ZEPHYRUS-G15-GA502IU-R766B8T-Ryzen-7-4800HS-8GB-512GB-SSD-GTX1660TI-6GB-Win10-15-6-144Hz-i.174585297.7539314248</t>
  </si>
  <si>
    <t>https://shopee.co.id/ASUS-ROG-ZEPHYRUS-G15-GA502IV-RYZEN-9-4900HS-16GB-512GB-SSD-RTX2060-6GB-WIN10-240Hz-i.174585297.8612082370</t>
  </si>
  <si>
    <t>https://shopee.co.id/ASUS-ROG-ZEPHYRUS-M15-GU502LU-I766C8T-i7-10750H-16GB-1TB-SSD-GTX1660Ti-6GB-240Hz-Win10-i.174585297.7445119512</t>
  </si>
  <si>
    <t>https://shopee.co.id/ASUS-TUF-A15-FX506IU-R766B7T-O-R7-4800H-8GB-1TB-256-GB-SSD-GTX1660Ti-6GB-W10-OFFICEE-i.174585297.5036550665</t>
  </si>
  <si>
    <t>https://shopee.co.id/ASUS-TUF-DASH-F15-FX516PE-i7-11370H-16GB-512GB-SSD-NVIDIA-RTX3050Ti-4GB-WIN10-OFFICE-i.174585297.6689175561</t>
  </si>
  <si>
    <t>https://shopee.co.id/ASUS-TUF-DASH-F15-FX516PM-i7-11370H-8GB-512GB-SSD-NVIDIA-RTX3060-6GB-WIN10-OFFICE-i.174585297.10300310085</t>
  </si>
  <si>
    <t>https://shopee.co.id/ASUS-TUF-GAMING-A15-FA506QM-RYZEN-7-5800H-8GB-512SSD-RTX3060-6GB-15.6-FHD-WIN10-OFFICE-i.174585297.6483304762</t>
  </si>
  <si>
    <t>https://shopee.co.id/ASUS-TUF-GAMING-A15-FX506IH-R565B6T-R5-4600H-8GB-512GB-GTX1650-4GB-Win10-FHD-144Hz-i.174585297.5441557025</t>
  </si>
  <si>
    <t>https://shopee.co.id/ASUS-TUF-GAMING-A15-FX506IV-R7R6B6T-RYZEN-7-4800H-8GB-512SSD-RTX2060-6GB-WIN10-OFFICE-i.174585297.6835581412</t>
  </si>
  <si>
    <t>https://shopee.co.id/ASUS-TUF-GAMING-A15-FX506IV-R9R6B6T-RYZEN-9-4900H-8GB-512SSD-RTX2060-6GB-WIN10-FHD-144Hz-i.174585297.5844578446</t>
  </si>
  <si>
    <t>https://shopee.co.id/ASUS-TUF-GAMING-F15-FX506LH-i5-10300H-8GB-512GB-SSD-GTX-1650-4GB-15-FHD-144Hz-WIN10-i.174585297.7316105886</t>
  </si>
  <si>
    <t>https://shopee.co.id/ASUS-TUF-GAMING-F15-FX506LI-i5-10300H-8GB-512GB-SSD-GTX1650Ti-4GB-15.6-FHD-144Hz-WIN10-OFFICE-i.174585297.5770490481</t>
  </si>
  <si>
    <t>https://shopee.co.id/ASUS-TUF-GAMING-F15-FX506LI-i7-10870H-8GB-512GB-SSD-GTX1650Ti-4GB-15.6-FHD-144Hz-WIN10-OFFICE-i.174585297.3770588916</t>
  </si>
  <si>
    <t>https://shopee.co.id/ASUS-TUF-GAMING-F15-FX506LU-I766B6T-O-i7-10870H-8GB-512SSD-GTX1660Ti-6GB-WIN10-OFFICE-i.174585297.6163876183</t>
  </si>
  <si>
    <t>https://shopee.co.id/ASUS-TUF-GAMING-FX505DT-R765B6T-RYZEN-5-3750H-8GB-512GB-GTX1650-4GB-15.6-FHD-144Hz-WIN10-i.174585297.3724175283</t>
  </si>
  <si>
    <t>https://shopee.co.id/ASUS-VIVOBOOK-FLIP-TP401MA-VIPS421-N4020-4GB-256GB-SSD-14-FHD-IPS-TOUCHSCREEN-W10-OFFICE-i.174585297.5945466244</t>
  </si>
  <si>
    <t>https://shopee.co.id/ASUS-VIVOBOOK-M413DA-RYZEN-5-3500U-8GB-512GB-SSD-BACKLIT-14-FHD-IPS-WIN10-OFFICE-i.174585297.3334299399</t>
  </si>
  <si>
    <t>https://shopee.co.id/ASUS-VIVOBOOK-M413DA-RYZEN-7-3700U-8GB-512GB-SSD-BACKLIT-14-FHD-IPS-WIN10-OFFICE-i.174585297.9919971614</t>
  </si>
  <si>
    <t>https://shopee.co.id/ASUS-VIVOBOOK-M433UA-RYZEN-5-5500U-8GB-512SSD-BACKLIT-FINGERPRINT-14-FHD-W10-OFFICE-i.174585297.11904512358</t>
  </si>
  <si>
    <t>https://shopee.co.id/ASUS-VIVOBOOK-M433UA-RYZEN-7-5700U-8GB-512GB-SSD-FINGERPRINT-14-FHD-IPS-WIN10-OFFICE-i.174585297.9775245381</t>
  </si>
  <si>
    <t>https://shopee.co.id/ASUS-VIVOBOOK-S14-S333EA-i7-1165G7-8GB-512GB-SSD-BACKLIT-13.3-FHD-IPS-WIN10-OFFICE-i.174585297.4077835106</t>
  </si>
  <si>
    <t>https://shopee.co.id/ASUS-ZENBOOK-FLIP-UX363EA-i5-1135G7-8GB-512GB-SSD-13.3-FHD-IPS-100-sRGB-TOUCHSCREEN-WIN10-OFFICE-i.174585297.3180339701</t>
  </si>
  <si>
    <t>https://shopee.co.id/ASUS-ZENBOOK-UX325EA-i5-1135G7-8GB-512GB-SSD-13.3”FHD-100-sRGB-WIN10-NUMPAD-OFFICE-i.174585297.6452609055</t>
  </si>
  <si>
    <t>https://shopee.co.id/ASUS-ZENBOOK-UX325JA-i7-1065G7-16GB-512SSD-13.3”FHD-IPS-100-sRGB-WIN10-NUMPAD-OFFICE-i.174585297.6063528631</t>
  </si>
  <si>
    <t>https://shopee.co.id/ASUS-ZENBOOK-UX425EA-i5-1135G7-8GB-512GB-SSD-14”FHD-100-sRGB-WIN10-NUMPAD-OFFICE-i.174585297.3751802056</t>
  </si>
  <si>
    <t>https://shopee.co.id/ASUS-ZENBOOK-UX435EAL-i5-1135G7-8GB-1TB-SSD-14-FHD-IPS-NUMPAD-WIN10-OFFICE-i.174585297.8475379808</t>
  </si>
  <si>
    <t>https://shopee.co.id/HP-14s-CF2508TU-INTEL-PENTIUM-GOLD-N6405U-8GB-512GB-SSD-14-FHD-WIN10-OFFICE-i.174585297.2740673818</t>
  </si>
  <si>
    <t>https://shopee.co.id/HP-GAMING-PAVILION-15-EC1076AX-RYZEN-7-4800H-16GB-512SSD-GTX1660Ti-6GB-15-FHD-IPS-144Hz-W10-OFFICE-i.174585297.4569400152</t>
  </si>
  <si>
    <t>https://shopee.co.id/HP-OMEN-15-EN0045AX-RYZEN-5-4600H-16GB-512SSD-NVIDIA-GTX1660Ti-6GB-15-FHD-IPS-144Hz-WIN10-OFFICE-i.174585297.3769424752</t>
  </si>
  <si>
    <t>https://shopee.co.id/LAPTOP-ACER-ASPIRE-3-A314-35-QUAD-CORE-N5100-4GB-256GB-SSD-14-HD-WIN10-OFFICE-i.174585297.2861481664</t>
  </si>
  <si>
    <t>https://shopee.co.id/LAPTOP-ACER-ASPIRE-3-A314-32-QUAD-CORE-N4120-4GB-256GB-SSD-14-WIN10-OFFICE-HOME-STUDENT-i.174585297.2740681854</t>
  </si>
  <si>
    <t>https://shopee.co.id/LAPTOP-ACER-ASPIRE-3-SLIM-A314-22-ATHLON-3050U-4GB-256GB-SSD-14-FHD-WIN10-OFFICE-i.174585297.6508852757</t>
  </si>
  <si>
    <t>https://shopee.co.id/LAPTOP-ACER-ASPIRE-3-SLIM-A314-22-R4ZD-RYZEN-5-3500U-8GB-512GB-SSD-14-FHD-WIN10-OFFICE-i.174585297.9804359937</t>
  </si>
  <si>
    <t>https://shopee.co.id/LAPTOP-ACER-ASPIRE-5-A514-53-i3-1115G4-4GB-512GB-SSD-INTEL-UHD-14-FHD-IPS-WIN10-OFFICE-i.174585297.6605509408</t>
  </si>
  <si>
    <t>https://shopee.co.id/LAPTOP-ACER-ASPIRE-5-A514-54-i5-1135G7-8GB-512GB-SSD-14-FHD-WIN10-OFFICE-i.174585297.8111361487</t>
  </si>
  <si>
    <t>https://shopee.co.id/LAPTOP-ACER-ASPIRE-5-A515-45-RYZEN-5-5500U-8GB-512GB-SSD-15.6-NUMPAD-WIN10-OFFICE-i.174585297.5773335503</t>
  </si>
  <si>
    <t>https://shopee.co.id/LAPTOP-ACER-SWIFT-3-SF314-42-RYZEN-5-4500U-8GB-512SSD-BACKLIT-14-FHD-IPS-W10-OFFICE-i.174585297.9806348619</t>
  </si>
  <si>
    <t>https://shopee.co.id/LAPTOP-ASUS-A409JA-INTEL-i3-1005G1-4GB-1TB-BACKLIT-KB-14-FHD-WIN10-OFFICE-HOME-STUDENT-i.174585297.7248806681</t>
  </si>
  <si>
    <t>https://shopee.co.id/LAPTOP-ASUS-A409MA-N4020-4GB-256GB-SSD-BACKLIT-KB-14-WIN10-OHS-i.174585297.7383947685</t>
  </si>
  <si>
    <t>https://shopee.co.id/LAPTOP-ASUS-A416EA-i3-1115G4-4GB-256GB-SSD-14-FHD-BACKLIT-WIN10-OFFICE-i.174585297.3309390372</t>
  </si>
  <si>
    <t>https://shopee.co.id/LAPTOP-ASUS-A416EA-i5-1135G7-4GB-256GB-SSD-BACKLIT-KB-14-FHD-WIN10-OHS-i.174585297.7083937634</t>
  </si>
  <si>
    <t>https://shopee.co.id/LAPTOP-ASUS-A416JA-i3-1005G1-4GB-256GB-SSD-BACKLIT-KB-14-FHD-WIN10-OFFICE-HOME-STUDENT-i.174585297.7139446656</t>
  </si>
  <si>
    <t>https://shopee.co.id/LAPTOP-ASUS-A416JF-INTEL-i3-1005G1-4GB-1TB-NVIDIA-MX130-2GB-BACKLIT-14-WIN10-OFFICE-i.174585297.2740662178</t>
  </si>
  <si>
    <t>https://shopee.co.id/LAPTOP-ASUS-A509MA-N4020U-4GB-256GB-SSD-BACKLIT-KB-INTEL-UHD-15.6-WIN10-OFFICE-i.174585297.3691622865</t>
  </si>
  <si>
    <t>https://shopee.co.id/LAPTOP-ASUS-A516JA-i3-1005G1-4GB-256GB-SSD-1TB-HDD-BACKLIT-KB-15.6-HD-WIN10-OFFICE-i.174585297.2740525266</t>
  </si>
  <si>
    <t>https://shopee.co.id/LAPTOP-ASUS-E410MA-N4020-4GB-512GB-SSD-NUMPAD-14-FHD-WIN10-OFFICE-HOME-STUDEN-i.174585297.3550885385</t>
  </si>
  <si>
    <t>https://shopee.co.id/LAPTOP-ASUS-M415UA-RYZEN-5-5500U-8GB-512GB-SSD-BACKLIT-KB-14-FHD-WIN10-OFFICE-i.174585297.7716106179</t>
  </si>
  <si>
    <t>https://shopee.co.id/LAPTOP-ASUS-VIVOBOOK-K413EA-i3-1115G4-8GB-512SSD-FINGERPRINT-14-FHD-IPS-WIN10-OFFIC-i.174585297.3348752403</t>
  </si>
  <si>
    <t>https://shopee.co.id/LAPTOP-ASUS-VIVOBOOK-M413IA-RYZEN-3-4300U-8GB-512GB-SSD-14-FHD-IPS-BACKLIT-W10-OFFICE-i.174585297.2857159079</t>
  </si>
  <si>
    <t>https://shopee.co.id/LAPTOP-ASUS-VIVOBOOK-M413IA-RYZEN-5-4500U-8GB-512GB-SSD-AMD-RADEON-GRAPHICS-14-FHD-WIN10-i.174585297.7400588456</t>
  </si>
  <si>
    <t>https://shopee.co.id/LAPTOP-ASUS-VIVOBOOK-M413IA-RYZEN-7-4700U-8GB-512GB-BACKLIT-KB-14-FHD-IPS-WIN10-OFFICE-i.174585297.4980640478</t>
  </si>
  <si>
    <t>https://shopee.co.id/LAPTOP-DELL-VOSTRO-3405-RYZEN-3-3250-4GB-1TB-RADEON-14-WIN10-OFFICE-HOME-STUDENT-i.174585297.8719105808</t>
  </si>
  <si>
    <t>https://shopee.co.id/LAPTOP-HP-14s-DQ2518TU-DQ2519TU-INTEL-N6305U-4GB-512GB-SSD-14-HD-WIN10-OFFICE-i.174585297.7116495983</t>
  </si>
  <si>
    <t>https://shopee.co.id/LAPTOP-HP-14s-FQ0020AU-FQ0021AU-RYZEN-3-3250U-8GB-512GB-SSD-BACKLIT-14-FHD-W10-OFFICE-i.174585297.3230710138</t>
  </si>
  <si>
    <t>https://shopee.co.id/LAPTOP-LENOVO-IDEAPAD-SLIM-3-i3-1115G4-4GB-512GB-SSD-15.6-FHD-WIN10-OFFICE-i.174585297.7037295654</t>
  </si>
  <si>
    <t>https://shopee.co.id/LAPTOP-LENOVO-IDEAPAD-SLIM-3-INTEL-N4020-4GB-256GB-SSD-14-WIN10-OFFICE-HOME-STUDENT-i.174585297.3625600161</t>
  </si>
  <si>
    <t>https://shopee.co.id/LAPTOP-LENOVO-IDEAPAD-SLIM-5-RYZEN-7-4800U-8GB-512SSD-BACKLIT-14-FHD-IPS-WIN10-OFFICE-i.174585297.5678905314</t>
  </si>
  <si>
    <t>https://shopee.co.id/LAPTOP-LENOVO-IDEAPAD-SLIM-5i-i5-1135G7-8GB-512GB-SSD-IRIS-XE-14-FHD-IPS-W10-OFFICE-i.174585297.6703170859</t>
  </si>
  <si>
    <t>https://shopee.co.id/LAPTOP-LENOVO-V14-RYZEN-3-3250U-4GB-256GB-SSD-14-HD-WIN10-OFFICE-HOME-STUDENT-i.174585297.3125373729</t>
  </si>
  <si>
    <t>https://shopee.co.id/LAPTOP-LENOVO-V14-RYZEN-7-4700U-8GB-512GB-SSD-RADEON-GRAPHICS-14-FHD-WIN10-OFFICE-i.174585297.3375456507</t>
  </si>
  <si>
    <t>https://shopee.co.id/LAPTOP-LENOVO-YOGA-SLIM-7-RYZEN-7-4800U-16GB-1TB-SSD-14-FHD-IPS-100-sRGB-WIN10-OFFICE-i.174585297.9602155977</t>
  </si>
  <si>
    <t>https://shopee.co.id/LENOVO-IDEAPAD-D330-N4020-4GB-128GB-10.1-HD-IPS-TOUCH-SCREEN-WIN10-PRO-i.174585297.3100551434</t>
  </si>
  <si>
    <t>https://shopee.co.id/LENOVO-IDEAPAD-FLEX-3-INTEL-N4020-4GB-256GB-SSD-11.6-TOUCH-WIN10-OFFICE-HOME-STUDENT-i.174585297.7775049229</t>
  </si>
  <si>
    <t>https://shopee.co.id/LENOVO-IDEAPAD-FLEX-5-i3-1115G4-8GB-512SSD-14-FHD-IPS-TOUCHSCREEN-BACKLIT-KB-W10-OFFICE-i.174585297.7332099341</t>
  </si>
  <si>
    <t>https://shopee.co.id/LENOVO-IDEAPAD-FLEX-5-i7-1165G7-16GB-512SSD-IRIS-XE-GRAPHIC-14-FHD-IPS-TOUCH-W10-OFFICE-i.174585297.6667491218</t>
  </si>
  <si>
    <t>https://shopee.co.id/LENOVO-IDEAPAD-GAMING-3-RYZEN-5-4600H-16GB-512SSD-GTX1650Ti-4GB-15.6-FHD-W10-OFFICE-i.174585297.9014835405</t>
  </si>
  <si>
    <t>https://shopee.co.id/LENOVO-IDEAPAD-GAMING-3i-i5-10300H-8GB-512SSD-GTX1650-Ti4GB-15-6-FHD-WIN10-OFFICE-i.174585297.7640707464</t>
  </si>
  <si>
    <t>https://shopee.co.id/LENOVO-IDEAPAD-SLIM-3-i7-1165G7-8GB-512GB-SSD-IRIS-XE-GRAPHICS-14-FHD-WIN10-OFFICE-i.174585297.8374964194</t>
  </si>
  <si>
    <t>https://shopee.co.id/LENOVO-IDEAPAD-SLIM-3-INTEL-i3-10110U-4GB-256GB-SSD-INTEL-UHD-14-HD-WIN10-OFFICE-i.174585297.3608011583</t>
  </si>
  <si>
    <t>https://shopee.co.id/LENOVO-IDEAPAD-SLIM-3-RYZEN-7-5700U-8GB-512GB-SSD-14-FHD-IPS-WIN10-OFFICE-HOME-STUDENT-i.174585297.8974989973</t>
  </si>
  <si>
    <t>https://shopee.co.id/LENOVO-IDEAPAD-SLIM-5-RYZEN-5-5500U-8GB-512SSD-RADEON-BACKLIT-14-FHD-IPS-W10-OFFICE-i.174585297.10015759704</t>
  </si>
  <si>
    <t>https://shopee.co.id/LENOVO-IDEAPAD-SLIM-5-RYZEN-7-5700U-8GB-512GB-SSD-RADEON-GRAPHICS-14-FHD-WIN10-OFFICE-i.174585297.7888325969</t>
  </si>
  <si>
    <t>https://shopee.co.id/LENOVO-LEGION-5-RYZEN-5-4600H-16GB-512GB-SSD-RTX2060-6GB-15.6-FHD-100-sRGB-144Hz-WIN10-OFFICE-i.174585297.9912639270</t>
  </si>
  <si>
    <t>https://shopee.co.id/LENOVO-LEGION-5-MLID-RYZEN-5-4600H-16GB-512SSD-GTX1650Ti-4GB-15.6-FHD-WIN10-OFFICE-i.174585297.6948102415</t>
  </si>
  <si>
    <t>https://shopee.co.id/LENOVO-LEGION-5i-i7-10750H-16GB-512GB-SSD-GTX1660Ti-6GB-15.6-FHD-144Hz-WIN10-OFFICE-i.174585297.7346248799</t>
  </si>
  <si>
    <t>https://shopee.co.id/LENOVO-LEGION-5i-66ID-i5-10300H-16GB-512SSD-GTX1650Ti-4GB-15.6-FHD-120Hz-WIN10-OHS-i.174585297.3352459629</t>
  </si>
  <si>
    <t>https://shopee.co.id/LENOVO-LEGION-5i-K9ID-i7-10750H-16GB-512SSD-GTX1650Ti-4GB-15.6-100-sRGB-W10-OFFICE-i.174585297.3158496944</t>
  </si>
  <si>
    <t>https://shopee.co.id/LENOVO-LEGION-5i-MUID-i7-10750H-16GB-512GB-SSD-RTX2060-6GB-15.6-100-sRGB-W10-OFFICE-i.174585297.5756570646</t>
  </si>
  <si>
    <t>https://shopee.co.id/LENOVO-V14-i3-1115G4-4GB-256GB-SSD-INTEL-UHD-14-FHD-WIN10-OFFICE-i.174585297.11314964696</t>
  </si>
  <si>
    <t>https://shopee.co.id/MSI-GF63-THIN-10SCSR-261ID-i7-10750H-8GB-512GB-SSD-NVIDIA-GTX1650-MAX-Q-4GB-15-FHD-WIN10-i.174585297.4757662916</t>
  </si>
  <si>
    <t>https://shopee.co.id/MSI-GF63-Thin-10SCSR-677-i7-10750H-8GB-512GB-SSD-GTX1650Ti-MaxQ-4GB-15.6-FHD-144Hz-W10-i.174585297.5248121584</t>
  </si>
  <si>
    <t>AMD RYZEN 7 5700U</t>
  </si>
  <si>
    <t>INTEL PENTIUM GOLD N6405U</t>
  </si>
  <si>
    <t>Asus E410MA</t>
  </si>
  <si>
    <t>https://shopee.co.id/Laptop-Asus-E410MA-INTEL-N4020-RAM-4GB-128-192GB-14HD-WINDOWS-10-i.319647164.2918277415?position=0</t>
  </si>
  <si>
    <t>ZYREX Sky 232</t>
  </si>
  <si>
    <t>https://shopee.co.id/ZYREX-Sky-232-Intel-N4020-RAM-4GB-64-256SSD-11.6FHD-W10-New-i.319647164.5058962442?position=1</t>
  </si>
  <si>
    <t>Avita Essential 14</t>
  </si>
  <si>
    <t>https://shopee.co.id/Laptop-Avita-Essential-14-N4020-RAM-4GB-128ssd-Dos-14.0FHD-IPS-i.319647164.10301220349?position=5</t>
  </si>
  <si>
    <t>Acer Aspire 3 A314</t>
  </si>
  <si>
    <t>https://shopee.co.id/Acer-Aspire-3-A314-Ryzen-5-3500-RAM-4-1TB-HDD-Vega8-FHD-W10PRE-Black-i.319647164.5277631163?position=6</t>
  </si>
  <si>
    <t>1024GB HDD</t>
  </si>
  <si>
    <t>Acer Spin TMB311 2in1 Touch</t>
  </si>
  <si>
    <t>https://shopee.co.id/Acer-Spin-TMB311-2in1-Touch-Intel-N4020-RAM-4GB-11.6-HD-SLIM-i.319647164.11802773079?position=7</t>
  </si>
  <si>
    <t>Asus A409MA</t>
  </si>
  <si>
    <t>https://shopee.co.id/Asus-A409MA-INTEL-N4020-RAM-4GB-256ssd-14HD-W10-FREE-OFFICE-i.319647164.9450730740?position=8</t>
  </si>
  <si>
    <t>HP Omen 15 </t>
  </si>
  <si>
    <t>https://shopee.co.id/HP-Omen-15-i7-Core-10750H-16GB-1TB-256ssd-GTX1660Ti-6GB-FHD100-sRGB-i.319647164.6481207584?position=5</t>
  </si>
  <si>
    <t>HP 240 G8</t>
  </si>
  <si>
    <t>https://shopee.co.id/Laptop-HP-240-G8-Intel-Core-i3-1005G1-RAM-4GB-256ssd-Slim-Bezel-BLACK-i.319647164.5785357132?position=10</t>
  </si>
  <si>
    <t>Dell Latitude 13 7389</t>
  </si>
  <si>
    <t>https://shopee.co.id/Dell-Latitude-13-7389-2in1-Core-i5-7300U-16GB-256SSD-13.3FHD-EX-DISPLAY-i.319647164.5858396673?position=9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</si>
</sst>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p&quot;#,##0.00;[Red]\-&quot;Rp&quot;#,##0.00"/>
    <numFmt numFmtId="164" formatCode="&quot;Rp&quot;#,##0.00_);[Red]\(&quot;Rp&quot;#,##0.00\)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Roboto"/>
    </font>
    <font>
      <sz val="15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1" fontId="0" fillId="0" borderId="1" xfId="0" applyNumberFormat="1" applyBorder="1"/>
    <xf numFmtId="0" fontId="0" fillId="2" borderId="5" xfId="0" applyFill="1" applyBorder="1"/>
    <xf numFmtId="1" fontId="0" fillId="0" borderId="0" xfId="0" applyNumberFormat="1"/>
    <xf numFmtId="0" fontId="0" fillId="2" borderId="1" xfId="0" applyFill="1" applyBorder="1" applyAlignment="1">
      <alignment vertical="top"/>
    </xf>
    <xf numFmtId="3" fontId="0" fillId="0" borderId="0" xfId="0" applyNumberFormat="1"/>
    <xf numFmtId="8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  <xf numFmtId="0" fontId="4" fillId="0" borderId="0" xfId="0" applyFont="1"/>
    <xf numFmtId="9" fontId="0" fillId="0" borderId="1" xfId="0" applyNumberFormat="1" applyBorder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vertical="top"/>
    </xf>
    <xf numFmtId="164" fontId="0" fillId="0" borderId="0" xfId="0" applyNumberFormat="1"/>
    <xf numFmtId="0" fontId="0" fillId="0" borderId="0" xfId="0" applyAlignment="1">
      <alignment wrapText="1"/>
    </xf>
    <xf numFmtId="0" fontId="0" fillId="2" borderId="6" xfId="0" applyFill="1" applyBorder="1"/>
    <xf numFmtId="8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0" fontId="7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49" fontId="0" fillId="0" borderId="0" xfId="0" applyNumberFormat="1" applyAlignment="1">
      <alignment vertical="top"/>
    </xf>
    <xf numFmtId="0" fontId="3" fillId="0" borderId="0" xfId="0" applyFont="1"/>
    <xf numFmtId="0" fontId="3" fillId="3" borderId="0" xfId="0" applyFont="1" applyFill="1"/>
    <xf numFmtId="0" fontId="5" fillId="0" borderId="0" xfId="0" applyFont="1"/>
    <xf numFmtId="0" fontId="0" fillId="0" borderId="7" xfId="0" applyBorder="1"/>
    <xf numFmtId="0" fontId="6" fillId="2" borderId="1" xfId="0" applyFont="1" applyFill="1" applyBorder="1"/>
    <xf numFmtId="0" fontId="6" fillId="0" borderId="1" xfId="0" applyFont="1" applyBorder="1"/>
    <xf numFmtId="0" fontId="5" fillId="2" borderId="1" xfId="0" applyFont="1" applyFill="1" applyBorder="1"/>
    <xf numFmtId="0" fontId="6" fillId="0" borderId="0" xfId="0" applyFont="1"/>
    <xf numFmtId="0" fontId="5" fillId="0" borderId="1" xfId="0" applyFont="1" applyBorder="1"/>
    <xf numFmtId="0" fontId="0" fillId="0" borderId="0" xfId="0" applyAlignment="1">
      <alignment horizontal="center"/>
    </xf>
    <xf numFmtId="3" fontId="7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/>
    <xf numFmtId="0" fontId="4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8" fillId="0" borderId="0" xfId="0" applyFont="1"/>
    <xf numFmtId="0" fontId="0" fillId="0" borderId="0" xfId="0"/>
    <xf numFmtId="0" fontId="9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13.png"/><Relationship Id="rId6" Type="http://schemas.openxmlformats.org/officeDocument/2006/relationships/image" Target="../media/image1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379420</xdr:colOff>
      <xdr:row>35</xdr:row>
      <xdr:rowOff>43245</xdr:rowOff>
    </xdr:from>
    <xdr:to>
      <xdr:col>10</xdr:col>
      <xdr:colOff>358884</xdr:colOff>
      <xdr:row>37</xdr:row>
      <xdr:rowOff>81293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88B882-FFBD-4505-842F-0369A601D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8620" y="6710745"/>
          <a:ext cx="4883478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537998</xdr:colOff>
      <xdr:row>42</xdr:row>
      <xdr:rowOff>99354</xdr:rowOff>
    </xdr:from>
    <xdr:to>
      <xdr:col>7</xdr:col>
      <xdr:colOff>488257</xdr:colOff>
      <xdr:row>44</xdr:row>
      <xdr:rowOff>8883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0ACDC3-4A6C-45C0-B368-3D20BB94C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7198" y="8100354"/>
          <a:ext cx="3044523" cy="29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18</xdr:col>
      <xdr:colOff>127525</xdr:colOff>
      <xdr:row>46</xdr:row>
      <xdr:rowOff>167841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EAC532-D491-452D-9DBA-515C99CD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18</xdr:col>
      <xdr:colOff>105489</xdr:colOff>
      <xdr:row>49</xdr:row>
      <xdr:rowOff>17930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AF80B47-A478-43C8-AD18-5290555C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18</xdr:col>
      <xdr:colOff>119539</xdr:colOff>
      <xdr:row>51</xdr:row>
      <xdr:rowOff>8104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3A2656-3C7A-4E4D-B200-BE9E83C09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13609</xdr:colOff>
      <xdr:row>58</xdr:row>
      <xdr:rowOff>40821</xdr:rowOff>
    </xdr:from>
    <xdr:to>
      <xdr:col>17</xdr:col>
      <xdr:colOff>378906</xdr:colOff>
      <xdr:row>61</xdr:row>
      <xdr:rowOff>40750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D4F0E5-FE37-4F8D-A34B-061583E23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12180" y="13947321"/>
          <a:ext cx="5876190" cy="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71747</xdr:colOff>
      <xdr:row>125</xdr:row>
      <xdr:rowOff>53194</xdr:rowOff>
    </xdr:from>
    <xdr:to>
      <xdr:col>12</xdr:col>
      <xdr:colOff>314580</xdr:colOff>
      <xdr:row>128</xdr:row>
      <xdr:rowOff>167408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F3629D-DDAC-4963-B6FB-8ADC93333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8711" y="24559658"/>
          <a:ext cx="5876190" cy="6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217713</xdr:colOff>
      <xdr:row>120</xdr:row>
      <xdr:rowOff>136072</xdr:rowOff>
    </xdr:from>
    <xdr:to>
      <xdr:col>25</xdr:col>
      <xdr:colOff>416999</xdr:colOff>
      <xdr:row>123</xdr:row>
      <xdr:rowOff>116953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3F1B0CA-54FF-4FBF-AF1F-B2F7DE5B4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27177" y="19499036"/>
          <a:ext cx="5914286" cy="5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119</xdr:row>
      <xdr:rowOff>13608</xdr:rowOff>
    </xdr:from>
    <xdr:to>
      <xdr:col>12</xdr:col>
      <xdr:colOff>165769</xdr:colOff>
      <xdr:row>120</xdr:row>
      <xdr:rowOff>89775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E422401-4F55-4013-9AC4-2A3C538F2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2892" y="22996072"/>
          <a:ext cx="1907484" cy="266667"/>
        </a:xfrm>
        <a:prstGeom prst="rect">
          <a:avLst/>
        </a:prstGeom>
      </xdr:spPr>
    </xdr:pic>
    <xdr:clientData/>
  </xdr:twoCellAnchor>
  <xdr:twoCellAnchor editAs="oneCell">
    <xdr:from>
      <xdr:col>17</xdr:col>
      <xdr:colOff>171407</xdr:colOff>
      <xdr:row>204</xdr:row>
      <xdr:rowOff>113799</xdr:rowOff>
    </xdr:from>
    <xdr:to>
      <xdr:col>25</xdr:col>
      <xdr:colOff>386805</xdr:colOff>
      <xdr:row>207</xdr:row>
      <xdr:rowOff>56585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E05C979-7D1D-43A1-8805-3AE6EAB88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580871" y="39288763"/>
          <a:ext cx="5930398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92775</xdr:colOff>
      <xdr:row>157</xdr:row>
      <xdr:rowOff>97724</xdr:rowOff>
    </xdr:from>
    <xdr:to>
      <xdr:col>12</xdr:col>
      <xdr:colOff>383227</xdr:colOff>
      <xdr:row>159</xdr:row>
      <xdr:rowOff>154819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2C8D1C-9A2C-4A26-B99E-4B600B1C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11184" y="26507951"/>
          <a:ext cx="5868143" cy="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61849</xdr:colOff>
      <xdr:row>242</xdr:row>
      <xdr:rowOff>144729</xdr:rowOff>
    </xdr:from>
    <xdr:to>
      <xdr:col>17</xdr:col>
      <xdr:colOff>543690</xdr:colOff>
      <xdr:row>244</xdr:row>
      <xdr:rowOff>182777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757D343-EEE5-41A3-AB55-39A8904A6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1813" y="47048550"/>
          <a:ext cx="4768091" cy="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421020</xdr:colOff>
      <xdr:row>4</xdr:row>
      <xdr:rowOff>26414</xdr:rowOff>
    </xdr:from>
    <xdr:to>
      <xdr:col>15</xdr:col>
      <xdr:colOff>129663</xdr:colOff>
      <xdr:row>9</xdr:row>
      <xdr:rowOff>188200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B22290F-E12B-499D-BB88-4C4787682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1699" y="788414"/>
          <a:ext cx="5219535" cy="1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379420</xdr:colOff>
      <xdr:row>35</xdr:row>
      <xdr:rowOff>43245</xdr:rowOff>
    </xdr:from>
    <xdr:to>
      <xdr:col>10</xdr:col>
      <xdr:colOff>358884</xdr:colOff>
      <xdr:row>37</xdr:row>
      <xdr:rowOff>81293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A395916-D9BC-43EE-87BC-0999C9127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8620" y="6710745"/>
          <a:ext cx="4883478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537998</xdr:colOff>
      <xdr:row>42</xdr:row>
      <xdr:rowOff>99354</xdr:rowOff>
    </xdr:from>
    <xdr:to>
      <xdr:col>7</xdr:col>
      <xdr:colOff>488257</xdr:colOff>
      <xdr:row>44</xdr:row>
      <xdr:rowOff>8883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A25759-E9CD-40DA-87F2-9EE6EEAF7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7198" y="8100354"/>
          <a:ext cx="3044523" cy="29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18</xdr:col>
      <xdr:colOff>127525</xdr:colOff>
      <xdr:row>46</xdr:row>
      <xdr:rowOff>167841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1BAB68B-7458-4D61-BEE4-6DDFCD6A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18</xdr:col>
      <xdr:colOff>105489</xdr:colOff>
      <xdr:row>49</xdr:row>
      <xdr:rowOff>17930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844BA71-C885-459D-9AF8-67E9708EF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18</xdr:col>
      <xdr:colOff>119539</xdr:colOff>
      <xdr:row>51</xdr:row>
      <xdr:rowOff>8104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668DC9C-0ED6-46E8-95B4-F82DA0B98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13609</xdr:colOff>
      <xdr:row>58</xdr:row>
      <xdr:rowOff>40821</xdr:rowOff>
    </xdr:from>
    <xdr:to>
      <xdr:col>17</xdr:col>
      <xdr:colOff>378906</xdr:colOff>
      <xdr:row>61</xdr:row>
      <xdr:rowOff>40750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49A1CA-2F31-4AB1-87AA-082A46583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90409" y="11404146"/>
          <a:ext cx="5851697" cy="5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217713</xdr:colOff>
      <xdr:row>120</xdr:row>
      <xdr:rowOff>136072</xdr:rowOff>
    </xdr:from>
    <xdr:to>
      <xdr:col>25</xdr:col>
      <xdr:colOff>416999</xdr:colOff>
      <xdr:row>123</xdr:row>
      <xdr:rowOff>116953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F4FAE46-D4D1-416C-AE68-E7A925805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80913" y="23310397"/>
          <a:ext cx="5895236" cy="552381"/>
        </a:xfrm>
        <a:prstGeom prst="rect">
          <a:avLst/>
        </a:prstGeom>
      </xdr:spPr>
    </xdr:pic>
    <xdr:clientData/>
  </xdr:twoCellAnchor>
  <xdr:twoCellAnchor editAs="oneCell">
    <xdr:from>
      <xdr:col>17</xdr:col>
      <xdr:colOff>198621</xdr:colOff>
      <xdr:row>190</xdr:row>
      <xdr:rowOff>168227</xdr:rowOff>
    </xdr:from>
    <xdr:to>
      <xdr:col>25</xdr:col>
      <xdr:colOff>414019</xdr:colOff>
      <xdr:row>193</xdr:row>
      <xdr:rowOff>111013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0475A2F-874B-426E-A85D-1B2024017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561821" y="36677552"/>
          <a:ext cx="5911348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92775</xdr:colOff>
      <xdr:row>157</xdr:row>
      <xdr:rowOff>97724</xdr:rowOff>
    </xdr:from>
    <xdr:to>
      <xdr:col>12</xdr:col>
      <xdr:colOff>383227</xdr:colOff>
      <xdr:row>159</xdr:row>
      <xdr:rowOff>154819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60C92AF-ADB9-4351-BDEB-3803AB4F2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21575" y="30320549"/>
          <a:ext cx="5899316" cy="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89064</xdr:colOff>
      <xdr:row>229</xdr:row>
      <xdr:rowOff>49478</xdr:rowOff>
    </xdr:from>
    <xdr:to>
      <xdr:col>17</xdr:col>
      <xdr:colOff>570905</xdr:colOff>
      <xdr:row>231</xdr:row>
      <xdr:rowOff>87526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E97FB85-CDC1-4DEB-A21C-AD8D4BE31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79028" y="44476799"/>
          <a:ext cx="4768091" cy="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257735</xdr:colOff>
      <xdr:row>16</xdr:row>
      <xdr:rowOff>67236</xdr:rowOff>
    </xdr:from>
    <xdr:to>
      <xdr:col>18</xdr:col>
      <xdr:colOff>7199</xdr:colOff>
      <xdr:row>22</xdr:row>
      <xdr:rowOff>38522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8D9A4-917D-4D9F-B163-2A5E8516F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935" y="3115236"/>
          <a:ext cx="5197764" cy="1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417520</xdr:colOff>
      <xdr:row>36</xdr:row>
      <xdr:rowOff>183399</xdr:rowOff>
    </xdr:from>
    <xdr:to>
      <xdr:col>10</xdr:col>
      <xdr:colOff>390086</xdr:colOff>
      <xdr:row>38</xdr:row>
      <xdr:rowOff>140154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82590C-4068-47E3-A9AA-2B25F298A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127" y="7041399"/>
          <a:ext cx="3782566" cy="337755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20</xdr:col>
      <xdr:colOff>51325</xdr:colOff>
      <xdr:row>46</xdr:row>
      <xdr:rowOff>167841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775FB1-A189-46B1-9A33-18ED3D11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20</xdr:col>
      <xdr:colOff>29289</xdr:colOff>
      <xdr:row>49</xdr:row>
      <xdr:rowOff>17930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9648EB-1531-4CA2-A8F3-899D44F9A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20</xdr:col>
      <xdr:colOff>43339</xdr:colOff>
      <xdr:row>51</xdr:row>
      <xdr:rowOff>8104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07697C-79CD-4533-AB1E-FA18602D5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46</xdr:col>
      <xdr:colOff>127950</xdr:colOff>
      <xdr:row>96</xdr:row>
      <xdr:rowOff>41185</xdr:rowOff>
    </xdr:from>
    <xdr:to>
      <xdr:col>50</xdr:col>
      <xdr:colOff>128017</xdr:colOff>
      <xdr:row>98</xdr:row>
      <xdr:rowOff>79233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B37B47A-B063-4FBD-9983-E5682BEB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94550" y="18329185"/>
          <a:ext cx="4762567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257735</xdr:colOff>
      <xdr:row>16</xdr:row>
      <xdr:rowOff>67236</xdr:rowOff>
    </xdr:from>
    <xdr:to>
      <xdr:col>18</xdr:col>
      <xdr:colOff>45299</xdr:colOff>
      <xdr:row>22</xdr:row>
      <xdr:rowOff>38522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F377E82-1B5A-4FC4-8CBF-59B20B06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935" y="3115236"/>
          <a:ext cx="5235864" cy="1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433223</xdr:colOff>
      <xdr:row>41</xdr:row>
      <xdr:rowOff>70779</xdr:rowOff>
    </xdr:from>
    <xdr:to>
      <xdr:col>10</xdr:col>
      <xdr:colOff>10646</xdr:colOff>
      <xdr:row>42</xdr:row>
      <xdr:rowOff>170808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22A200-8F43-4FE8-AC51-92782BFEE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0998" y="7881279"/>
          <a:ext cx="2911173" cy="29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20</xdr:col>
      <xdr:colOff>51325</xdr:colOff>
      <xdr:row>46</xdr:row>
      <xdr:rowOff>167841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B14E5C4-F073-4F9D-AB37-707A25EFB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20</xdr:col>
      <xdr:colOff>29289</xdr:colOff>
      <xdr:row>49</xdr:row>
      <xdr:rowOff>17930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CEDAB4F-73F8-4F0A-B27C-D30C18229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20</xdr:col>
      <xdr:colOff>43339</xdr:colOff>
      <xdr:row>51</xdr:row>
      <xdr:rowOff>8104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AC4616-E946-4942-AC23-C6972427A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50</xdr:col>
      <xdr:colOff>616322</xdr:colOff>
      <xdr:row>103</xdr:row>
      <xdr:rowOff>127776</xdr:rowOff>
    </xdr:from>
    <xdr:to>
      <xdr:col>56</xdr:col>
      <xdr:colOff>1378389</xdr:colOff>
      <xdr:row>105</xdr:row>
      <xdr:rowOff>165824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73E9206-70D2-4F13-AA43-53EF8ABB3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11897" y="19739751"/>
          <a:ext cx="4753042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257735</xdr:colOff>
      <xdr:row>16</xdr:row>
      <xdr:rowOff>67236</xdr:rowOff>
    </xdr:from>
    <xdr:to>
      <xdr:col>17</xdr:col>
      <xdr:colOff>473924</xdr:colOff>
      <xdr:row>22</xdr:row>
      <xdr:rowOff>38522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16E926D-4039-40A3-AA83-6F6287C4A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0510" y="3115236"/>
          <a:ext cx="5178714" cy="11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20</xdr:col>
      <xdr:colOff>525</xdr:colOff>
      <xdr:row>46</xdr:row>
      <xdr:rowOff>167841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2A8A9C1-B76B-478B-A19B-132652577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16377" y="8578460"/>
          <a:ext cx="46186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19</xdr:col>
      <xdr:colOff>473789</xdr:colOff>
      <xdr:row>49</xdr:row>
      <xdr:rowOff>17930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E687483-8E14-4B44-A641-63B16419C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37198" y="8952430"/>
          <a:ext cx="44758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20</xdr:col>
      <xdr:colOff>2064</xdr:colOff>
      <xdr:row>51</xdr:row>
      <xdr:rowOff>8104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076F0C-0AB4-4091-88C4-3FAADE2BD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581" y="9352175"/>
          <a:ext cx="4542483" cy="371429"/>
        </a:xfrm>
        <a:prstGeom prst="rect">
          <a:avLst/>
        </a:prstGeom>
      </xdr:spPr>
    </xdr:pic>
    <xdr:clientData/>
  </xdr:twoCellAnchor>
  <xdr:twoCellAnchor editAs="oneCell">
    <xdr:from>
      <xdr:col>38</xdr:col>
      <xdr:colOff>667040</xdr:colOff>
      <xdr:row>127</xdr:row>
      <xdr:rowOff>88191</xdr:rowOff>
    </xdr:from>
    <xdr:to>
      <xdr:col>43</xdr:col>
      <xdr:colOff>574825</xdr:colOff>
      <xdr:row>129</xdr:row>
      <xdr:rowOff>126239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04D5790-10B5-4BC5-9B75-BC28DE5ED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441065" y="24415041"/>
          <a:ext cx="4736960" cy="4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iPath\Scraping%20laptop\Scraping%20lapt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 laptop"/>
      <sheetName val="data uji1"/>
      <sheetName val="Sheet1"/>
      <sheetName val="Sheet3"/>
      <sheetName val="raw"/>
      <sheetName val="data uji"/>
      <sheetName val="nilai"/>
      <sheetName val="link"/>
      <sheetName val="hasil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17.3”, Full HD (1920 x 1080), 144 Hz, IPS</v>
          </cell>
          <cell r="B2">
            <v>100</v>
          </cell>
        </row>
        <row r="3">
          <cell r="A3" t="str">
            <v>17.3”, Full HD (1920 x 1080), 120 Hz, IPS</v>
          </cell>
          <cell r="B3">
            <v>95</v>
          </cell>
        </row>
        <row r="4">
          <cell r="A4" t="str">
            <v>17.3”, Full HD (1920 x 1080), IPS</v>
          </cell>
          <cell r="B4">
            <v>90</v>
          </cell>
        </row>
        <row r="5">
          <cell r="A5" t="str">
            <v>17.3”, HD+ (1600 x 900), TN</v>
          </cell>
          <cell r="B5">
            <v>85</v>
          </cell>
        </row>
        <row r="6">
          <cell r="A6" t="str">
            <v>15.6”, Full HD (1920 x 1080), 144 Hz, IPS</v>
          </cell>
          <cell r="B6">
            <v>80</v>
          </cell>
        </row>
        <row r="7">
          <cell r="A7" t="str">
            <v>15.6”, Full HD (1920 x 1080), 120 Hz, IPS</v>
          </cell>
          <cell r="B7">
            <v>75</v>
          </cell>
        </row>
        <row r="8">
          <cell r="A8" t="str">
            <v>15.6”, Full HD (1920 x 1080), IPS</v>
          </cell>
          <cell r="B8">
            <v>70</v>
          </cell>
        </row>
        <row r="9">
          <cell r="A9" t="str">
            <v>15.6”, Full HD (1920 x 1080), TN</v>
          </cell>
          <cell r="B9">
            <v>65</v>
          </cell>
        </row>
        <row r="10">
          <cell r="A10" t="str">
            <v>15.6”, HD (1366 x 768), TN</v>
          </cell>
          <cell r="B10">
            <v>60</v>
          </cell>
        </row>
        <row r="11">
          <cell r="A11" t="str">
            <v>14.0”, Full HD (1920 x 1080), 120 Hz, IPS</v>
          </cell>
          <cell r="B11">
            <v>55</v>
          </cell>
        </row>
        <row r="12">
          <cell r="A12" t="str">
            <v>14.0”, Full HD (1920 x 1080), IPS</v>
          </cell>
          <cell r="B12">
            <v>50</v>
          </cell>
        </row>
        <row r="13">
          <cell r="A13" t="str">
            <v>14.0”, Full HD (1920 x 1080), TN</v>
          </cell>
          <cell r="B13">
            <v>45</v>
          </cell>
        </row>
        <row r="14">
          <cell r="A14" t="str">
            <v>14.0”, HD (1366 x 768), IPS</v>
          </cell>
          <cell r="B14">
            <v>40</v>
          </cell>
        </row>
        <row r="15">
          <cell r="A15" t="str">
            <v>14.0”, HD (1366 x 768), TN</v>
          </cell>
          <cell r="B15">
            <v>35</v>
          </cell>
        </row>
        <row r="16">
          <cell r="A16" t="str">
            <v>12.5”, HD (1366 x 768), IPS</v>
          </cell>
          <cell r="B16">
            <v>30</v>
          </cell>
        </row>
        <row r="17">
          <cell r="A17" t="str">
            <v>11.6”, Full HD (1920 x 1080), IPS</v>
          </cell>
          <cell r="B17">
            <v>25</v>
          </cell>
        </row>
        <row r="18">
          <cell r="A18" t="str">
            <v>11.6”, HD (1366 x 768), IPS</v>
          </cell>
          <cell r="B18">
            <v>20</v>
          </cell>
        </row>
        <row r="19">
          <cell r="A19" t="str">
            <v>11.6”, HD (1366 x 768), TN</v>
          </cell>
          <cell r="B19">
            <v>15</v>
          </cell>
        </row>
        <row r="20">
          <cell r="A20" t="str">
            <v>10.8″, Full HD (1920 x 1280), IPS</v>
          </cell>
          <cell r="B20">
            <v>10</v>
          </cell>
        </row>
        <row r="21">
          <cell r="A21" t="str">
            <v>10.5" , Full HD (1920 x 1280), IPS</v>
          </cell>
          <cell r="B21">
            <v>5</v>
          </cell>
        </row>
        <row r="22">
          <cell r="A22" t="str">
            <v>10.1”, Full HD (1920 x 1080), IPS</v>
          </cell>
          <cell r="B22">
            <v>0</v>
          </cell>
        </row>
      </sheetData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exec/obidos/ASIN/B08M6HTSVX?tag=lapto06-20" TargetMode="External"/><Relationship Id="rId2" Type="http://schemas.openxmlformats.org/officeDocument/2006/relationships/hyperlink" Target="https://www.amazon.com/exec/obidos/ASIN/B08G5CLT2N?tag=lapto06-20" TargetMode="External"/><Relationship Id="rId1" Type="http://schemas.openxmlformats.org/officeDocument/2006/relationships/hyperlink" Target="https://www.amazon.com/exec/obidos/ASIN/B08Z85LR8W?tag=lapto06-20" TargetMode="External"/><Relationship Id="rId4" Type="http://schemas.openxmlformats.org/officeDocument/2006/relationships/hyperlink" Target="https://www.amazon.com/exec/obidos/ASIN/B08Z7Z1L1Z?tag=lapto06-2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exec/obidos/ASIN/B08M6HTSVX?tag=lapto06-20" TargetMode="External"/><Relationship Id="rId2" Type="http://schemas.openxmlformats.org/officeDocument/2006/relationships/hyperlink" Target="https://www.amazon.com/exec/obidos/ASIN/B08G5CLT2N?tag=lapto06-20" TargetMode="External"/><Relationship Id="rId1" Type="http://schemas.openxmlformats.org/officeDocument/2006/relationships/hyperlink" Target="https://www.amazon.com/exec/obidos/ASIN/B08Z85LR8W?tag=lapto06-20" TargetMode="External"/><Relationship Id="rId5" Type="http://schemas.openxmlformats.org/officeDocument/2006/relationships/hyperlink" Target="https://www.awin1.com/pclick.php?p=28490251873&amp;a=568859&amp;m=7168" TargetMode="External"/><Relationship Id="rId4" Type="http://schemas.openxmlformats.org/officeDocument/2006/relationships/hyperlink" Target="https://www.amazon.com/exec/obidos/ASIN/B08Z7Z1L1Z?tag=lapto06-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A66D-0AE0-4A82-A6ED-A7AABE15524F}">
  <dimension ref="A1:BY293"/>
  <sheetViews>
    <sheetView topLeftCell="A28" zoomScale="93" zoomScaleNormal="93" workbookViewId="0">
      <selection activeCell="B47" sqref="B47:B52"/>
    </sheetView>
  </sheetViews>
  <sheetFormatPr defaultRowHeight="15" x14ac:dyDescent="0.25"/>
  <cols>
    <col min="2" max="2" width="18.7109375" customWidth="1"/>
    <col min="3" max="3" width="7.7109375" customWidth="1"/>
    <col min="4" max="4" width="8.7109375" customWidth="1"/>
    <col min="6" max="6" width="11.42578125" customWidth="1"/>
    <col min="18" max="18" width="9.140625" customWidth="1"/>
    <col min="21" max="21" width="12" customWidth="1"/>
    <col min="22" max="22" width="18.5703125" customWidth="1"/>
    <col min="26" max="26" width="19.5703125" customWidth="1"/>
    <col min="27" max="27" width="18" customWidth="1"/>
    <col min="28" max="28" width="22.5703125" customWidth="1"/>
    <col min="29" max="29" width="12.5703125" customWidth="1"/>
    <col min="30" max="30" width="11.42578125" customWidth="1"/>
    <col min="31" max="31" width="14.85546875" customWidth="1"/>
    <col min="32" max="32" width="18.28515625" customWidth="1"/>
    <col min="33" max="33" width="15.28515625" customWidth="1"/>
    <col min="36" max="36" width="12" customWidth="1"/>
    <col min="40" max="40" width="21.5703125" customWidth="1"/>
    <col min="41" max="41" width="14.140625" customWidth="1"/>
  </cols>
  <sheetData>
    <row r="1" spans="1:41" x14ac:dyDescent="0.25">
      <c r="A1" s="75" t="s">
        <v>72</v>
      </c>
      <c r="B1" s="75"/>
    </row>
    <row r="2" spans="1:41" x14ac:dyDescent="0.25">
      <c r="A2" s="72">
        <v>20</v>
      </c>
      <c r="B2" s="72"/>
    </row>
    <row r="4" spans="1:41" x14ac:dyDescent="0.25">
      <c r="A4" s="2" t="s">
        <v>0</v>
      </c>
      <c r="B4" s="2"/>
      <c r="C4" s="2" t="s">
        <v>1</v>
      </c>
      <c r="M4" s="76"/>
      <c r="N4" s="76"/>
      <c r="O4" s="76"/>
      <c r="P4" s="76"/>
      <c r="Q4" s="76"/>
      <c r="R4" s="76"/>
      <c r="S4" s="76"/>
      <c r="T4" s="76"/>
      <c r="U4" t="s">
        <v>573</v>
      </c>
      <c r="Z4" t="s">
        <v>25</v>
      </c>
    </row>
    <row r="5" spans="1:41" x14ac:dyDescent="0.25">
      <c r="A5" s="75" t="s">
        <v>2</v>
      </c>
      <c r="B5" s="75"/>
      <c r="C5" s="3" t="s">
        <v>8</v>
      </c>
      <c r="N5" s="1"/>
      <c r="P5" s="1"/>
      <c r="Q5" s="1"/>
      <c r="R5" s="1"/>
      <c r="S5" s="1"/>
      <c r="T5" s="1"/>
      <c r="U5" s="9" t="s">
        <v>47</v>
      </c>
      <c r="V5" s="27" t="s">
        <v>363</v>
      </c>
      <c r="W5" s="1"/>
      <c r="X5" s="1"/>
      <c r="Z5" s="2" t="s">
        <v>265</v>
      </c>
      <c r="AA5" s="2" t="s">
        <v>26</v>
      </c>
      <c r="AB5" s="2" t="s">
        <v>47</v>
      </c>
      <c r="AC5" s="2" t="s">
        <v>266</v>
      </c>
      <c r="AD5" s="2" t="s">
        <v>46</v>
      </c>
      <c r="AE5" s="2" t="s">
        <v>267</v>
      </c>
      <c r="AF5" s="2" t="s">
        <v>77</v>
      </c>
      <c r="AG5" s="2" t="s">
        <v>268</v>
      </c>
      <c r="AH5" s="2" t="s">
        <v>79</v>
      </c>
      <c r="AI5" s="2" t="s">
        <v>269</v>
      </c>
      <c r="AJ5" s="2" t="s">
        <v>79</v>
      </c>
      <c r="AK5" s="2" t="s">
        <v>270</v>
      </c>
      <c r="AL5" s="2" t="s">
        <v>80</v>
      </c>
      <c r="AM5" s="2" t="s">
        <v>81</v>
      </c>
      <c r="AN5" s="2" t="s">
        <v>82</v>
      </c>
      <c r="AO5" s="2" t="s">
        <v>83</v>
      </c>
    </row>
    <row r="6" spans="1:41" x14ac:dyDescent="0.25">
      <c r="A6" s="75" t="s">
        <v>3</v>
      </c>
      <c r="B6" s="75"/>
      <c r="C6" s="3" t="s">
        <v>9</v>
      </c>
      <c r="N6" s="1"/>
      <c r="P6" s="1"/>
      <c r="Q6" s="1"/>
      <c r="R6" s="1"/>
      <c r="S6" s="1"/>
      <c r="T6" s="1"/>
      <c r="U6" s="9" t="s">
        <v>46</v>
      </c>
      <c r="V6" s="27" t="s">
        <v>363</v>
      </c>
      <c r="W6" s="1"/>
      <c r="X6" s="1"/>
      <c r="Z6" s="3">
        <v>20001</v>
      </c>
      <c r="AA6" s="3" t="s">
        <v>427</v>
      </c>
      <c r="AB6" s="3" t="s">
        <v>50</v>
      </c>
      <c r="AC6" s="3">
        <v>791</v>
      </c>
      <c r="AD6" s="3" t="s">
        <v>51</v>
      </c>
      <c r="AE6" s="3">
        <v>324</v>
      </c>
      <c r="AF6" s="3" t="s">
        <v>85</v>
      </c>
      <c r="AG6" s="6">
        <v>35</v>
      </c>
      <c r="AH6" s="3" t="s">
        <v>429</v>
      </c>
      <c r="AI6" s="3">
        <v>4</v>
      </c>
      <c r="AJ6" s="3" t="s">
        <v>35</v>
      </c>
      <c r="AK6" s="3">
        <v>384</v>
      </c>
      <c r="AL6" s="3" t="s">
        <v>473</v>
      </c>
      <c r="AM6" s="3"/>
      <c r="AN6" s="3">
        <v>5080197.5</v>
      </c>
      <c r="AO6" s="3">
        <v>0</v>
      </c>
    </row>
    <row r="7" spans="1:41" x14ac:dyDescent="0.25">
      <c r="A7" s="75" t="s">
        <v>6</v>
      </c>
      <c r="B7" s="75"/>
      <c r="C7" s="3" t="s">
        <v>10</v>
      </c>
      <c r="N7" s="1"/>
      <c r="P7" s="1"/>
      <c r="Q7" s="1"/>
      <c r="R7" s="1"/>
      <c r="S7" s="1"/>
      <c r="T7" s="1"/>
      <c r="U7" s="9" t="s">
        <v>77</v>
      </c>
      <c r="V7" s="27" t="s">
        <v>363</v>
      </c>
      <c r="W7" s="1"/>
      <c r="X7" s="1"/>
      <c r="Z7" s="3">
        <v>20002</v>
      </c>
      <c r="AA7" s="3" t="s">
        <v>142</v>
      </c>
      <c r="AB7" s="3" t="s">
        <v>50</v>
      </c>
      <c r="AC7" s="3">
        <v>791</v>
      </c>
      <c r="AD7" s="3" t="s">
        <v>51</v>
      </c>
      <c r="AE7" s="3">
        <v>324</v>
      </c>
      <c r="AF7" s="3" t="s">
        <v>85</v>
      </c>
      <c r="AG7" s="6">
        <v>35</v>
      </c>
      <c r="AH7" s="3" t="s">
        <v>430</v>
      </c>
      <c r="AI7" s="3">
        <v>4</v>
      </c>
      <c r="AJ7" s="3" t="s">
        <v>35</v>
      </c>
      <c r="AK7" s="3">
        <v>384</v>
      </c>
      <c r="AL7" s="3" t="s">
        <v>474</v>
      </c>
      <c r="AM7" s="3"/>
      <c r="AN7" s="3">
        <v>5197187.1909999996</v>
      </c>
      <c r="AO7" s="3">
        <v>0</v>
      </c>
    </row>
    <row r="8" spans="1:41" x14ac:dyDescent="0.25">
      <c r="A8" s="75" t="s">
        <v>4</v>
      </c>
      <c r="B8" s="75"/>
      <c r="C8" s="3" t="s">
        <v>11</v>
      </c>
      <c r="N8" s="1"/>
      <c r="P8" s="1"/>
      <c r="Q8" s="1"/>
      <c r="R8" s="1"/>
      <c r="S8" s="1"/>
      <c r="T8" s="1"/>
      <c r="U8" s="9" t="s">
        <v>362</v>
      </c>
      <c r="V8" s="27" t="s">
        <v>363</v>
      </c>
      <c r="W8" s="1"/>
      <c r="X8" s="1"/>
      <c r="Z8" s="3">
        <v>20003</v>
      </c>
      <c r="AA8" s="3" t="s">
        <v>427</v>
      </c>
      <c r="AB8" s="3" t="s">
        <v>50</v>
      </c>
      <c r="AC8" s="3">
        <v>791</v>
      </c>
      <c r="AD8" s="3" t="s">
        <v>51</v>
      </c>
      <c r="AE8" s="3">
        <v>324</v>
      </c>
      <c r="AF8" s="3" t="s">
        <v>85</v>
      </c>
      <c r="AG8" s="6">
        <v>35</v>
      </c>
      <c r="AH8" s="3" t="s">
        <v>429</v>
      </c>
      <c r="AI8" s="3">
        <v>4</v>
      </c>
      <c r="AJ8" s="3" t="s">
        <v>35</v>
      </c>
      <c r="AK8" s="3">
        <v>384</v>
      </c>
      <c r="AL8" s="3" t="s">
        <v>475</v>
      </c>
      <c r="AM8" s="3"/>
      <c r="AN8" s="3">
        <v>5197187.1909999996</v>
      </c>
      <c r="AO8" s="3">
        <v>0</v>
      </c>
    </row>
    <row r="9" spans="1:41" x14ac:dyDescent="0.25">
      <c r="A9" s="75" t="s">
        <v>5</v>
      </c>
      <c r="B9" s="75"/>
      <c r="C9" s="3" t="s">
        <v>12</v>
      </c>
      <c r="N9" s="1"/>
      <c r="P9" s="28"/>
      <c r="Q9" s="1"/>
      <c r="R9" s="28"/>
      <c r="S9" s="1"/>
      <c r="T9" s="28"/>
      <c r="U9" s="9" t="s">
        <v>4</v>
      </c>
      <c r="V9" s="27" t="s">
        <v>363</v>
      </c>
      <c r="W9" s="1"/>
      <c r="X9" s="28"/>
      <c r="Z9" s="3">
        <v>20004</v>
      </c>
      <c r="AA9" s="3" t="s">
        <v>431</v>
      </c>
      <c r="AB9" s="3" t="s">
        <v>50</v>
      </c>
      <c r="AC9" s="3">
        <v>791</v>
      </c>
      <c r="AD9" s="3" t="s">
        <v>51</v>
      </c>
      <c r="AE9" s="3">
        <v>324</v>
      </c>
      <c r="AF9" s="3" t="s">
        <v>102</v>
      </c>
      <c r="AG9" s="6">
        <v>60</v>
      </c>
      <c r="AH9" s="3" t="s">
        <v>430</v>
      </c>
      <c r="AI9" s="3">
        <v>4</v>
      </c>
      <c r="AJ9" s="3" t="s">
        <v>35</v>
      </c>
      <c r="AK9" s="3">
        <v>384</v>
      </c>
      <c r="AL9" s="3" t="s">
        <v>476</v>
      </c>
      <c r="AM9" s="3"/>
      <c r="AN9" s="3">
        <v>5544672.7000000002</v>
      </c>
      <c r="AO9" s="3">
        <v>0</v>
      </c>
    </row>
    <row r="10" spans="1:41" x14ac:dyDescent="0.25">
      <c r="A10" s="75" t="s">
        <v>7</v>
      </c>
      <c r="B10" s="75"/>
      <c r="C10" s="3" t="s">
        <v>13</v>
      </c>
      <c r="M10" s="1"/>
      <c r="N10" s="1"/>
      <c r="O10" s="1"/>
      <c r="P10" s="1"/>
      <c r="Q10" s="1"/>
      <c r="R10" s="1"/>
      <c r="S10" s="1"/>
      <c r="U10" s="9" t="s">
        <v>7</v>
      </c>
      <c r="V10" s="27" t="s">
        <v>363</v>
      </c>
      <c r="W10" s="1"/>
      <c r="X10" s="1"/>
      <c r="Z10" s="3">
        <v>20005</v>
      </c>
      <c r="AA10" s="3" t="s">
        <v>171</v>
      </c>
      <c r="AB10" s="3" t="s">
        <v>317</v>
      </c>
      <c r="AC10" s="3">
        <v>1002</v>
      </c>
      <c r="AD10" s="3" t="s">
        <v>281</v>
      </c>
      <c r="AE10" s="3">
        <v>286</v>
      </c>
      <c r="AF10" s="3" t="s">
        <v>109</v>
      </c>
      <c r="AG10" s="6">
        <v>50</v>
      </c>
      <c r="AH10" s="3" t="s">
        <v>433</v>
      </c>
      <c r="AI10" s="3">
        <v>4</v>
      </c>
      <c r="AJ10" s="3" t="s">
        <v>35</v>
      </c>
      <c r="AK10" s="3">
        <v>384</v>
      </c>
      <c r="AL10" s="3" t="s">
        <v>477</v>
      </c>
      <c r="AM10" s="3"/>
      <c r="AN10" s="3">
        <v>5594894.0810000002</v>
      </c>
      <c r="AO10" s="3">
        <v>0</v>
      </c>
    </row>
    <row r="11" spans="1:41" x14ac:dyDescent="0.25"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Z11" s="3">
        <v>20006</v>
      </c>
      <c r="AA11" s="3" t="s">
        <v>427</v>
      </c>
      <c r="AB11" s="3" t="s">
        <v>50</v>
      </c>
      <c r="AC11" s="3">
        <v>791</v>
      </c>
      <c r="AD11" s="3" t="s">
        <v>51</v>
      </c>
      <c r="AE11" s="3">
        <v>324</v>
      </c>
      <c r="AF11" s="3" t="s">
        <v>85</v>
      </c>
      <c r="AG11" s="6">
        <v>35</v>
      </c>
      <c r="AH11" s="3" t="s">
        <v>429</v>
      </c>
      <c r="AI11" s="3">
        <v>4</v>
      </c>
      <c r="AJ11" s="3" t="s">
        <v>35</v>
      </c>
      <c r="AK11" s="3">
        <v>384</v>
      </c>
      <c r="AL11" s="3" t="s">
        <v>475</v>
      </c>
      <c r="AM11" s="3"/>
      <c r="AN11" s="3">
        <v>5617101.8015000001</v>
      </c>
      <c r="AO11" s="3">
        <v>0</v>
      </c>
    </row>
    <row r="12" spans="1:41" x14ac:dyDescent="0.25">
      <c r="A12" s="73" t="s">
        <v>71</v>
      </c>
      <c r="B12" s="74"/>
      <c r="C12" s="74"/>
      <c r="D12" s="74"/>
      <c r="E12" s="74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Z12" s="3">
        <v>20007</v>
      </c>
      <c r="AA12" s="3" t="s">
        <v>434</v>
      </c>
      <c r="AB12" s="3" t="s">
        <v>435</v>
      </c>
      <c r="AC12" s="3">
        <v>62</v>
      </c>
      <c r="AD12" s="3" t="s">
        <v>51</v>
      </c>
      <c r="AE12" s="3">
        <v>324</v>
      </c>
      <c r="AF12" s="3" t="s">
        <v>95</v>
      </c>
      <c r="AG12" s="6">
        <v>15</v>
      </c>
      <c r="AH12" s="3" t="s">
        <v>430</v>
      </c>
      <c r="AI12" s="3">
        <v>4</v>
      </c>
      <c r="AJ12" s="3" t="s">
        <v>93</v>
      </c>
      <c r="AK12" s="3">
        <v>192</v>
      </c>
      <c r="AL12" s="3" t="s">
        <v>478</v>
      </c>
      <c r="AM12" s="3"/>
      <c r="AN12" s="3">
        <v>5646276.6500000004</v>
      </c>
      <c r="AO12" s="3">
        <v>0</v>
      </c>
    </row>
    <row r="13" spans="1:41" x14ac:dyDescent="0.25">
      <c r="A13" s="74"/>
      <c r="B13" s="74"/>
      <c r="C13" s="74"/>
      <c r="D13" s="74"/>
      <c r="E13" s="74"/>
      <c r="M13" s="1"/>
      <c r="O13" s="1"/>
      <c r="P13" s="1"/>
      <c r="Q13" s="1"/>
      <c r="R13" s="1"/>
      <c r="S13" s="1"/>
      <c r="U13" s="1"/>
      <c r="V13" s="1"/>
      <c r="W13" s="1"/>
      <c r="X13" s="1"/>
      <c r="Z13" s="3">
        <v>20008</v>
      </c>
      <c r="AA13" s="3" t="s">
        <v>104</v>
      </c>
      <c r="AB13" s="3" t="s">
        <v>50</v>
      </c>
      <c r="AC13" s="3">
        <v>791</v>
      </c>
      <c r="AD13" s="3" t="s">
        <v>51</v>
      </c>
      <c r="AE13" s="3">
        <v>324</v>
      </c>
      <c r="AF13" s="3" t="s">
        <v>102</v>
      </c>
      <c r="AG13" s="6">
        <v>60</v>
      </c>
      <c r="AH13" s="3" t="s">
        <v>436</v>
      </c>
      <c r="AI13" s="3">
        <v>4</v>
      </c>
      <c r="AJ13" s="3" t="s">
        <v>35</v>
      </c>
      <c r="AK13" s="3">
        <v>384</v>
      </c>
      <c r="AL13" s="3" t="s">
        <v>479</v>
      </c>
      <c r="AM13" s="3"/>
      <c r="AN13" s="3">
        <v>5660646.3514999999</v>
      </c>
      <c r="AO13" s="3">
        <v>0</v>
      </c>
    </row>
    <row r="14" spans="1:41" x14ac:dyDescent="0.25">
      <c r="M14" s="1"/>
      <c r="O14" s="1"/>
      <c r="P14" s="1"/>
      <c r="Q14" s="1"/>
      <c r="R14" s="1"/>
      <c r="S14" s="1"/>
      <c r="U14" s="1"/>
      <c r="W14" s="1"/>
      <c r="X14" s="1"/>
      <c r="Z14" s="3">
        <v>20009</v>
      </c>
      <c r="AA14" s="3" t="s">
        <v>161</v>
      </c>
      <c r="AB14" s="3" t="s">
        <v>50</v>
      </c>
      <c r="AC14" s="3">
        <v>791</v>
      </c>
      <c r="AD14" s="3" t="s">
        <v>51</v>
      </c>
      <c r="AE14" s="3">
        <v>324</v>
      </c>
      <c r="AF14" s="3" t="s">
        <v>102</v>
      </c>
      <c r="AG14" s="6">
        <v>60</v>
      </c>
      <c r="AH14" s="3" t="s">
        <v>437</v>
      </c>
      <c r="AI14" s="3">
        <v>4</v>
      </c>
      <c r="AJ14" s="3" t="s">
        <v>35</v>
      </c>
      <c r="AK14" s="3">
        <v>384</v>
      </c>
      <c r="AL14" s="3" t="s">
        <v>480</v>
      </c>
      <c r="AM14" s="3"/>
      <c r="AN14" s="3">
        <v>5660646.3514999999</v>
      </c>
      <c r="AO14" s="3">
        <v>0</v>
      </c>
    </row>
    <row r="15" spans="1:41" x14ac:dyDescent="0.25">
      <c r="A15" s="16" t="s">
        <v>14</v>
      </c>
      <c r="F15" s="16"/>
      <c r="H15" s="16"/>
      <c r="M15" s="1"/>
      <c r="N15" s="1"/>
      <c r="O15" s="1"/>
      <c r="P15" s="1"/>
      <c r="Q15" s="1"/>
      <c r="R15" s="1"/>
      <c r="S15" s="1"/>
      <c r="U15" s="1"/>
      <c r="W15" s="1"/>
      <c r="X15" s="1"/>
      <c r="Z15" s="3">
        <v>20010</v>
      </c>
      <c r="AA15" s="3" t="s">
        <v>162</v>
      </c>
      <c r="AB15" s="3" t="s">
        <v>50</v>
      </c>
      <c r="AC15" s="3">
        <v>791</v>
      </c>
      <c r="AD15" s="3" t="s">
        <v>51</v>
      </c>
      <c r="AE15" s="3">
        <v>324</v>
      </c>
      <c r="AF15" s="3" t="s">
        <v>85</v>
      </c>
      <c r="AG15" s="6">
        <v>35</v>
      </c>
      <c r="AH15" s="3" t="s">
        <v>430</v>
      </c>
      <c r="AI15" s="3">
        <v>4</v>
      </c>
      <c r="AJ15" s="3" t="s">
        <v>35</v>
      </c>
      <c r="AK15" s="3">
        <v>384</v>
      </c>
      <c r="AL15" s="3" t="s">
        <v>475</v>
      </c>
      <c r="AM15" s="3"/>
      <c r="AN15" s="3">
        <v>5660791.5</v>
      </c>
      <c r="AO15" s="3">
        <v>0</v>
      </c>
    </row>
    <row r="16" spans="1:41" x14ac:dyDescent="0.25">
      <c r="A16" s="2"/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I16">
        <v>2</v>
      </c>
      <c r="Z16" s="3">
        <v>20011</v>
      </c>
      <c r="AA16" s="3" t="s">
        <v>438</v>
      </c>
      <c r="AB16" s="3" t="s">
        <v>50</v>
      </c>
      <c r="AC16" s="3">
        <v>791</v>
      </c>
      <c r="AD16" s="3" t="s">
        <v>51</v>
      </c>
      <c r="AE16" s="3">
        <v>324</v>
      </c>
      <c r="AF16" s="3" t="s">
        <v>134</v>
      </c>
      <c r="AG16" s="6">
        <v>65</v>
      </c>
      <c r="AH16" s="3" t="s">
        <v>436</v>
      </c>
      <c r="AI16" s="3">
        <v>4</v>
      </c>
      <c r="AJ16" s="3" t="s">
        <v>35</v>
      </c>
      <c r="AK16" s="3">
        <v>384</v>
      </c>
      <c r="AL16" s="3" t="s">
        <v>481</v>
      </c>
      <c r="AM16" s="3"/>
      <c r="AN16" s="3">
        <v>5791425.1500000004</v>
      </c>
      <c r="AO16" s="3">
        <v>0</v>
      </c>
    </row>
    <row r="17" spans="1:77" x14ac:dyDescent="0.25">
      <c r="A17" s="2" t="s">
        <v>8</v>
      </c>
      <c r="B17" s="3">
        <v>1</v>
      </c>
      <c r="C17" s="3">
        <v>2</v>
      </c>
      <c r="D17" s="3">
        <v>3</v>
      </c>
      <c r="E17" s="3">
        <v>3</v>
      </c>
      <c r="F17" s="3">
        <v>2</v>
      </c>
      <c r="G17" s="3">
        <v>4</v>
      </c>
      <c r="Z17" s="3">
        <v>20012</v>
      </c>
      <c r="AA17" s="3" t="s">
        <v>427</v>
      </c>
      <c r="AB17" s="3" t="s">
        <v>50</v>
      </c>
      <c r="AC17" s="3">
        <v>791</v>
      </c>
      <c r="AD17" s="3" t="s">
        <v>51</v>
      </c>
      <c r="AE17" s="3">
        <v>324</v>
      </c>
      <c r="AF17" s="3" t="s">
        <v>109</v>
      </c>
      <c r="AG17" s="6">
        <v>50</v>
      </c>
      <c r="AH17" s="3" t="s">
        <v>439</v>
      </c>
      <c r="AI17" s="3">
        <v>32</v>
      </c>
      <c r="AJ17" s="3" t="s">
        <v>197</v>
      </c>
      <c r="AK17" s="3">
        <v>3000</v>
      </c>
      <c r="AL17" s="3" t="s">
        <v>482</v>
      </c>
      <c r="AM17" s="3"/>
      <c r="AN17" s="3">
        <v>5791425.1500000004</v>
      </c>
      <c r="AO17" s="3">
        <v>0</v>
      </c>
    </row>
    <row r="18" spans="1:77" x14ac:dyDescent="0.25">
      <c r="A18" s="2" t="s">
        <v>9</v>
      </c>
      <c r="B18" s="3">
        <f>1/C17</f>
        <v>0.5</v>
      </c>
      <c r="C18" s="3">
        <v>1</v>
      </c>
      <c r="D18" s="3">
        <v>0.25</v>
      </c>
      <c r="E18" s="3">
        <v>2</v>
      </c>
      <c r="F18" s="3">
        <v>3</v>
      </c>
      <c r="G18" s="3">
        <v>1</v>
      </c>
      <c r="Z18" s="3">
        <v>20013</v>
      </c>
      <c r="AA18" s="3" t="s">
        <v>440</v>
      </c>
      <c r="AB18" s="3" t="s">
        <v>441</v>
      </c>
      <c r="AC18" s="3">
        <v>915</v>
      </c>
      <c r="AD18" s="3" t="s">
        <v>51</v>
      </c>
      <c r="AE18" s="3">
        <v>324</v>
      </c>
      <c r="AF18" s="3" t="s">
        <v>109</v>
      </c>
      <c r="AG18" s="6">
        <v>50</v>
      </c>
      <c r="AH18" s="3" t="s">
        <v>30</v>
      </c>
      <c r="AI18" s="3">
        <v>8</v>
      </c>
      <c r="AJ18" s="3" t="s">
        <v>48</v>
      </c>
      <c r="AK18" s="3">
        <v>768</v>
      </c>
      <c r="AL18" s="3" t="s">
        <v>483</v>
      </c>
      <c r="AM18" s="3"/>
      <c r="AN18" s="3">
        <v>5791425.1500000004</v>
      </c>
      <c r="AO18" s="3">
        <v>0</v>
      </c>
    </row>
    <row r="19" spans="1:77" x14ac:dyDescent="0.25">
      <c r="A19" s="2" t="s">
        <v>10</v>
      </c>
      <c r="B19" s="3">
        <f>1/D17</f>
        <v>0.33333333333333331</v>
      </c>
      <c r="C19" s="3">
        <v>2</v>
      </c>
      <c r="D19" s="3">
        <v>1</v>
      </c>
      <c r="E19" s="3">
        <v>3</v>
      </c>
      <c r="F19" s="3">
        <v>3</v>
      </c>
      <c r="G19" s="3">
        <v>2</v>
      </c>
      <c r="I19" t="s">
        <v>6124</v>
      </c>
      <c r="R19" s="52">
        <v>1</v>
      </c>
      <c r="S19">
        <v>5</v>
      </c>
      <c r="T19">
        <v>7</v>
      </c>
      <c r="U19">
        <v>2</v>
      </c>
      <c r="V19">
        <v>0.25</v>
      </c>
      <c r="W19">
        <v>0.17</v>
      </c>
      <c r="Z19" s="3">
        <v>20014</v>
      </c>
      <c r="AA19" s="3" t="s">
        <v>427</v>
      </c>
      <c r="AB19" s="3" t="s">
        <v>50</v>
      </c>
      <c r="AC19" s="3">
        <v>791</v>
      </c>
      <c r="AD19" s="3" t="s">
        <v>51</v>
      </c>
      <c r="AE19" s="3">
        <v>324</v>
      </c>
      <c r="AF19" s="3" t="s">
        <v>85</v>
      </c>
      <c r="AG19" s="3">
        <v>35</v>
      </c>
      <c r="AH19" s="3" t="s">
        <v>430</v>
      </c>
      <c r="AI19" s="3">
        <v>4</v>
      </c>
      <c r="AJ19" s="3" t="s">
        <v>35</v>
      </c>
      <c r="AK19" s="3">
        <v>384</v>
      </c>
      <c r="AL19" s="3" t="s">
        <v>484</v>
      </c>
      <c r="AM19" s="3"/>
      <c r="AN19" s="3">
        <v>5805794.8514999999</v>
      </c>
      <c r="AO19" s="3">
        <v>0</v>
      </c>
    </row>
    <row r="20" spans="1:77" x14ac:dyDescent="0.25">
      <c r="A20" s="2" t="s">
        <v>11</v>
      </c>
      <c r="B20" s="3">
        <f>1/E17</f>
        <v>0.33333333333333331</v>
      </c>
      <c r="C20" s="3">
        <f>1/E18</f>
        <v>0.5</v>
      </c>
      <c r="D20" s="3">
        <f>1/E19</f>
        <v>0.33333333333333331</v>
      </c>
      <c r="E20" s="3">
        <v>1</v>
      </c>
      <c r="F20" s="3">
        <v>2</v>
      </c>
      <c r="G20" s="3">
        <v>0.25</v>
      </c>
      <c r="I20" t="s">
        <v>6124</v>
      </c>
      <c r="R20" s="52">
        <v>0.2</v>
      </c>
      <c r="S20">
        <v>1</v>
      </c>
      <c r="T20">
        <v>0.2</v>
      </c>
      <c r="U20">
        <v>0.17</v>
      </c>
      <c r="V20">
        <v>5</v>
      </c>
      <c r="W20">
        <v>0.2</v>
      </c>
      <c r="Z20" s="3">
        <v>20015</v>
      </c>
      <c r="AA20" s="3" t="s">
        <v>104</v>
      </c>
      <c r="AB20" s="3" t="s">
        <v>50</v>
      </c>
      <c r="AC20" s="3">
        <v>791</v>
      </c>
      <c r="AD20" s="3" t="s">
        <v>51</v>
      </c>
      <c r="AE20" s="3">
        <v>324</v>
      </c>
      <c r="AF20" s="3" t="s">
        <v>102</v>
      </c>
      <c r="AG20" s="3">
        <v>60</v>
      </c>
      <c r="AH20" s="3" t="s">
        <v>430</v>
      </c>
      <c r="AI20" s="3">
        <v>4</v>
      </c>
      <c r="AJ20" s="3" t="s">
        <v>35</v>
      </c>
      <c r="AK20" s="3">
        <v>384</v>
      </c>
      <c r="AL20" s="3" t="s">
        <v>485</v>
      </c>
      <c r="AM20" s="3"/>
      <c r="AN20" s="3">
        <v>5895061.1789999995</v>
      </c>
      <c r="AO20" s="3">
        <v>0</v>
      </c>
    </row>
    <row r="21" spans="1:77" x14ac:dyDescent="0.25">
      <c r="A21" s="2" t="s">
        <v>12</v>
      </c>
      <c r="B21" s="3">
        <f>1/F17</f>
        <v>0.5</v>
      </c>
      <c r="C21" s="3">
        <f>1/F18</f>
        <v>0.33333333333333331</v>
      </c>
      <c r="D21" s="3">
        <f>1/F19</f>
        <v>0.33333333333333331</v>
      </c>
      <c r="E21" s="3">
        <f>1/F20</f>
        <v>0.5</v>
      </c>
      <c r="F21" s="3">
        <v>1</v>
      </c>
      <c r="G21" s="3">
        <v>0.25</v>
      </c>
      <c r="J21" t="s">
        <v>6125</v>
      </c>
      <c r="R21" s="52">
        <v>0.14000000000000001</v>
      </c>
      <c r="S21">
        <v>5</v>
      </c>
      <c r="T21">
        <v>1</v>
      </c>
      <c r="U21">
        <v>3</v>
      </c>
      <c r="V21">
        <v>6</v>
      </c>
      <c r="W21">
        <v>3</v>
      </c>
      <c r="Z21" s="3">
        <v>20016</v>
      </c>
      <c r="AA21" s="3" t="s">
        <v>442</v>
      </c>
      <c r="AB21" s="3" t="s">
        <v>50</v>
      </c>
      <c r="AC21" s="3">
        <v>791</v>
      </c>
      <c r="AD21" s="3" t="s">
        <v>51</v>
      </c>
      <c r="AE21" s="3">
        <v>324</v>
      </c>
      <c r="AF21" s="3" t="s">
        <v>85</v>
      </c>
      <c r="AG21" s="3">
        <v>35</v>
      </c>
      <c r="AH21" s="3" t="s">
        <v>430</v>
      </c>
      <c r="AI21" s="3">
        <v>4</v>
      </c>
      <c r="AJ21" s="3" t="s">
        <v>35</v>
      </c>
      <c r="AK21" s="3">
        <v>384</v>
      </c>
      <c r="AL21" s="3" t="s">
        <v>486</v>
      </c>
      <c r="AM21" s="3"/>
      <c r="AN21" s="3">
        <v>5942524.7385</v>
      </c>
      <c r="AO21" s="3">
        <v>0</v>
      </c>
    </row>
    <row r="22" spans="1:77" x14ac:dyDescent="0.25">
      <c r="A22" s="2" t="s">
        <v>13</v>
      </c>
      <c r="B22" s="3">
        <f>1/G17</f>
        <v>0.25</v>
      </c>
      <c r="C22" s="3">
        <f>1/G18</f>
        <v>1</v>
      </c>
      <c r="D22" s="3">
        <f>1/G19</f>
        <v>0.5</v>
      </c>
      <c r="E22" s="3">
        <f>1/G20</f>
        <v>4</v>
      </c>
      <c r="F22" s="3">
        <f>1/G21</f>
        <v>4</v>
      </c>
      <c r="G22" s="3">
        <v>1</v>
      </c>
      <c r="R22" s="52">
        <v>0.5</v>
      </c>
      <c r="S22">
        <v>6</v>
      </c>
      <c r="T22">
        <v>0.33</v>
      </c>
      <c r="U22">
        <v>1</v>
      </c>
      <c r="V22">
        <v>5</v>
      </c>
      <c r="W22">
        <v>6</v>
      </c>
      <c r="Z22" s="3">
        <v>20017</v>
      </c>
      <c r="AA22" s="3" t="s">
        <v>171</v>
      </c>
      <c r="AB22" s="3" t="s">
        <v>317</v>
      </c>
      <c r="AC22" s="3">
        <v>1002</v>
      </c>
      <c r="AD22" s="3" t="s">
        <v>281</v>
      </c>
      <c r="AE22" s="3">
        <v>286</v>
      </c>
      <c r="AF22" s="3" t="s">
        <v>109</v>
      </c>
      <c r="AG22" s="3">
        <v>50</v>
      </c>
      <c r="AH22" s="3" t="s">
        <v>436</v>
      </c>
      <c r="AI22" s="3">
        <v>4</v>
      </c>
      <c r="AJ22" s="6" t="s">
        <v>35</v>
      </c>
      <c r="AK22" s="3">
        <v>384</v>
      </c>
      <c r="AL22" s="3" t="s">
        <v>487</v>
      </c>
      <c r="AM22" s="3"/>
      <c r="AN22" s="3">
        <v>5950943.3514999999</v>
      </c>
      <c r="AO22" s="3">
        <v>0</v>
      </c>
    </row>
    <row r="23" spans="1:77" x14ac:dyDescent="0.25">
      <c r="A23" s="2" t="s">
        <v>45</v>
      </c>
      <c r="B23" s="3">
        <f t="shared" ref="B23:G23" si="0">SUM(B17:B22)</f>
        <v>2.9166666666666665</v>
      </c>
      <c r="C23" s="3">
        <f t="shared" si="0"/>
        <v>6.833333333333333</v>
      </c>
      <c r="D23" s="3">
        <f t="shared" si="0"/>
        <v>5.4166666666666661</v>
      </c>
      <c r="E23" s="3">
        <f t="shared" si="0"/>
        <v>13.5</v>
      </c>
      <c r="F23" s="3">
        <f t="shared" si="0"/>
        <v>15</v>
      </c>
      <c r="G23" s="3">
        <f t="shared" si="0"/>
        <v>8.5</v>
      </c>
      <c r="R23" s="52">
        <v>4</v>
      </c>
      <c r="S23">
        <v>0.2</v>
      </c>
      <c r="T23">
        <v>0.17</v>
      </c>
      <c r="U23">
        <v>0.2</v>
      </c>
      <c r="V23">
        <v>1</v>
      </c>
      <c r="W23">
        <v>0.2</v>
      </c>
      <c r="Z23" s="3">
        <v>20018</v>
      </c>
      <c r="AA23" s="3" t="s">
        <v>171</v>
      </c>
      <c r="AB23" s="3" t="s">
        <v>317</v>
      </c>
      <c r="AC23" s="3">
        <v>1002</v>
      </c>
      <c r="AD23" s="3" t="s">
        <v>281</v>
      </c>
      <c r="AE23" s="3">
        <v>286</v>
      </c>
      <c r="AF23" s="3" t="s">
        <v>109</v>
      </c>
      <c r="AG23" s="3">
        <v>50</v>
      </c>
      <c r="AH23" s="3" t="s">
        <v>433</v>
      </c>
      <c r="AI23" s="3">
        <v>4</v>
      </c>
      <c r="AJ23" s="6" t="s">
        <v>35</v>
      </c>
      <c r="AK23" s="3">
        <v>384</v>
      </c>
      <c r="AL23" s="3" t="s">
        <v>488</v>
      </c>
      <c r="AM23" s="3"/>
      <c r="AN23" s="3">
        <v>5950943.3514999999</v>
      </c>
      <c r="AO23" s="3">
        <v>0</v>
      </c>
      <c r="BL23" s="78"/>
      <c r="BM23" s="78"/>
    </row>
    <row r="24" spans="1:77" x14ac:dyDescent="0.25">
      <c r="R24" s="52">
        <v>6</v>
      </c>
      <c r="S24">
        <v>5</v>
      </c>
      <c r="T24">
        <v>0.33</v>
      </c>
      <c r="U24">
        <v>0.17</v>
      </c>
      <c r="V24">
        <v>5</v>
      </c>
      <c r="W24">
        <v>1</v>
      </c>
      <c r="Z24" s="3">
        <v>20019</v>
      </c>
      <c r="AA24" s="3" t="s">
        <v>171</v>
      </c>
      <c r="AB24" s="3" t="s">
        <v>317</v>
      </c>
      <c r="AC24" s="3">
        <v>1002</v>
      </c>
      <c r="AD24" s="3" t="s">
        <v>281</v>
      </c>
      <c r="AE24" s="3">
        <v>286</v>
      </c>
      <c r="AF24" s="3" t="s">
        <v>109</v>
      </c>
      <c r="AG24" s="3">
        <v>50</v>
      </c>
      <c r="AH24" s="3" t="s">
        <v>433</v>
      </c>
      <c r="AI24" s="3">
        <v>4</v>
      </c>
      <c r="AJ24" s="6" t="s">
        <v>35</v>
      </c>
      <c r="AK24" s="3">
        <v>384</v>
      </c>
      <c r="AL24" s="3" t="s">
        <v>489</v>
      </c>
      <c r="AM24" s="3"/>
      <c r="AN24" s="3">
        <v>5979973.0515000001</v>
      </c>
      <c r="AO24" s="3">
        <v>0</v>
      </c>
      <c r="BL24" s="77"/>
      <c r="BM24" s="77"/>
      <c r="BN24" s="77"/>
      <c r="BO24" s="77"/>
      <c r="BP24" s="77"/>
      <c r="BQ24" s="77"/>
      <c r="BR24" s="77"/>
      <c r="BT24" s="77"/>
      <c r="BU24" s="77"/>
      <c r="BV24" s="77"/>
      <c r="BW24" s="77"/>
      <c r="BX24" s="77"/>
      <c r="BY24" s="77"/>
    </row>
    <row r="25" spans="1:77" x14ac:dyDescent="0.25">
      <c r="A25" s="16" t="s">
        <v>15</v>
      </c>
      <c r="R25" s="52" t="s">
        <v>6123</v>
      </c>
      <c r="Z25" s="3">
        <v>20020</v>
      </c>
      <c r="AA25" s="3" t="s">
        <v>443</v>
      </c>
      <c r="AB25" s="3" t="s">
        <v>50</v>
      </c>
      <c r="AC25" s="3">
        <v>791</v>
      </c>
      <c r="AD25" s="3" t="s">
        <v>51</v>
      </c>
      <c r="AE25" s="3">
        <v>324</v>
      </c>
      <c r="AF25" s="3" t="s">
        <v>134</v>
      </c>
      <c r="AG25" s="3">
        <v>65</v>
      </c>
      <c r="AH25" s="3" t="s">
        <v>444</v>
      </c>
      <c r="AI25" s="3">
        <v>4</v>
      </c>
      <c r="AJ25" s="6" t="s">
        <v>35</v>
      </c>
      <c r="AK25" s="3">
        <v>384</v>
      </c>
      <c r="AL25" s="3" t="s">
        <v>490</v>
      </c>
      <c r="AM25" s="3"/>
      <c r="AN25" s="3">
        <v>6023662.75</v>
      </c>
      <c r="AO25" s="3">
        <v>0</v>
      </c>
      <c r="BL25" s="77"/>
      <c r="BM25" s="77"/>
      <c r="BN25" s="77"/>
      <c r="BO25" s="77"/>
      <c r="BP25" s="77"/>
      <c r="BQ25" s="77"/>
      <c r="BR25" s="77"/>
      <c r="BT25" s="77"/>
      <c r="BU25" s="77"/>
      <c r="BV25" s="77"/>
      <c r="BW25" s="77"/>
      <c r="BX25" s="77"/>
      <c r="BY25" s="77"/>
    </row>
    <row r="26" spans="1:77" x14ac:dyDescent="0.25">
      <c r="A26" s="2"/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P26" s="54"/>
      <c r="Z26" s="3">
        <v>20021</v>
      </c>
      <c r="AA26" s="3" t="s">
        <v>445</v>
      </c>
      <c r="AB26" s="3" t="s">
        <v>50</v>
      </c>
      <c r="AC26" s="3">
        <v>791</v>
      </c>
      <c r="AD26" s="3" t="s">
        <v>51</v>
      </c>
      <c r="AE26" s="3">
        <v>324</v>
      </c>
      <c r="AF26" s="3" t="s">
        <v>109</v>
      </c>
      <c r="AG26" s="3">
        <v>50</v>
      </c>
      <c r="AH26" s="3" t="s">
        <v>430</v>
      </c>
      <c r="AI26" s="3">
        <v>4</v>
      </c>
      <c r="AJ26" s="6" t="s">
        <v>35</v>
      </c>
      <c r="AK26" s="3">
        <v>384</v>
      </c>
      <c r="AL26" s="3" t="s">
        <v>491</v>
      </c>
      <c r="AM26" s="3"/>
      <c r="AN26" s="3">
        <v>6058353.2414999995</v>
      </c>
      <c r="AO26" s="3">
        <v>0</v>
      </c>
      <c r="BL26" s="77"/>
      <c r="BM26" s="77"/>
      <c r="BN26" s="77"/>
      <c r="BO26" s="77"/>
      <c r="BP26" s="77"/>
      <c r="BQ26" s="77"/>
      <c r="BR26" s="77"/>
      <c r="BT26" s="77"/>
      <c r="BU26" s="77"/>
      <c r="BV26" s="77"/>
      <c r="BW26" s="77"/>
      <c r="BX26" s="77"/>
      <c r="BY26" s="77"/>
    </row>
    <row r="27" spans="1:77" x14ac:dyDescent="0.25">
      <c r="A27" s="2" t="s">
        <v>8</v>
      </c>
      <c r="B27" s="3">
        <f t="shared" ref="B27:G32" si="1">B17/SUM(B$17:B$22)</f>
        <v>0.34285714285714286</v>
      </c>
      <c r="C27" s="3">
        <f t="shared" si="1"/>
        <v>0.29268292682926833</v>
      </c>
      <c r="D27" s="3">
        <f t="shared" si="1"/>
        <v>0.55384615384615388</v>
      </c>
      <c r="E27" s="3">
        <f t="shared" si="1"/>
        <v>0.22222222222222221</v>
      </c>
      <c r="F27" s="3">
        <f t="shared" si="1"/>
        <v>0.13333333333333333</v>
      </c>
      <c r="G27" s="3">
        <f t="shared" si="1"/>
        <v>0.47058823529411764</v>
      </c>
      <c r="I27" t="s">
        <v>73</v>
      </c>
      <c r="P27" s="54"/>
      <c r="R27" s="3"/>
      <c r="S27" s="3"/>
      <c r="T27" s="3"/>
      <c r="U27" s="3"/>
      <c r="V27" s="3"/>
      <c r="W27" s="3"/>
      <c r="Z27" s="3">
        <v>20022</v>
      </c>
      <c r="AA27" s="3" t="s">
        <v>446</v>
      </c>
      <c r="AB27" s="3" t="s">
        <v>50</v>
      </c>
      <c r="AC27" s="3">
        <v>791</v>
      </c>
      <c r="AD27" s="3" t="s">
        <v>51</v>
      </c>
      <c r="AE27" s="3">
        <v>324</v>
      </c>
      <c r="AF27" s="3" t="s">
        <v>102</v>
      </c>
      <c r="AG27" s="3">
        <v>60</v>
      </c>
      <c r="AH27" s="3" t="s">
        <v>216</v>
      </c>
      <c r="AI27" s="3">
        <v>8</v>
      </c>
      <c r="AJ27" s="6" t="s">
        <v>35</v>
      </c>
      <c r="AK27" s="3">
        <v>384</v>
      </c>
      <c r="AL27" s="3" t="s">
        <v>492</v>
      </c>
      <c r="AM27" s="3"/>
      <c r="AN27" s="3">
        <v>6081722.1500000004</v>
      </c>
      <c r="AO27" s="3">
        <v>0</v>
      </c>
      <c r="BL27" s="77"/>
      <c r="BM27" s="77"/>
      <c r="BN27" s="77"/>
      <c r="BO27" s="77"/>
      <c r="BP27" s="77"/>
      <c r="BQ27" s="77"/>
      <c r="BR27" s="77"/>
      <c r="BT27" s="77"/>
      <c r="BU27" s="77"/>
      <c r="BV27" s="77"/>
      <c r="BW27" s="77"/>
      <c r="BX27" s="77"/>
      <c r="BY27" s="77"/>
    </row>
    <row r="28" spans="1:77" x14ac:dyDescent="0.25">
      <c r="A28" s="2" t="s">
        <v>9</v>
      </c>
      <c r="B28" s="3">
        <f t="shared" si="1"/>
        <v>0.17142857142857143</v>
      </c>
      <c r="C28" s="3">
        <f t="shared" si="1"/>
        <v>0.14634146341463417</v>
      </c>
      <c r="D28" s="3">
        <f t="shared" si="1"/>
        <v>4.6153846153846156E-2</v>
      </c>
      <c r="E28" s="3">
        <f t="shared" si="1"/>
        <v>0.14814814814814814</v>
      </c>
      <c r="F28" s="3">
        <f t="shared" si="1"/>
        <v>0.2</v>
      </c>
      <c r="G28" s="3">
        <f t="shared" si="1"/>
        <v>0.11764705882352941</v>
      </c>
      <c r="P28" s="54"/>
      <c r="R28" s="3"/>
      <c r="S28" s="3"/>
      <c r="T28" s="3"/>
      <c r="U28" s="3"/>
      <c r="V28" s="3"/>
      <c r="W28" s="3"/>
      <c r="Z28" s="3">
        <v>20023</v>
      </c>
      <c r="AA28" s="3" t="s">
        <v>137</v>
      </c>
      <c r="AB28" s="3" t="s">
        <v>50</v>
      </c>
      <c r="AC28" s="3">
        <v>791</v>
      </c>
      <c r="AD28" s="3" t="s">
        <v>51</v>
      </c>
      <c r="AE28" s="3">
        <v>324</v>
      </c>
      <c r="AF28" s="3" t="s">
        <v>85</v>
      </c>
      <c r="AG28" s="3">
        <v>35</v>
      </c>
      <c r="AH28" s="3" t="s">
        <v>430</v>
      </c>
      <c r="AI28" s="3">
        <v>4</v>
      </c>
      <c r="AJ28" s="6" t="s">
        <v>35</v>
      </c>
      <c r="AK28" s="3">
        <v>384</v>
      </c>
      <c r="AL28" s="3" t="s">
        <v>493</v>
      </c>
      <c r="AM28" s="3"/>
      <c r="AN28" s="3">
        <v>6081722.1500000004</v>
      </c>
      <c r="AO28" s="3">
        <v>0</v>
      </c>
      <c r="BL28" s="77"/>
      <c r="BM28" s="77"/>
      <c r="BN28" s="77"/>
      <c r="BO28" s="77"/>
      <c r="BP28" s="77"/>
      <c r="BQ28" s="77"/>
      <c r="BR28" s="77"/>
      <c r="BT28" s="77"/>
      <c r="BU28" s="77"/>
      <c r="BV28" s="77"/>
      <c r="BW28" s="77"/>
      <c r="BX28" s="77"/>
      <c r="BY28" s="77"/>
    </row>
    <row r="29" spans="1:77" x14ac:dyDescent="0.25">
      <c r="A29" s="2" t="s">
        <v>10</v>
      </c>
      <c r="B29" s="3">
        <f t="shared" si="1"/>
        <v>0.11428571428571428</v>
      </c>
      <c r="C29" s="3">
        <f t="shared" si="1"/>
        <v>0.29268292682926833</v>
      </c>
      <c r="D29" s="3">
        <f t="shared" si="1"/>
        <v>0.18461538461538463</v>
      </c>
      <c r="E29" s="3">
        <f t="shared" si="1"/>
        <v>0.22222222222222221</v>
      </c>
      <c r="F29" s="3">
        <f t="shared" si="1"/>
        <v>0.2</v>
      </c>
      <c r="G29" s="3">
        <f t="shared" si="1"/>
        <v>0.23529411764705882</v>
      </c>
      <c r="P29" s="54"/>
      <c r="R29" s="3"/>
      <c r="S29" s="3"/>
      <c r="T29" s="3"/>
      <c r="U29" s="3"/>
      <c r="V29" s="3"/>
      <c r="W29" s="3"/>
      <c r="Z29" s="3">
        <v>20024</v>
      </c>
      <c r="AA29" s="3" t="s">
        <v>446</v>
      </c>
      <c r="AB29" s="3" t="s">
        <v>50</v>
      </c>
      <c r="AC29" s="3">
        <v>791</v>
      </c>
      <c r="AD29" s="3" t="s">
        <v>51</v>
      </c>
      <c r="AE29" s="3">
        <v>324</v>
      </c>
      <c r="AF29" s="3" t="s">
        <v>102</v>
      </c>
      <c r="AG29" s="3">
        <v>60</v>
      </c>
      <c r="AH29" s="3" t="s">
        <v>430</v>
      </c>
      <c r="AI29" s="3">
        <v>4</v>
      </c>
      <c r="AJ29" s="6" t="s">
        <v>35</v>
      </c>
      <c r="AK29" s="3">
        <v>384</v>
      </c>
      <c r="AL29" s="3" t="s">
        <v>494</v>
      </c>
      <c r="AM29" s="3"/>
      <c r="AN29" s="3">
        <v>6096091.8514999999</v>
      </c>
      <c r="AO29" s="3">
        <v>0</v>
      </c>
      <c r="BL29" s="77"/>
      <c r="BM29" s="77"/>
      <c r="BN29" s="77"/>
      <c r="BO29" s="77"/>
      <c r="BP29" s="77"/>
      <c r="BQ29" s="77"/>
      <c r="BR29" s="77"/>
      <c r="BT29" s="77"/>
      <c r="BU29" s="77"/>
      <c r="BV29" s="77"/>
      <c r="BW29" s="77"/>
      <c r="BX29" s="77"/>
      <c r="BY29" s="77"/>
    </row>
    <row r="30" spans="1:77" x14ac:dyDescent="0.25">
      <c r="A30" s="2" t="s">
        <v>11</v>
      </c>
      <c r="B30" s="3">
        <f t="shared" si="1"/>
        <v>0.11428571428571428</v>
      </c>
      <c r="C30" s="3">
        <f t="shared" si="1"/>
        <v>7.3170731707317083E-2</v>
      </c>
      <c r="D30" s="3">
        <f t="shared" si="1"/>
        <v>6.1538461538461542E-2</v>
      </c>
      <c r="E30" s="3">
        <f t="shared" si="1"/>
        <v>7.407407407407407E-2</v>
      </c>
      <c r="F30" s="3">
        <f t="shared" si="1"/>
        <v>0.13333333333333333</v>
      </c>
      <c r="G30" s="3">
        <f t="shared" si="1"/>
        <v>2.9411764705882353E-2</v>
      </c>
      <c r="P30" s="54"/>
      <c r="R30" s="3"/>
      <c r="S30" s="3"/>
      <c r="T30" s="3"/>
      <c r="U30" s="3"/>
      <c r="V30" s="3"/>
      <c r="W30" s="3"/>
      <c r="Z30" s="3">
        <v>20025</v>
      </c>
      <c r="AA30" s="3" t="s">
        <v>142</v>
      </c>
      <c r="AB30" s="3" t="s">
        <v>50</v>
      </c>
      <c r="AC30" s="3">
        <v>791</v>
      </c>
      <c r="AD30" s="3" t="s">
        <v>51</v>
      </c>
      <c r="AE30" s="3">
        <v>324</v>
      </c>
      <c r="AF30" s="3" t="s">
        <v>85</v>
      </c>
      <c r="AG30" s="3">
        <v>35</v>
      </c>
      <c r="AH30" s="3" t="s">
        <v>30</v>
      </c>
      <c r="AI30" s="3">
        <v>8</v>
      </c>
      <c r="AJ30" s="6" t="s">
        <v>35</v>
      </c>
      <c r="AK30" s="3">
        <v>384</v>
      </c>
      <c r="AL30" s="3" t="s">
        <v>495</v>
      </c>
      <c r="AM30" s="3"/>
      <c r="AN30" s="3">
        <v>6226870.6500000004</v>
      </c>
      <c r="AO30" s="3">
        <v>0</v>
      </c>
      <c r="BL30" s="77"/>
      <c r="BM30" s="77"/>
      <c r="BN30" s="77"/>
      <c r="BO30" s="77"/>
      <c r="BP30" s="77"/>
      <c r="BQ30" s="77"/>
      <c r="BR30" s="77"/>
      <c r="BT30" s="77"/>
      <c r="BU30" s="77"/>
      <c r="BV30" s="77"/>
      <c r="BW30" s="77"/>
      <c r="BX30" s="77"/>
      <c r="BY30" s="77"/>
    </row>
    <row r="31" spans="1:77" x14ac:dyDescent="0.25">
      <c r="A31" s="2" t="s">
        <v>12</v>
      </c>
      <c r="B31" s="3">
        <f t="shared" si="1"/>
        <v>0.17142857142857143</v>
      </c>
      <c r="C31" s="3">
        <f t="shared" si="1"/>
        <v>4.878048780487805E-2</v>
      </c>
      <c r="D31" s="3">
        <f t="shared" si="1"/>
        <v>6.1538461538461542E-2</v>
      </c>
      <c r="E31" s="3">
        <f t="shared" si="1"/>
        <v>3.7037037037037035E-2</v>
      </c>
      <c r="F31" s="3">
        <f t="shared" si="1"/>
        <v>6.6666666666666666E-2</v>
      </c>
      <c r="G31" s="3">
        <f t="shared" si="1"/>
        <v>2.9411764705882353E-2</v>
      </c>
      <c r="P31" s="54"/>
      <c r="R31" s="3"/>
      <c r="S31" s="3"/>
      <c r="T31" s="3"/>
      <c r="U31" s="3"/>
      <c r="V31" s="3"/>
      <c r="W31" s="3"/>
      <c r="Z31" s="3">
        <v>20026</v>
      </c>
      <c r="AA31" s="3" t="s">
        <v>171</v>
      </c>
      <c r="AB31" s="3" t="s">
        <v>317</v>
      </c>
      <c r="AC31" s="3">
        <v>1002</v>
      </c>
      <c r="AD31" s="3" t="s">
        <v>281</v>
      </c>
      <c r="AE31" s="3">
        <v>286</v>
      </c>
      <c r="AF31" s="3" t="s">
        <v>109</v>
      </c>
      <c r="AG31" s="3">
        <v>50</v>
      </c>
      <c r="AH31" s="3" t="s">
        <v>433</v>
      </c>
      <c r="AI31" s="3">
        <v>4</v>
      </c>
      <c r="AJ31" s="6" t="s">
        <v>35</v>
      </c>
      <c r="AK31" s="3">
        <v>384</v>
      </c>
      <c r="AL31" s="3" t="s">
        <v>496</v>
      </c>
      <c r="AM31" s="3"/>
      <c r="AN31" s="3">
        <v>6226870.6500000004</v>
      </c>
      <c r="AO31" s="3">
        <v>0</v>
      </c>
      <c r="BL31" s="77"/>
      <c r="BM31" s="77"/>
      <c r="BN31" s="77"/>
      <c r="BO31" s="77"/>
      <c r="BP31" s="77"/>
      <c r="BQ31" s="77"/>
      <c r="BR31" s="77"/>
      <c r="BT31" s="77"/>
      <c r="BU31" s="77"/>
      <c r="BV31" s="77"/>
      <c r="BW31" s="77"/>
      <c r="BX31" s="77"/>
      <c r="BY31" s="77"/>
    </row>
    <row r="32" spans="1:77" x14ac:dyDescent="0.25">
      <c r="A32" s="2" t="s">
        <v>13</v>
      </c>
      <c r="B32" s="3">
        <f t="shared" si="1"/>
        <v>8.5714285714285715E-2</v>
      </c>
      <c r="C32" s="3">
        <f t="shared" si="1"/>
        <v>0.14634146341463417</v>
      </c>
      <c r="D32" s="3">
        <f t="shared" si="1"/>
        <v>9.2307692307692313E-2</v>
      </c>
      <c r="E32" s="3">
        <f t="shared" si="1"/>
        <v>0.29629629629629628</v>
      </c>
      <c r="F32" s="3">
        <f t="shared" si="1"/>
        <v>0.26666666666666666</v>
      </c>
      <c r="G32" s="3">
        <f t="shared" si="1"/>
        <v>0.11764705882352941</v>
      </c>
      <c r="P32" s="54"/>
      <c r="R32" s="3"/>
      <c r="S32" s="3"/>
      <c r="T32" s="3"/>
      <c r="U32" s="3"/>
      <c r="V32" s="3"/>
      <c r="W32" s="3"/>
      <c r="Z32" s="3">
        <v>20027</v>
      </c>
      <c r="AA32" s="3" t="s">
        <v>447</v>
      </c>
      <c r="AB32" s="3" t="s">
        <v>50</v>
      </c>
      <c r="AC32" s="3">
        <v>791</v>
      </c>
      <c r="AD32" s="3" t="s">
        <v>51</v>
      </c>
      <c r="AE32" s="3">
        <v>324</v>
      </c>
      <c r="AF32" s="3" t="s">
        <v>85</v>
      </c>
      <c r="AG32" s="3">
        <v>35</v>
      </c>
      <c r="AH32" s="3" t="s">
        <v>430</v>
      </c>
      <c r="AI32" s="3">
        <v>4</v>
      </c>
      <c r="AJ32" s="6" t="s">
        <v>35</v>
      </c>
      <c r="AK32" s="3">
        <v>384</v>
      </c>
      <c r="AL32" s="3" t="s">
        <v>497</v>
      </c>
      <c r="AM32" s="3"/>
      <c r="AN32" s="3">
        <v>6241240.3514999999</v>
      </c>
      <c r="AO32" s="3">
        <v>0</v>
      </c>
      <c r="BL32" s="77"/>
      <c r="BM32" s="77"/>
      <c r="BN32" s="77"/>
      <c r="BO32" s="77"/>
      <c r="BP32" s="77"/>
      <c r="BQ32" s="77"/>
      <c r="BR32" s="77"/>
      <c r="BT32" s="77"/>
      <c r="BU32" s="77"/>
      <c r="BV32" s="77"/>
      <c r="BW32" s="77"/>
      <c r="BX32" s="77"/>
      <c r="BY32" s="77"/>
    </row>
    <row r="33" spans="1:77" x14ac:dyDescent="0.25">
      <c r="P33" s="54"/>
      <c r="Z33" s="3">
        <v>20028</v>
      </c>
      <c r="AA33" s="3" t="s">
        <v>438</v>
      </c>
      <c r="AB33" s="3" t="s">
        <v>50</v>
      </c>
      <c r="AC33" s="3">
        <v>791</v>
      </c>
      <c r="AD33" s="3" t="s">
        <v>51</v>
      </c>
      <c r="AE33" s="3">
        <v>324</v>
      </c>
      <c r="AF33" s="3" t="s">
        <v>134</v>
      </c>
      <c r="AG33" s="3">
        <v>65</v>
      </c>
      <c r="AH33" s="3" t="s">
        <v>436</v>
      </c>
      <c r="AI33" s="3">
        <v>4</v>
      </c>
      <c r="AJ33" s="6" t="s">
        <v>35</v>
      </c>
      <c r="AK33" s="3">
        <v>384</v>
      </c>
      <c r="AL33" s="3" t="s">
        <v>498</v>
      </c>
      <c r="AM33" s="3"/>
      <c r="AN33" s="3">
        <v>6241385.5</v>
      </c>
      <c r="AO33" s="3">
        <v>0</v>
      </c>
      <c r="BL33" s="77"/>
      <c r="BM33" s="77"/>
      <c r="BN33" s="77"/>
      <c r="BO33" s="77"/>
      <c r="BP33" s="77"/>
      <c r="BQ33" s="77"/>
      <c r="BR33" s="77"/>
      <c r="BT33" s="77"/>
      <c r="BU33" s="77"/>
      <c r="BV33" s="77"/>
      <c r="BW33" s="77"/>
      <c r="BX33" s="77"/>
      <c r="BY33" s="77"/>
    </row>
    <row r="34" spans="1:77" x14ac:dyDescent="0.25">
      <c r="P34" s="54"/>
      <c r="Z34" s="3">
        <v>20029</v>
      </c>
      <c r="AA34" s="3" t="s">
        <v>161</v>
      </c>
      <c r="AB34" s="3" t="s">
        <v>50</v>
      </c>
      <c r="AC34" s="3">
        <v>791</v>
      </c>
      <c r="AD34" s="3" t="s">
        <v>51</v>
      </c>
      <c r="AE34" s="3">
        <v>324</v>
      </c>
      <c r="AF34" s="3" t="s">
        <v>132</v>
      </c>
      <c r="AG34" s="3">
        <v>70</v>
      </c>
      <c r="AH34" s="3" t="s">
        <v>448</v>
      </c>
      <c r="AI34" s="3">
        <v>8</v>
      </c>
      <c r="AJ34" s="6" t="s">
        <v>48</v>
      </c>
      <c r="AK34" s="3">
        <v>768</v>
      </c>
      <c r="AL34" s="3" t="s">
        <v>499</v>
      </c>
      <c r="AM34" s="3"/>
      <c r="AN34" s="3">
        <v>6255174.6074999999</v>
      </c>
      <c r="AO34" s="3">
        <v>0</v>
      </c>
      <c r="BL34" s="77"/>
      <c r="BM34" s="77"/>
      <c r="BN34" s="77"/>
      <c r="BO34" s="77"/>
      <c r="BP34" s="77"/>
      <c r="BQ34" s="77"/>
      <c r="BR34" s="77"/>
      <c r="BT34" s="77"/>
      <c r="BU34" s="77"/>
      <c r="BV34" s="77"/>
      <c r="BW34" s="77"/>
      <c r="BX34" s="77"/>
      <c r="BY34" s="77"/>
    </row>
    <row r="35" spans="1:77" x14ac:dyDescent="0.25">
      <c r="A35" s="16" t="s">
        <v>16</v>
      </c>
      <c r="P35" s="54"/>
      <c r="Z35" s="3">
        <v>20030</v>
      </c>
      <c r="AA35" s="3" t="s">
        <v>449</v>
      </c>
      <c r="AB35" s="3" t="s">
        <v>50</v>
      </c>
      <c r="AC35" s="3">
        <v>791</v>
      </c>
      <c r="AD35" s="3" t="s">
        <v>51</v>
      </c>
      <c r="AE35" s="3">
        <v>324</v>
      </c>
      <c r="AF35" s="3" t="s">
        <v>102</v>
      </c>
      <c r="AG35" s="3">
        <v>60</v>
      </c>
      <c r="AH35" s="3" t="s">
        <v>430</v>
      </c>
      <c r="AI35" s="3">
        <v>4</v>
      </c>
      <c r="AJ35" s="3" t="s">
        <v>35</v>
      </c>
      <c r="AK35" s="3">
        <v>384</v>
      </c>
      <c r="AL35" s="3" t="s">
        <v>500</v>
      </c>
      <c r="AM35" s="3"/>
      <c r="AN35" s="3">
        <v>6357504.2999999998</v>
      </c>
      <c r="AO35" s="3">
        <v>0</v>
      </c>
    </row>
    <row r="36" spans="1:77" x14ac:dyDescent="0.25">
      <c r="A36" s="2" t="s">
        <v>8</v>
      </c>
      <c r="B36" s="3">
        <f>AVERAGE(B27:G27)</f>
        <v>0.33592166906370641</v>
      </c>
      <c r="P36" s="54"/>
    </row>
    <row r="37" spans="1:77" x14ac:dyDescent="0.25">
      <c r="A37" s="2" t="s">
        <v>9</v>
      </c>
      <c r="B37" s="3">
        <f t="shared" ref="B37:B41" si="2">AVERAGE(B28:G28)</f>
        <v>0.13828651466145489</v>
      </c>
      <c r="P37" s="54"/>
    </row>
    <row r="38" spans="1:77" x14ac:dyDescent="0.25">
      <c r="A38" s="2" t="s">
        <v>10</v>
      </c>
      <c r="B38" s="3">
        <f t="shared" si="2"/>
        <v>0.20818339426660806</v>
      </c>
      <c r="P38" s="54"/>
      <c r="Z38" t="s">
        <v>69</v>
      </c>
    </row>
    <row r="39" spans="1:77" x14ac:dyDescent="0.25">
      <c r="A39" s="2" t="s">
        <v>11</v>
      </c>
      <c r="B39" s="3">
        <f t="shared" si="2"/>
        <v>8.0969013274130433E-2</v>
      </c>
      <c r="P39" s="54"/>
      <c r="Y39" s="2"/>
      <c r="Z39" s="2" t="s">
        <v>266</v>
      </c>
      <c r="AA39" s="2" t="s">
        <v>267</v>
      </c>
      <c r="AB39" s="2" t="s">
        <v>268</v>
      </c>
      <c r="AC39" s="2" t="s">
        <v>269</v>
      </c>
      <c r="AD39" s="2" t="s">
        <v>270</v>
      </c>
      <c r="AE39" s="2" t="s">
        <v>82</v>
      </c>
    </row>
    <row r="40" spans="1:77" x14ac:dyDescent="0.25">
      <c r="A40" s="2" t="s">
        <v>12</v>
      </c>
      <c r="B40" s="3">
        <f t="shared" si="2"/>
        <v>6.9143831530249514E-2</v>
      </c>
      <c r="M40" s="52"/>
      <c r="P40" s="54"/>
      <c r="Y40" s="3" t="s">
        <v>20</v>
      </c>
      <c r="Z40" s="3">
        <v>791</v>
      </c>
      <c r="AA40" s="3">
        <v>324</v>
      </c>
      <c r="AB40" s="6">
        <v>35</v>
      </c>
      <c r="AC40" s="3">
        <v>4</v>
      </c>
      <c r="AD40" s="3">
        <v>384</v>
      </c>
      <c r="AE40" s="3">
        <v>5080197.5</v>
      </c>
    </row>
    <row r="41" spans="1:77" x14ac:dyDescent="0.25">
      <c r="A41" s="2" t="s">
        <v>13</v>
      </c>
      <c r="B41" s="3">
        <f t="shared" si="2"/>
        <v>0.16749557720385078</v>
      </c>
      <c r="M41" s="52"/>
      <c r="P41" s="54"/>
      <c r="Y41" s="3" t="s">
        <v>21</v>
      </c>
      <c r="Z41" s="3">
        <v>791</v>
      </c>
      <c r="AA41" s="3">
        <v>324</v>
      </c>
      <c r="AB41" s="6">
        <v>35</v>
      </c>
      <c r="AC41" s="3">
        <v>4</v>
      </c>
      <c r="AD41" s="3">
        <v>384</v>
      </c>
      <c r="AE41" s="3">
        <v>5197187.1909999996</v>
      </c>
    </row>
    <row r="42" spans="1:77" x14ac:dyDescent="0.25">
      <c r="M42" s="52"/>
      <c r="P42" s="54"/>
      <c r="Y42" s="3" t="s">
        <v>22</v>
      </c>
      <c r="Z42" s="3">
        <v>791</v>
      </c>
      <c r="AA42" s="3">
        <v>324</v>
      </c>
      <c r="AB42" s="6">
        <v>35</v>
      </c>
      <c r="AC42" s="3">
        <v>4</v>
      </c>
      <c r="AD42" s="3">
        <v>384</v>
      </c>
      <c r="AE42" s="3">
        <v>5197187.1909999996</v>
      </c>
    </row>
    <row r="43" spans="1:77" x14ac:dyDescent="0.25">
      <c r="P43" s="54"/>
      <c r="Y43" s="3" t="s">
        <v>23</v>
      </c>
      <c r="Z43" s="3">
        <v>791</v>
      </c>
      <c r="AA43" s="3">
        <v>324</v>
      </c>
      <c r="AB43" s="6">
        <v>60</v>
      </c>
      <c r="AC43" s="3">
        <v>4</v>
      </c>
      <c r="AD43" s="3">
        <v>384</v>
      </c>
      <c r="AE43" s="3">
        <v>5544672.7000000002</v>
      </c>
    </row>
    <row r="44" spans="1:77" x14ac:dyDescent="0.25">
      <c r="P44" s="54"/>
      <c r="Y44" s="3" t="s">
        <v>36</v>
      </c>
      <c r="Z44" s="3">
        <v>1002</v>
      </c>
      <c r="AA44" s="3">
        <v>286</v>
      </c>
      <c r="AB44" s="6">
        <v>50</v>
      </c>
      <c r="AC44" s="3">
        <v>4</v>
      </c>
      <c r="AD44" s="3">
        <v>384</v>
      </c>
      <c r="AE44" s="3">
        <v>5594894.0810000002</v>
      </c>
    </row>
    <row r="45" spans="1:77" x14ac:dyDescent="0.25">
      <c r="B45" s="16" t="s">
        <v>75</v>
      </c>
      <c r="E45" s="16" t="s">
        <v>76</v>
      </c>
      <c r="P45" s="54"/>
      <c r="Y45" s="3" t="s">
        <v>37</v>
      </c>
      <c r="Z45" s="3">
        <v>791</v>
      </c>
      <c r="AA45" s="3">
        <v>324</v>
      </c>
      <c r="AB45" s="6">
        <v>35</v>
      </c>
      <c r="AC45" s="3">
        <v>4</v>
      </c>
      <c r="AD45" s="3">
        <v>384</v>
      </c>
      <c r="AE45" s="3">
        <v>5617101.8015000001</v>
      </c>
    </row>
    <row r="46" spans="1:77" x14ac:dyDescent="0.25">
      <c r="A46" s="2"/>
      <c r="B46" s="2" t="s">
        <v>17</v>
      </c>
      <c r="D46" s="2"/>
      <c r="E46" s="2" t="s">
        <v>74</v>
      </c>
      <c r="J46" s="2" t="s">
        <v>18</v>
      </c>
      <c r="P46" s="54"/>
      <c r="Y46" s="3" t="s">
        <v>38</v>
      </c>
      <c r="Z46" s="3">
        <v>62</v>
      </c>
      <c r="AA46" s="3">
        <v>324</v>
      </c>
      <c r="AB46" s="6">
        <v>15</v>
      </c>
      <c r="AC46" s="3">
        <v>4</v>
      </c>
      <c r="AD46" s="3">
        <v>192</v>
      </c>
      <c r="AE46" s="3">
        <v>5646276.6500000004</v>
      </c>
    </row>
    <row r="47" spans="1:77" x14ac:dyDescent="0.25">
      <c r="A47" s="3" t="s">
        <v>8</v>
      </c>
      <c r="B47" s="3">
        <f t="array" ref="B47:B52">MMULT(B17:G22,B36:B41)</f>
        <v>2.2882218928847338</v>
      </c>
      <c r="D47" s="3" t="s">
        <v>8</v>
      </c>
      <c r="E47" s="3">
        <f>B47/B36</f>
        <v>6.811772218394105</v>
      </c>
      <c r="J47" s="3">
        <f>AVERAGE(INDEX((B47:B52/B36:B41),,))</f>
        <v>6.5110891543256173</v>
      </c>
      <c r="P47" s="54"/>
      <c r="Y47" s="3" t="s">
        <v>39</v>
      </c>
      <c r="Z47" s="3">
        <v>791</v>
      </c>
      <c r="AA47" s="3">
        <v>324</v>
      </c>
      <c r="AB47" s="6">
        <v>60</v>
      </c>
      <c r="AC47" s="3">
        <v>4</v>
      </c>
      <c r="AD47" s="3">
        <v>384</v>
      </c>
      <c r="AE47" s="3">
        <v>5660646.3514999999</v>
      </c>
    </row>
    <row r="48" spans="1:77" x14ac:dyDescent="0.25">
      <c r="A48" s="3" t="s">
        <v>9</v>
      </c>
      <c r="B48" s="3">
        <v>0.89515829610282027</v>
      </c>
      <c r="D48" s="3" t="s">
        <v>9</v>
      </c>
      <c r="E48" s="3">
        <f t="shared" ref="E48:E52" si="3">B48/B37</f>
        <v>6.4732146753014597</v>
      </c>
      <c r="J48" s="2" t="s">
        <v>19</v>
      </c>
      <c r="P48" s="54"/>
      <c r="Y48" s="3" t="s">
        <v>40</v>
      </c>
      <c r="Z48" s="3">
        <v>791</v>
      </c>
      <c r="AA48" s="3">
        <v>324</v>
      </c>
      <c r="AB48" s="6">
        <v>60</v>
      </c>
      <c r="AC48" s="3">
        <v>4</v>
      </c>
      <c r="AD48" s="3">
        <v>384</v>
      </c>
      <c r="AE48" s="3">
        <v>5660646.3514999999</v>
      </c>
    </row>
    <row r="49" spans="1:31" x14ac:dyDescent="0.25">
      <c r="A49" s="3" t="s">
        <v>10</v>
      </c>
      <c r="B49" s="3">
        <v>1.3820600020982614</v>
      </c>
      <c r="D49" s="3" t="s">
        <v>10</v>
      </c>
      <c r="E49" s="3">
        <f t="shared" si="3"/>
        <v>6.6386659078501697</v>
      </c>
      <c r="J49" s="3">
        <f>(J47-6)/(6-1)</f>
        <v>0.10221783086512345</v>
      </c>
      <c r="P49" s="54"/>
      <c r="Y49" s="3" t="s">
        <v>41</v>
      </c>
      <c r="Z49" s="3">
        <v>791</v>
      </c>
      <c r="AA49" s="3">
        <v>324</v>
      </c>
      <c r="AB49" s="6">
        <v>35</v>
      </c>
      <c r="AC49" s="3">
        <v>4</v>
      </c>
      <c r="AD49" s="3">
        <v>384</v>
      </c>
      <c r="AE49" s="3">
        <v>5660791.5</v>
      </c>
    </row>
    <row r="50" spans="1:31" x14ac:dyDescent="0.25">
      <c r="A50" s="3" t="s">
        <v>11</v>
      </c>
      <c r="B50" s="3">
        <v>0.51164218240975767</v>
      </c>
      <c r="D50" s="3" t="s">
        <v>11</v>
      </c>
      <c r="E50" s="3">
        <f t="shared" si="3"/>
        <v>6.3189874955932943</v>
      </c>
      <c r="J50" s="2" t="s">
        <v>24</v>
      </c>
      <c r="Y50" s="3" t="s">
        <v>42</v>
      </c>
      <c r="Z50" s="3">
        <v>791</v>
      </c>
      <c r="AA50" s="3">
        <v>324</v>
      </c>
      <c r="AB50" s="6">
        <v>65</v>
      </c>
      <c r="AC50" s="3">
        <v>4</v>
      </c>
      <c r="AD50" s="3">
        <v>384</v>
      </c>
      <c r="AE50" s="3">
        <v>5791425.1500000004</v>
      </c>
    </row>
    <row r="51" spans="1:31" x14ac:dyDescent="0.25">
      <c r="A51" s="3" t="s">
        <v>12</v>
      </c>
      <c r="B51" s="3">
        <v>0.43495303664281826</v>
      </c>
      <c r="D51" s="3" t="s">
        <v>12</v>
      </c>
      <c r="E51" s="3">
        <f t="shared" si="3"/>
        <v>6.290554443060218</v>
      </c>
      <c r="J51" s="3">
        <f>J49/1.24</f>
        <v>8.2433734568647943E-2</v>
      </c>
      <c r="Y51" s="3" t="s">
        <v>43</v>
      </c>
      <c r="Z51" s="3">
        <v>791</v>
      </c>
      <c r="AA51" s="3">
        <v>324</v>
      </c>
      <c r="AB51" s="6">
        <v>50</v>
      </c>
      <c r="AC51" s="3">
        <v>32</v>
      </c>
      <c r="AD51" s="3">
        <v>3000</v>
      </c>
      <c r="AE51" s="3">
        <v>5791425.1500000004</v>
      </c>
    </row>
    <row r="52" spans="1:31" x14ac:dyDescent="0.25">
      <c r="A52" s="3" t="s">
        <v>13</v>
      </c>
      <c r="B52" s="3">
        <v>1.094305585482056</v>
      </c>
      <c r="D52" s="3" t="s">
        <v>13</v>
      </c>
      <c r="E52" s="3">
        <f t="shared" si="3"/>
        <v>6.5333401857544544</v>
      </c>
      <c r="J52" t="s">
        <v>6108</v>
      </c>
      <c r="Y52" s="3" t="s">
        <v>44</v>
      </c>
      <c r="Z52" s="3">
        <v>915</v>
      </c>
      <c r="AA52" s="3">
        <v>324</v>
      </c>
      <c r="AB52" s="6">
        <v>50</v>
      </c>
      <c r="AC52" s="3">
        <v>8</v>
      </c>
      <c r="AD52" s="3">
        <v>768</v>
      </c>
      <c r="AE52" s="3">
        <v>5791425.1500000004</v>
      </c>
    </row>
    <row r="53" spans="1:31" x14ac:dyDescent="0.25">
      <c r="Y53" s="3" t="s">
        <v>357</v>
      </c>
      <c r="Z53" s="3">
        <v>791</v>
      </c>
      <c r="AA53" s="3">
        <v>324</v>
      </c>
      <c r="AB53" s="3">
        <v>35</v>
      </c>
      <c r="AC53" s="3">
        <v>4</v>
      </c>
      <c r="AD53" s="3">
        <v>384</v>
      </c>
      <c r="AE53" s="3">
        <v>5805794.8514999999</v>
      </c>
    </row>
    <row r="54" spans="1:31" ht="39.75" customHeight="1" x14ac:dyDescent="0.25">
      <c r="Y54" s="3" t="s">
        <v>358</v>
      </c>
      <c r="Z54" s="3">
        <v>791</v>
      </c>
      <c r="AA54" s="3">
        <v>324</v>
      </c>
      <c r="AB54" s="3">
        <v>60</v>
      </c>
      <c r="AC54" s="3">
        <v>4</v>
      </c>
      <c r="AD54" s="3">
        <v>384</v>
      </c>
      <c r="AE54" s="3">
        <v>5895061.1789999995</v>
      </c>
    </row>
    <row r="55" spans="1:31" x14ac:dyDescent="0.25">
      <c r="A55" s="2" t="s">
        <v>65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13</v>
      </c>
      <c r="I55" s="71" t="s">
        <v>55</v>
      </c>
      <c r="J55" s="71"/>
      <c r="K55" s="71"/>
      <c r="L55" s="71"/>
      <c r="M55" s="71"/>
      <c r="N55" s="71"/>
      <c r="Y55" s="3" t="s">
        <v>359</v>
      </c>
      <c r="Z55" s="3">
        <v>791</v>
      </c>
      <c r="AA55" s="3">
        <v>324</v>
      </c>
      <c r="AB55" s="3">
        <v>35</v>
      </c>
      <c r="AC55" s="3">
        <v>4</v>
      </c>
      <c r="AD55" s="3">
        <v>384</v>
      </c>
      <c r="AE55" s="3">
        <v>5942524.7385</v>
      </c>
    </row>
    <row r="56" spans="1:31" x14ac:dyDescent="0.25">
      <c r="A56" s="2" t="s">
        <v>20</v>
      </c>
      <c r="B56" s="3">
        <f>Z40/SQRT(SUM(INDEX((Z$40:Z$69)^2,,)))</f>
        <v>0.17577017425469749</v>
      </c>
      <c r="C56" s="3">
        <f t="shared" ref="C56:G71" si="4">AA40/SQRT(SUM(INDEX((AA$40:AA$69)^2,,)))</f>
        <v>0.18602940658135006</v>
      </c>
      <c r="D56" s="3">
        <f t="shared" si="4"/>
        <v>0.12758945790088561</v>
      </c>
      <c r="E56" s="3">
        <f t="shared" si="4"/>
        <v>9.7590007294853329E-2</v>
      </c>
      <c r="F56" s="3">
        <f t="shared" si="4"/>
        <v>0.10244419986513771</v>
      </c>
      <c r="G56" s="3">
        <f t="shared" si="4"/>
        <v>0.15817437332138545</v>
      </c>
      <c r="I56" s="3">
        <v>0.33592166906370602</v>
      </c>
      <c r="J56" s="3">
        <v>0.13828651466145489</v>
      </c>
      <c r="K56" s="3">
        <v>0.20818339426660806</v>
      </c>
      <c r="L56" s="3">
        <v>8.0969013274130433E-2</v>
      </c>
      <c r="M56" s="3">
        <v>6.9143831530249514E-2</v>
      </c>
      <c r="N56" s="3">
        <v>0.16749557720385078</v>
      </c>
      <c r="Y56" s="3" t="s">
        <v>360</v>
      </c>
      <c r="Z56" s="3">
        <v>1002</v>
      </c>
      <c r="AA56" s="3">
        <v>286</v>
      </c>
      <c r="AB56" s="3">
        <v>50</v>
      </c>
      <c r="AC56" s="3">
        <v>4</v>
      </c>
      <c r="AD56" s="3">
        <v>384</v>
      </c>
      <c r="AE56" s="3">
        <v>5950943.3514999999</v>
      </c>
    </row>
    <row r="57" spans="1:31" x14ac:dyDescent="0.25">
      <c r="A57" s="2" t="s">
        <v>21</v>
      </c>
      <c r="B57" s="3">
        <f t="shared" ref="B57:G72" si="5">Z41/SQRT(SUM(INDEX((Z$40:Z$69)^2,,)))</f>
        <v>0.17577017425469749</v>
      </c>
      <c r="C57" s="3">
        <f t="shared" si="4"/>
        <v>0.18602940658135006</v>
      </c>
      <c r="D57" s="3">
        <f t="shared" si="4"/>
        <v>0.12758945790088561</v>
      </c>
      <c r="E57" s="3">
        <f t="shared" si="4"/>
        <v>9.7590007294853329E-2</v>
      </c>
      <c r="F57" s="3">
        <f t="shared" si="4"/>
        <v>0.10244419986513771</v>
      </c>
      <c r="G57" s="3">
        <f t="shared" si="4"/>
        <v>0.1618169031755865</v>
      </c>
      <c r="Y57" s="3" t="s">
        <v>569</v>
      </c>
      <c r="Z57" s="3">
        <v>1002</v>
      </c>
      <c r="AA57" s="3">
        <v>286</v>
      </c>
      <c r="AB57" s="3">
        <v>50</v>
      </c>
      <c r="AC57" s="3">
        <v>4</v>
      </c>
      <c r="AD57" s="3">
        <v>384</v>
      </c>
      <c r="AE57" s="3">
        <v>5950943.3514999999</v>
      </c>
    </row>
    <row r="58" spans="1:31" x14ac:dyDescent="0.25">
      <c r="A58" s="2" t="s">
        <v>22</v>
      </c>
      <c r="B58" s="3">
        <f t="shared" si="5"/>
        <v>0.17577017425469749</v>
      </c>
      <c r="C58" s="3">
        <f t="shared" si="4"/>
        <v>0.18602940658135006</v>
      </c>
      <c r="D58" s="3">
        <f t="shared" si="4"/>
        <v>0.12758945790088561</v>
      </c>
      <c r="E58" s="3">
        <f t="shared" si="4"/>
        <v>9.7590007294853329E-2</v>
      </c>
      <c r="F58" s="3">
        <f t="shared" si="4"/>
        <v>0.10244419986513771</v>
      </c>
      <c r="G58" s="3">
        <f t="shared" si="4"/>
        <v>0.1618169031755865</v>
      </c>
      <c r="Y58" s="3" t="s">
        <v>570</v>
      </c>
      <c r="Z58" s="3">
        <v>1002</v>
      </c>
      <c r="AA58" s="3">
        <v>286</v>
      </c>
      <c r="AB58" s="3">
        <v>50</v>
      </c>
      <c r="AC58" s="3">
        <v>4</v>
      </c>
      <c r="AD58" s="3">
        <v>384</v>
      </c>
      <c r="AE58" s="3">
        <v>5979973.0515000001</v>
      </c>
    </row>
    <row r="59" spans="1:31" x14ac:dyDescent="0.25">
      <c r="A59" s="2" t="s">
        <v>23</v>
      </c>
      <c r="B59" s="3">
        <f t="shared" si="5"/>
        <v>0.17577017425469749</v>
      </c>
      <c r="C59" s="3">
        <f t="shared" si="4"/>
        <v>0.18602940658135006</v>
      </c>
      <c r="D59" s="3">
        <f t="shared" si="4"/>
        <v>0.21872478497294678</v>
      </c>
      <c r="E59" s="3">
        <f t="shared" si="4"/>
        <v>9.7590007294853329E-2</v>
      </c>
      <c r="F59" s="3">
        <f t="shared" si="4"/>
        <v>0.10244419986513771</v>
      </c>
      <c r="G59" s="3">
        <f t="shared" si="4"/>
        <v>0.17263603031076927</v>
      </c>
      <c r="Y59" s="3" t="s">
        <v>571</v>
      </c>
      <c r="Z59" s="3">
        <v>791</v>
      </c>
      <c r="AA59" s="3">
        <v>324</v>
      </c>
      <c r="AB59" s="3">
        <v>65</v>
      </c>
      <c r="AC59" s="3">
        <v>4</v>
      </c>
      <c r="AD59" s="3">
        <v>384</v>
      </c>
      <c r="AE59" s="3">
        <v>6023662.75</v>
      </c>
    </row>
    <row r="60" spans="1:31" x14ac:dyDescent="0.25">
      <c r="A60" s="2" t="s">
        <v>36</v>
      </c>
      <c r="B60" s="3">
        <f t="shared" si="5"/>
        <v>0.2226570348965953</v>
      </c>
      <c r="C60" s="3">
        <f t="shared" si="4"/>
        <v>0.16421114284650037</v>
      </c>
      <c r="D60" s="3">
        <f t="shared" si="4"/>
        <v>0.1822706541441223</v>
      </c>
      <c r="E60" s="3">
        <f t="shared" si="4"/>
        <v>9.7590007294853329E-2</v>
      </c>
      <c r="F60" s="3">
        <f t="shared" si="4"/>
        <v>0.10244419986513771</v>
      </c>
      <c r="G60" s="3">
        <f t="shared" si="4"/>
        <v>0.1741996969727464</v>
      </c>
      <c r="Y60" s="3" t="s">
        <v>6097</v>
      </c>
      <c r="Z60" s="3">
        <v>791</v>
      </c>
      <c r="AA60" s="3">
        <v>324</v>
      </c>
      <c r="AB60" s="3">
        <v>50</v>
      </c>
      <c r="AC60" s="3">
        <v>4</v>
      </c>
      <c r="AD60" s="3">
        <v>384</v>
      </c>
      <c r="AE60" s="3">
        <v>6058353.2414999995</v>
      </c>
    </row>
    <row r="61" spans="1:31" x14ac:dyDescent="0.25">
      <c r="A61" s="2" t="s">
        <v>37</v>
      </c>
      <c r="B61" s="3">
        <f t="shared" si="5"/>
        <v>0.17577017425469749</v>
      </c>
      <c r="C61" s="3">
        <f t="shared" si="4"/>
        <v>0.18602940658135006</v>
      </c>
      <c r="D61" s="3">
        <f t="shared" si="4"/>
        <v>0.12758945790088561</v>
      </c>
      <c r="E61" s="3">
        <f t="shared" si="4"/>
        <v>9.7590007294853329E-2</v>
      </c>
      <c r="F61" s="3">
        <f t="shared" si="4"/>
        <v>0.10244419986513771</v>
      </c>
      <c r="G61" s="3">
        <f t="shared" si="4"/>
        <v>0.17489114494755131</v>
      </c>
      <c r="Y61" s="3" t="s">
        <v>6098</v>
      </c>
      <c r="Z61" s="3">
        <v>791</v>
      </c>
      <c r="AA61" s="3">
        <v>324</v>
      </c>
      <c r="AB61" s="3">
        <v>60</v>
      </c>
      <c r="AC61" s="3">
        <v>8</v>
      </c>
      <c r="AD61" s="3">
        <v>384</v>
      </c>
      <c r="AE61" s="3">
        <v>6081722.1500000004</v>
      </c>
    </row>
    <row r="62" spans="1:31" x14ac:dyDescent="0.25">
      <c r="A62" s="2" t="s">
        <v>38</v>
      </c>
      <c r="B62" s="3">
        <f t="shared" si="5"/>
        <v>1.377718179998893E-2</v>
      </c>
      <c r="C62" s="3">
        <f t="shared" si="4"/>
        <v>0.18602940658135006</v>
      </c>
      <c r="D62" s="3">
        <f t="shared" si="4"/>
        <v>5.4681196243236696E-2</v>
      </c>
      <c r="E62" s="3">
        <f t="shared" si="4"/>
        <v>9.7590007294853329E-2</v>
      </c>
      <c r="F62" s="3">
        <f t="shared" si="4"/>
        <v>5.1222099932568856E-2</v>
      </c>
      <c r="G62" s="3">
        <f t="shared" si="4"/>
        <v>0.17579951777719699</v>
      </c>
      <c r="Y62" s="3" t="s">
        <v>6099</v>
      </c>
      <c r="Z62" s="3">
        <v>791</v>
      </c>
      <c r="AA62" s="3">
        <v>324</v>
      </c>
      <c r="AB62" s="3">
        <v>35</v>
      </c>
      <c r="AC62" s="3">
        <v>4</v>
      </c>
      <c r="AD62" s="3">
        <v>384</v>
      </c>
      <c r="AE62" s="3">
        <v>6081722.1500000004</v>
      </c>
    </row>
    <row r="63" spans="1:31" x14ac:dyDescent="0.25">
      <c r="A63" s="2" t="s">
        <v>39</v>
      </c>
      <c r="B63" s="3">
        <f t="shared" si="5"/>
        <v>0.17577017425469749</v>
      </c>
      <c r="C63" s="3">
        <f t="shared" si="4"/>
        <v>0.18602940658135006</v>
      </c>
      <c r="D63" s="3">
        <f t="shared" si="4"/>
        <v>0.21872478497294678</v>
      </c>
      <c r="E63" s="3">
        <f t="shared" si="4"/>
        <v>9.7590007294853329E-2</v>
      </c>
      <c r="F63" s="3">
        <f t="shared" si="4"/>
        <v>0.10244419986513771</v>
      </c>
      <c r="G63" s="3">
        <f t="shared" si="4"/>
        <v>0.17624692529030603</v>
      </c>
      <c r="Y63" s="3" t="s">
        <v>6100</v>
      </c>
      <c r="Z63" s="3">
        <v>791</v>
      </c>
      <c r="AA63" s="3">
        <v>324</v>
      </c>
      <c r="AB63" s="3">
        <v>60</v>
      </c>
      <c r="AC63" s="3">
        <v>4</v>
      </c>
      <c r="AD63" s="3">
        <v>384</v>
      </c>
      <c r="AE63" s="3">
        <v>6096091.8514999999</v>
      </c>
    </row>
    <row r="64" spans="1:31" x14ac:dyDescent="0.25">
      <c r="A64" s="2" t="s">
        <v>40</v>
      </c>
      <c r="B64" s="3">
        <f t="shared" si="5"/>
        <v>0.17577017425469749</v>
      </c>
      <c r="C64" s="3">
        <f t="shared" si="4"/>
        <v>0.18602940658135006</v>
      </c>
      <c r="D64" s="3">
        <f t="shared" si="4"/>
        <v>0.21872478497294678</v>
      </c>
      <c r="E64" s="3">
        <f t="shared" si="4"/>
        <v>9.7590007294853329E-2</v>
      </c>
      <c r="F64" s="3">
        <f t="shared" si="4"/>
        <v>0.10244419986513771</v>
      </c>
      <c r="G64" s="3">
        <f t="shared" si="4"/>
        <v>0.17624692529030603</v>
      </c>
      <c r="Y64" s="3" t="s">
        <v>6101</v>
      </c>
      <c r="Z64" s="3">
        <v>791</v>
      </c>
      <c r="AA64" s="3">
        <v>324</v>
      </c>
      <c r="AB64" s="3">
        <v>35</v>
      </c>
      <c r="AC64" s="3">
        <v>8</v>
      </c>
      <c r="AD64" s="3">
        <v>384</v>
      </c>
      <c r="AE64" s="3">
        <v>6226870.6500000004</v>
      </c>
    </row>
    <row r="65" spans="1:32" x14ac:dyDescent="0.25">
      <c r="A65" s="2" t="s">
        <v>41</v>
      </c>
      <c r="B65" s="3">
        <f t="shared" si="5"/>
        <v>0.17577017425469749</v>
      </c>
      <c r="C65" s="3">
        <f t="shared" si="4"/>
        <v>0.18602940658135006</v>
      </c>
      <c r="D65" s="3">
        <f t="shared" si="4"/>
        <v>0.12758945790088561</v>
      </c>
      <c r="E65" s="3">
        <f t="shared" si="4"/>
        <v>9.7590007294853329E-2</v>
      </c>
      <c r="F65" s="3">
        <f t="shared" si="4"/>
        <v>0.10244419986513771</v>
      </c>
      <c r="G65" s="3">
        <f t="shared" si="4"/>
        <v>0.17625144455811523</v>
      </c>
      <c r="Y65" s="3" t="s">
        <v>6102</v>
      </c>
      <c r="Z65" s="3">
        <v>1002</v>
      </c>
      <c r="AA65" s="3">
        <v>286</v>
      </c>
      <c r="AB65" s="3">
        <v>50</v>
      </c>
      <c r="AC65" s="3">
        <v>4</v>
      </c>
      <c r="AD65" s="3">
        <v>384</v>
      </c>
      <c r="AE65" s="3">
        <v>6226870.6500000004</v>
      </c>
    </row>
    <row r="66" spans="1:32" x14ac:dyDescent="0.25">
      <c r="A66" s="2" t="s">
        <v>42</v>
      </c>
      <c r="B66" s="3">
        <f t="shared" si="5"/>
        <v>0.17577017425469749</v>
      </c>
      <c r="C66" s="3">
        <f t="shared" si="4"/>
        <v>0.18602940658135006</v>
      </c>
      <c r="D66" s="3">
        <f t="shared" si="4"/>
        <v>0.236951850387359</v>
      </c>
      <c r="E66" s="3">
        <f t="shared" si="4"/>
        <v>9.7590007294853329E-2</v>
      </c>
      <c r="F66" s="3">
        <f t="shared" si="4"/>
        <v>0.10244419986513771</v>
      </c>
      <c r="G66" s="3">
        <f t="shared" si="4"/>
        <v>0.18031878558637943</v>
      </c>
      <c r="Y66" s="3" t="s">
        <v>6103</v>
      </c>
      <c r="Z66" s="3">
        <v>791</v>
      </c>
      <c r="AA66" s="3">
        <v>324</v>
      </c>
      <c r="AB66" s="3">
        <v>35</v>
      </c>
      <c r="AC66" s="3">
        <v>4</v>
      </c>
      <c r="AD66" s="3">
        <v>384</v>
      </c>
      <c r="AE66" s="3">
        <v>6241240.3514999999</v>
      </c>
    </row>
    <row r="67" spans="1:32" x14ac:dyDescent="0.25">
      <c r="A67" s="2" t="s">
        <v>43</v>
      </c>
      <c r="B67" s="3">
        <f t="shared" si="5"/>
        <v>0.17577017425469749</v>
      </c>
      <c r="C67" s="3">
        <f t="shared" si="4"/>
        <v>0.18602940658135006</v>
      </c>
      <c r="D67" s="3">
        <f t="shared" si="4"/>
        <v>0.1822706541441223</v>
      </c>
      <c r="E67" s="3">
        <f t="shared" si="4"/>
        <v>0.78072005835882663</v>
      </c>
      <c r="F67" s="3">
        <f t="shared" si="4"/>
        <v>0.80034531144638843</v>
      </c>
      <c r="G67" s="3">
        <f t="shared" si="4"/>
        <v>0.18031878558637943</v>
      </c>
      <c r="Y67" s="3" t="s">
        <v>6104</v>
      </c>
      <c r="Z67" s="3">
        <v>791</v>
      </c>
      <c r="AA67" s="3">
        <v>324</v>
      </c>
      <c r="AB67" s="3">
        <v>65</v>
      </c>
      <c r="AC67" s="3">
        <v>4</v>
      </c>
      <c r="AD67" s="3">
        <v>384</v>
      </c>
      <c r="AE67" s="3">
        <v>6241385.5</v>
      </c>
    </row>
    <row r="68" spans="1:32" x14ac:dyDescent="0.25">
      <c r="A68" s="2" t="s">
        <v>44</v>
      </c>
      <c r="B68" s="3">
        <f t="shared" si="5"/>
        <v>0.20332453785467536</v>
      </c>
      <c r="C68" s="3">
        <f t="shared" si="4"/>
        <v>0.18602940658135006</v>
      </c>
      <c r="D68" s="3">
        <f t="shared" si="4"/>
        <v>0.1822706541441223</v>
      </c>
      <c r="E68" s="3">
        <f t="shared" si="4"/>
        <v>0.19518001458970666</v>
      </c>
      <c r="F68" s="3">
        <f t="shared" si="4"/>
        <v>0.20488839973027542</v>
      </c>
      <c r="G68" s="3">
        <f t="shared" si="4"/>
        <v>0.18031878558637943</v>
      </c>
      <c r="Y68" s="3" t="s">
        <v>6105</v>
      </c>
      <c r="Z68" s="3">
        <v>791</v>
      </c>
      <c r="AA68" s="3">
        <v>324</v>
      </c>
      <c r="AB68" s="3">
        <v>70</v>
      </c>
      <c r="AC68" s="3">
        <v>8</v>
      </c>
      <c r="AD68" s="3">
        <v>768</v>
      </c>
      <c r="AE68" s="3">
        <v>6255174.6074999999</v>
      </c>
    </row>
    <row r="69" spans="1:32" x14ac:dyDescent="0.25">
      <c r="A69" s="2" t="s">
        <v>357</v>
      </c>
      <c r="B69" s="3">
        <f t="shared" si="5"/>
        <v>0.17577017425469749</v>
      </c>
      <c r="C69" s="3">
        <f t="shared" si="4"/>
        <v>0.18602940658135006</v>
      </c>
      <c r="D69" s="3">
        <f t="shared" si="4"/>
        <v>0.12758945790088561</v>
      </c>
      <c r="E69" s="3">
        <f t="shared" si="4"/>
        <v>9.7590007294853329E-2</v>
      </c>
      <c r="F69" s="3">
        <f t="shared" si="4"/>
        <v>0.10244419986513771</v>
      </c>
      <c r="G69" s="3">
        <f t="shared" si="4"/>
        <v>0.18076619309948846</v>
      </c>
      <c r="Y69" s="3" t="s">
        <v>6106</v>
      </c>
      <c r="Z69" s="3">
        <v>791</v>
      </c>
      <c r="AA69" s="3">
        <v>324</v>
      </c>
      <c r="AB69" s="3">
        <v>60</v>
      </c>
      <c r="AC69" s="3">
        <v>4</v>
      </c>
      <c r="AD69" s="3">
        <v>384</v>
      </c>
      <c r="AE69" s="3">
        <v>6357504.2999999998</v>
      </c>
    </row>
    <row r="70" spans="1:32" x14ac:dyDescent="0.25">
      <c r="A70" s="2" t="s">
        <v>358</v>
      </c>
      <c r="B70" s="3">
        <f t="shared" si="5"/>
        <v>0.17577017425469749</v>
      </c>
      <c r="C70" s="3">
        <f t="shared" si="4"/>
        <v>0.18602940658135006</v>
      </c>
      <c r="D70" s="3">
        <f t="shared" si="4"/>
        <v>0.21872478497294678</v>
      </c>
      <c r="E70" s="3">
        <f t="shared" si="4"/>
        <v>9.7590007294853329E-2</v>
      </c>
      <c r="F70" s="3">
        <f t="shared" si="4"/>
        <v>0.10244419986513771</v>
      </c>
      <c r="G70" s="3">
        <f t="shared" si="4"/>
        <v>0.18354554280213567</v>
      </c>
      <c r="Y70" t="s">
        <v>355</v>
      </c>
      <c r="Z70">
        <f t="shared" ref="Z70:AE70" si="6">MAX(Z$40:Z$59)</f>
        <v>1002</v>
      </c>
      <c r="AA70">
        <f t="shared" si="6"/>
        <v>324</v>
      </c>
      <c r="AB70" s="8">
        <f t="shared" si="6"/>
        <v>65</v>
      </c>
      <c r="AC70">
        <f t="shared" si="6"/>
        <v>32</v>
      </c>
      <c r="AD70">
        <f t="shared" si="6"/>
        <v>3000</v>
      </c>
      <c r="AE70">
        <f t="shared" si="6"/>
        <v>6023662.75</v>
      </c>
    </row>
    <row r="71" spans="1:32" x14ac:dyDescent="0.25">
      <c r="A71" s="2" t="s">
        <v>359</v>
      </c>
      <c r="B71" s="3">
        <f t="shared" si="5"/>
        <v>0.17577017425469749</v>
      </c>
      <c r="C71" s="3">
        <f t="shared" si="4"/>
        <v>0.18602940658135006</v>
      </c>
      <c r="D71" s="3">
        <f t="shared" si="4"/>
        <v>0.12758945790088561</v>
      </c>
      <c r="E71" s="3">
        <f t="shared" si="4"/>
        <v>9.7590007294853329E-2</v>
      </c>
      <c r="F71" s="3">
        <f t="shared" si="4"/>
        <v>0.10244419986513771</v>
      </c>
      <c r="G71" s="3">
        <f t="shared" si="4"/>
        <v>0.18502334337573834</v>
      </c>
      <c r="Y71" t="s">
        <v>356</v>
      </c>
      <c r="Z71">
        <f t="shared" ref="Z71:AE71" si="7">MIN(Z40:Z59)</f>
        <v>62</v>
      </c>
      <c r="AA71">
        <f t="shared" si="7"/>
        <v>286</v>
      </c>
      <c r="AB71" s="8">
        <f t="shared" si="7"/>
        <v>15</v>
      </c>
      <c r="AC71">
        <f t="shared" si="7"/>
        <v>4</v>
      </c>
      <c r="AD71">
        <f t="shared" si="7"/>
        <v>192</v>
      </c>
      <c r="AE71">
        <f t="shared" si="7"/>
        <v>5080197.5</v>
      </c>
    </row>
    <row r="72" spans="1:32" x14ac:dyDescent="0.25">
      <c r="A72" s="2" t="s">
        <v>360</v>
      </c>
      <c r="B72" s="3">
        <f t="shared" si="5"/>
        <v>0.2226570348965953</v>
      </c>
      <c r="C72" s="3">
        <f t="shared" si="5"/>
        <v>0.16421114284650037</v>
      </c>
      <c r="D72" s="3">
        <f t="shared" si="5"/>
        <v>0.1822706541441223</v>
      </c>
      <c r="E72" s="3">
        <f t="shared" si="5"/>
        <v>9.7590007294853329E-2</v>
      </c>
      <c r="F72" s="3">
        <f t="shared" si="5"/>
        <v>0.10244419986513771</v>
      </c>
      <c r="G72" s="3">
        <f t="shared" si="5"/>
        <v>0.1852854609086709</v>
      </c>
      <c r="J72" s="49"/>
      <c r="K72" s="49"/>
      <c r="L72" s="49"/>
      <c r="M72" s="49"/>
      <c r="N72" s="49"/>
      <c r="O72" s="49"/>
      <c r="P72" s="49"/>
      <c r="Q72" s="49"/>
    </row>
    <row r="73" spans="1:32" x14ac:dyDescent="0.25">
      <c r="A73" s="2" t="s">
        <v>569</v>
      </c>
      <c r="B73" s="3">
        <f t="shared" ref="B73:G85" si="8">Z57/SQRT(SUM(INDEX((Z$40:Z$69)^2,,)))</f>
        <v>0.2226570348965953</v>
      </c>
      <c r="C73" s="3">
        <f t="shared" si="8"/>
        <v>0.16421114284650037</v>
      </c>
      <c r="D73" s="3">
        <f t="shared" si="8"/>
        <v>0.1822706541441223</v>
      </c>
      <c r="E73" s="3">
        <f t="shared" si="8"/>
        <v>9.7590007294853329E-2</v>
      </c>
      <c r="F73" s="3">
        <f t="shared" si="8"/>
        <v>0.10244419986513771</v>
      </c>
      <c r="G73" s="3">
        <f t="shared" si="8"/>
        <v>0.1852854609086709</v>
      </c>
      <c r="J73" s="49"/>
      <c r="K73" s="49"/>
      <c r="L73" s="49"/>
      <c r="M73" s="49"/>
      <c r="N73" s="49"/>
      <c r="O73" s="49"/>
      <c r="P73" s="49"/>
      <c r="Q73" s="49"/>
    </row>
    <row r="74" spans="1:32" x14ac:dyDescent="0.25">
      <c r="A74" s="2" t="s">
        <v>570</v>
      </c>
      <c r="B74" s="3">
        <f t="shared" si="8"/>
        <v>0.2226570348965953</v>
      </c>
      <c r="C74" s="3">
        <f t="shared" si="8"/>
        <v>0.16421114284650037</v>
      </c>
      <c r="D74" s="3">
        <f t="shared" si="8"/>
        <v>0.1822706541441223</v>
      </c>
      <c r="E74" s="3">
        <f t="shared" si="8"/>
        <v>9.7590007294853329E-2</v>
      </c>
      <c r="F74" s="3">
        <f t="shared" si="8"/>
        <v>0.10244419986513771</v>
      </c>
      <c r="G74" s="3">
        <f t="shared" si="8"/>
        <v>0.18618931447050741</v>
      </c>
      <c r="J74" s="49"/>
      <c r="K74" s="49"/>
      <c r="L74" s="49"/>
      <c r="M74" s="49"/>
      <c r="N74" s="49"/>
      <c r="O74" s="49"/>
      <c r="P74" s="49"/>
      <c r="Q74" s="49"/>
    </row>
    <row r="75" spans="1:32" x14ac:dyDescent="0.25">
      <c r="A75" s="2" t="s">
        <v>571</v>
      </c>
      <c r="B75" s="3">
        <f t="shared" si="8"/>
        <v>0.17577017425469749</v>
      </c>
      <c r="C75" s="3">
        <f t="shared" si="8"/>
        <v>0.18602940658135006</v>
      </c>
      <c r="D75" s="3">
        <f t="shared" si="8"/>
        <v>0.236951850387359</v>
      </c>
      <c r="E75" s="3">
        <f t="shared" si="8"/>
        <v>9.7590007294853329E-2</v>
      </c>
      <c r="F75" s="3">
        <f t="shared" si="8"/>
        <v>0.10244419986513771</v>
      </c>
      <c r="G75" s="3">
        <f t="shared" si="8"/>
        <v>0.18754961408107132</v>
      </c>
      <c r="J75" s="49"/>
      <c r="K75" s="49"/>
      <c r="L75" s="49"/>
      <c r="M75" s="49"/>
      <c r="N75" s="49"/>
      <c r="O75" s="49"/>
      <c r="P75" s="49"/>
      <c r="Q75" s="49"/>
      <c r="Z75" s="49"/>
      <c r="AA75" s="49"/>
      <c r="AB75" s="49"/>
      <c r="AC75" s="49"/>
      <c r="AD75" s="49"/>
      <c r="AE75" s="49"/>
      <c r="AF75" s="49"/>
    </row>
    <row r="76" spans="1:32" x14ac:dyDescent="0.25">
      <c r="A76" s="2" t="s">
        <v>6097</v>
      </c>
      <c r="B76" s="3">
        <f t="shared" si="8"/>
        <v>0.17577017425469749</v>
      </c>
      <c r="C76" s="3">
        <f t="shared" si="8"/>
        <v>0.18602940658135006</v>
      </c>
      <c r="D76" s="3">
        <f t="shared" si="8"/>
        <v>0.1822706541441223</v>
      </c>
      <c r="E76" s="3">
        <f t="shared" si="8"/>
        <v>9.7590007294853329E-2</v>
      </c>
      <c r="F76" s="3">
        <f t="shared" si="8"/>
        <v>0.10244419986513771</v>
      </c>
      <c r="G76" s="3">
        <f t="shared" si="8"/>
        <v>0.18862971908746592</v>
      </c>
      <c r="J76" s="49"/>
      <c r="K76" s="49"/>
      <c r="L76" s="49"/>
      <c r="M76" s="49"/>
      <c r="N76" s="49"/>
      <c r="O76" s="49"/>
      <c r="P76" s="49"/>
      <c r="Q76" s="49"/>
      <c r="Z76" s="49"/>
      <c r="AA76" s="49"/>
      <c r="AB76" s="49"/>
      <c r="AC76" s="49"/>
      <c r="AD76" s="49"/>
      <c r="AE76" s="49"/>
      <c r="AF76" s="49"/>
    </row>
    <row r="77" spans="1:32" x14ac:dyDescent="0.25">
      <c r="A77" s="2" t="s">
        <v>6098</v>
      </c>
      <c r="B77" s="3">
        <f t="shared" si="8"/>
        <v>0.17577017425469749</v>
      </c>
      <c r="C77" s="3">
        <f t="shared" si="8"/>
        <v>0.18602940658135006</v>
      </c>
      <c r="D77" s="3">
        <f t="shared" si="8"/>
        <v>0.21872478497294678</v>
      </c>
      <c r="E77" s="3">
        <f t="shared" si="8"/>
        <v>0.19518001458970666</v>
      </c>
      <c r="F77" s="3">
        <f t="shared" si="8"/>
        <v>0.10244419986513771</v>
      </c>
      <c r="G77" s="3">
        <f t="shared" si="8"/>
        <v>0.1893573212047443</v>
      </c>
      <c r="J77" s="49"/>
      <c r="K77" s="49"/>
      <c r="L77" s="49"/>
      <c r="M77" s="49"/>
      <c r="N77" s="49"/>
      <c r="O77" s="49"/>
      <c r="P77" s="49"/>
      <c r="Q77" s="49"/>
      <c r="Z77" s="49"/>
      <c r="AA77" s="49"/>
      <c r="AB77" s="49"/>
      <c r="AC77" s="49"/>
      <c r="AD77" s="49"/>
      <c r="AE77" s="49"/>
      <c r="AF77" s="49"/>
    </row>
    <row r="78" spans="1:32" x14ac:dyDescent="0.25">
      <c r="A78" s="2" t="s">
        <v>6099</v>
      </c>
      <c r="B78" s="3">
        <f t="shared" si="8"/>
        <v>0.17577017425469749</v>
      </c>
      <c r="C78" s="3">
        <f t="shared" si="8"/>
        <v>0.18602940658135006</v>
      </c>
      <c r="D78" s="3">
        <f t="shared" si="8"/>
        <v>0.12758945790088561</v>
      </c>
      <c r="E78" s="3">
        <f t="shared" si="8"/>
        <v>9.7590007294853329E-2</v>
      </c>
      <c r="F78" s="3">
        <f t="shared" si="8"/>
        <v>0.10244419986513771</v>
      </c>
      <c r="G78" s="3">
        <f t="shared" si="8"/>
        <v>0.1893573212047443</v>
      </c>
      <c r="J78" s="49"/>
      <c r="K78" s="49"/>
      <c r="L78" s="49"/>
      <c r="M78" s="49"/>
      <c r="N78" s="49"/>
      <c r="O78" s="49"/>
      <c r="P78" s="49"/>
      <c r="Q78" s="49"/>
      <c r="Z78" s="49"/>
      <c r="AA78" s="49"/>
      <c r="AB78" s="49"/>
      <c r="AC78" s="49"/>
      <c r="AD78" s="49"/>
      <c r="AE78" s="49"/>
      <c r="AF78" s="49"/>
    </row>
    <row r="79" spans="1:32" ht="15" customHeight="1" x14ac:dyDescent="0.25">
      <c r="A79" s="2" t="s">
        <v>6100</v>
      </c>
      <c r="B79" s="3">
        <f t="shared" si="8"/>
        <v>0.17577017425469749</v>
      </c>
      <c r="C79" s="3">
        <f t="shared" si="8"/>
        <v>0.18602940658135006</v>
      </c>
      <c r="D79" s="3">
        <f t="shared" si="8"/>
        <v>0.21872478497294678</v>
      </c>
      <c r="E79" s="3">
        <f t="shared" si="8"/>
        <v>9.7590007294853329E-2</v>
      </c>
      <c r="F79" s="3">
        <f t="shared" si="8"/>
        <v>0.10244419986513771</v>
      </c>
      <c r="G79" s="3">
        <f t="shared" si="8"/>
        <v>0.18980472871785337</v>
      </c>
      <c r="J79" s="49"/>
      <c r="K79" s="49"/>
      <c r="L79" s="49"/>
      <c r="M79" s="49"/>
      <c r="N79" s="49"/>
      <c r="O79" s="49"/>
      <c r="P79" s="49"/>
      <c r="Q79" s="49"/>
      <c r="Z79" s="49"/>
      <c r="AA79" s="49"/>
      <c r="AB79" s="49"/>
      <c r="AC79" s="49"/>
      <c r="AD79" s="49"/>
      <c r="AE79" s="49"/>
      <c r="AF79" s="49"/>
    </row>
    <row r="80" spans="1:32" x14ac:dyDescent="0.25">
      <c r="A80" s="2" t="s">
        <v>6101</v>
      </c>
      <c r="B80" s="3">
        <f t="shared" si="8"/>
        <v>0.17577017425469749</v>
      </c>
      <c r="C80" s="3">
        <f t="shared" si="8"/>
        <v>0.18602940658135006</v>
      </c>
      <c r="D80" s="3">
        <f t="shared" si="8"/>
        <v>0.12758945790088561</v>
      </c>
      <c r="E80" s="3">
        <f t="shared" si="8"/>
        <v>0.19518001458970666</v>
      </c>
      <c r="F80" s="3">
        <f t="shared" si="8"/>
        <v>0.10244419986513771</v>
      </c>
      <c r="G80" s="3">
        <f t="shared" si="8"/>
        <v>0.19387658901392676</v>
      </c>
      <c r="J80" s="49"/>
      <c r="K80" s="49"/>
      <c r="L80" s="49"/>
      <c r="M80" s="49"/>
      <c r="N80" s="49"/>
      <c r="O80" s="49"/>
      <c r="P80" s="49"/>
      <c r="Q80" s="49"/>
      <c r="Z80" s="49"/>
      <c r="AA80" s="49"/>
      <c r="AB80" s="49"/>
      <c r="AC80" s="49"/>
      <c r="AD80" s="49"/>
      <c r="AE80" s="49"/>
      <c r="AF80" s="49"/>
    </row>
    <row r="81" spans="1:24" x14ac:dyDescent="0.25">
      <c r="A81" s="2" t="s">
        <v>6102</v>
      </c>
      <c r="B81" s="3">
        <f t="shared" si="8"/>
        <v>0.2226570348965953</v>
      </c>
      <c r="C81" s="3">
        <f t="shared" si="8"/>
        <v>0.16421114284650037</v>
      </c>
      <c r="D81" s="3">
        <f t="shared" si="8"/>
        <v>0.1822706541441223</v>
      </c>
      <c r="E81" s="3">
        <f t="shared" si="8"/>
        <v>9.7590007294853329E-2</v>
      </c>
      <c r="F81" s="3">
        <f t="shared" si="8"/>
        <v>0.10244419986513771</v>
      </c>
      <c r="G81" s="3">
        <f t="shared" si="8"/>
        <v>0.19387658901392676</v>
      </c>
      <c r="J81" s="49"/>
      <c r="K81" s="49"/>
      <c r="L81" s="49"/>
      <c r="M81" s="49"/>
      <c r="N81" s="49"/>
      <c r="O81" s="49"/>
      <c r="P81" s="49"/>
      <c r="Q81" s="49"/>
    </row>
    <row r="82" spans="1:24" x14ac:dyDescent="0.25">
      <c r="A82" s="2" t="s">
        <v>6103</v>
      </c>
      <c r="B82" s="3">
        <f t="shared" si="8"/>
        <v>0.17577017425469749</v>
      </c>
      <c r="C82" s="3">
        <f t="shared" si="8"/>
        <v>0.18602940658135006</v>
      </c>
      <c r="D82" s="3">
        <f t="shared" si="8"/>
        <v>0.12758945790088561</v>
      </c>
      <c r="E82" s="3">
        <f t="shared" si="8"/>
        <v>9.7590007294853329E-2</v>
      </c>
      <c r="F82" s="3">
        <f t="shared" si="8"/>
        <v>0.10244419986513771</v>
      </c>
      <c r="G82" s="3">
        <f t="shared" si="8"/>
        <v>0.1943239965270358</v>
      </c>
    </row>
    <row r="83" spans="1:24" x14ac:dyDescent="0.25">
      <c r="A83" s="2" t="s">
        <v>6104</v>
      </c>
      <c r="B83" s="3">
        <f t="shared" si="8"/>
        <v>0.17577017425469749</v>
      </c>
      <c r="C83" s="3">
        <f t="shared" si="8"/>
        <v>0.18602940658135006</v>
      </c>
      <c r="D83" s="3">
        <f t="shared" si="8"/>
        <v>0.236951850387359</v>
      </c>
      <c r="E83" s="3">
        <f t="shared" si="8"/>
        <v>9.7590007294853329E-2</v>
      </c>
      <c r="F83" s="3">
        <f t="shared" si="8"/>
        <v>0.10244419986513771</v>
      </c>
      <c r="G83" s="3">
        <f t="shared" si="8"/>
        <v>0.19432851579484497</v>
      </c>
    </row>
    <row r="84" spans="1:24" x14ac:dyDescent="0.25">
      <c r="A84" s="2" t="s">
        <v>6105</v>
      </c>
      <c r="B84" s="3">
        <f t="shared" si="8"/>
        <v>0.17577017425469749</v>
      </c>
      <c r="C84" s="3">
        <f t="shared" si="8"/>
        <v>0.18602940658135006</v>
      </c>
      <c r="D84" s="3">
        <f t="shared" si="8"/>
        <v>0.25517891580177121</v>
      </c>
      <c r="E84" s="3">
        <f t="shared" si="8"/>
        <v>0.19518001458970666</v>
      </c>
      <c r="F84" s="3">
        <f t="shared" si="8"/>
        <v>0.20488839973027542</v>
      </c>
      <c r="G84" s="3">
        <f t="shared" si="8"/>
        <v>0.19475784623671732</v>
      </c>
      <c r="S84" s="49"/>
      <c r="T84" s="49"/>
      <c r="U84" s="49"/>
      <c r="V84" s="49"/>
      <c r="W84" s="49"/>
      <c r="X84" s="49"/>
    </row>
    <row r="85" spans="1:24" x14ac:dyDescent="0.25">
      <c r="A85" s="2" t="s">
        <v>6106</v>
      </c>
      <c r="B85" s="3">
        <f t="shared" si="8"/>
        <v>0.17577017425469749</v>
      </c>
      <c r="C85" s="3">
        <f t="shared" si="8"/>
        <v>0.18602940658135006</v>
      </c>
      <c r="D85" s="3">
        <f t="shared" si="8"/>
        <v>0.21872478497294678</v>
      </c>
      <c r="E85" s="3">
        <f t="shared" si="8"/>
        <v>9.7590007294853329E-2</v>
      </c>
      <c r="F85" s="3">
        <f t="shared" si="8"/>
        <v>0.10244419986513771</v>
      </c>
      <c r="G85" s="3">
        <f t="shared" si="8"/>
        <v>0.19794393004219094</v>
      </c>
      <c r="S85" s="49"/>
      <c r="T85" s="49"/>
      <c r="U85" s="49"/>
      <c r="V85" s="49"/>
      <c r="W85" s="49"/>
      <c r="X85" s="49"/>
    </row>
    <row r="86" spans="1:24" x14ac:dyDescent="0.25">
      <c r="S86" s="49"/>
      <c r="T86" s="49"/>
      <c r="U86" s="49"/>
      <c r="V86" s="49"/>
      <c r="W86" s="49"/>
      <c r="X86" s="49"/>
    </row>
    <row r="87" spans="1:24" x14ac:dyDescent="0.25">
      <c r="A87" s="2" t="s">
        <v>66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12</v>
      </c>
      <c r="G87" s="2" t="s">
        <v>13</v>
      </c>
      <c r="S87" s="49"/>
      <c r="T87" s="49"/>
      <c r="U87" s="49"/>
      <c r="V87" s="49"/>
      <c r="W87" s="49"/>
      <c r="X87" s="49"/>
    </row>
    <row r="88" spans="1:24" x14ac:dyDescent="0.25">
      <c r="A88" s="2" t="s">
        <v>20</v>
      </c>
      <c r="B88" s="3">
        <f>I$56*B56</f>
        <v>5.9045010307256431E-2</v>
      </c>
      <c r="C88" s="3">
        <f>J$56*C56</f>
        <v>2.5725358260673618E-2</v>
      </c>
      <c r="D88" s="3">
        <f t="shared" ref="C88:G103" si="9">K$56*D56</f>
        <v>2.6562006418442859E-2</v>
      </c>
      <c r="E88" s="3">
        <f t="shared" si="9"/>
        <v>7.9017665960794646E-3</v>
      </c>
      <c r="F88" s="3">
        <f>M$56*F56</f>
        <v>7.0833844967262919E-3</v>
      </c>
      <c r="G88" s="3">
        <f t="shared" si="9"/>
        <v>2.649350795832283E-2</v>
      </c>
      <c r="S88" s="49"/>
      <c r="T88" s="49"/>
      <c r="U88" s="49"/>
      <c r="V88" s="49"/>
      <c r="W88" s="49"/>
      <c r="X88" s="49"/>
    </row>
    <row r="89" spans="1:24" x14ac:dyDescent="0.25">
      <c r="A89" s="2" t="s">
        <v>21</v>
      </c>
      <c r="B89" s="3">
        <f t="shared" ref="B89:G104" si="10">I$56*B57</f>
        <v>5.9045010307256431E-2</v>
      </c>
      <c r="C89" s="3">
        <f t="shared" si="9"/>
        <v>2.5725358260673618E-2</v>
      </c>
      <c r="D89" s="3">
        <f t="shared" si="9"/>
        <v>2.6562006418442859E-2</v>
      </c>
      <c r="E89" s="3">
        <f t="shared" si="9"/>
        <v>7.9017665960794646E-3</v>
      </c>
      <c r="F89" s="3">
        <f t="shared" si="9"/>
        <v>7.0833844967262919E-3</v>
      </c>
      <c r="G89" s="3">
        <f t="shared" si="9"/>
        <v>2.7103615598734494E-2</v>
      </c>
      <c r="S89" s="49"/>
      <c r="T89" s="49"/>
      <c r="U89" s="49"/>
      <c r="V89" s="49"/>
      <c r="W89" s="49"/>
      <c r="X89" s="49"/>
    </row>
    <row r="90" spans="1:24" x14ac:dyDescent="0.25">
      <c r="A90" s="2" t="s">
        <v>22</v>
      </c>
      <c r="B90" s="3">
        <f t="shared" si="10"/>
        <v>5.9045010307256431E-2</v>
      </c>
      <c r="C90" s="3">
        <f t="shared" si="9"/>
        <v>2.5725358260673618E-2</v>
      </c>
      <c r="D90" s="3">
        <f t="shared" si="9"/>
        <v>2.6562006418442859E-2</v>
      </c>
      <c r="E90" s="3">
        <f t="shared" si="9"/>
        <v>7.9017665960794646E-3</v>
      </c>
      <c r="F90" s="3">
        <f t="shared" si="9"/>
        <v>7.0833844967262919E-3</v>
      </c>
      <c r="G90" s="3">
        <f t="shared" si="9"/>
        <v>2.7103615598734494E-2</v>
      </c>
    </row>
    <row r="91" spans="1:24" x14ac:dyDescent="0.25">
      <c r="A91" s="2" t="s">
        <v>23</v>
      </c>
      <c r="B91" s="3">
        <f t="shared" si="10"/>
        <v>5.9045010307256431E-2</v>
      </c>
      <c r="C91" s="3">
        <f t="shared" si="9"/>
        <v>2.5725358260673618E-2</v>
      </c>
      <c r="D91" s="3">
        <f t="shared" si="9"/>
        <v>4.5534868145902054E-2</v>
      </c>
      <c r="E91" s="3">
        <f t="shared" si="9"/>
        <v>7.9017665960794646E-3</v>
      </c>
      <c r="F91" s="3">
        <f t="shared" si="9"/>
        <v>7.0833844967262919E-3</v>
      </c>
      <c r="G91" s="3">
        <f t="shared" si="9"/>
        <v>2.8915771543083776E-2</v>
      </c>
    </row>
    <row r="92" spans="1:24" x14ac:dyDescent="0.25">
      <c r="A92" s="2" t="s">
        <v>36</v>
      </c>
      <c r="B92" s="3">
        <f t="shared" si="10"/>
        <v>7.4795322791240126E-2</v>
      </c>
      <c r="C92" s="3">
        <f t="shared" si="9"/>
        <v>2.2708186612816837E-2</v>
      </c>
      <c r="D92" s="3">
        <f t="shared" si="9"/>
        <v>3.7945723454918374E-2</v>
      </c>
      <c r="E92" s="3">
        <f t="shared" si="9"/>
        <v>7.9017665960794646E-3</v>
      </c>
      <c r="F92" s="3">
        <f t="shared" si="9"/>
        <v>7.0833844967262919E-3</v>
      </c>
      <c r="G92" s="3">
        <f t="shared" si="9"/>
        <v>2.9177678793186054E-2</v>
      </c>
    </row>
    <row r="93" spans="1:24" x14ac:dyDescent="0.25">
      <c r="A93" s="2" t="s">
        <v>37</v>
      </c>
      <c r="B93" s="3">
        <f t="shared" si="10"/>
        <v>5.9045010307256431E-2</v>
      </c>
      <c r="C93" s="3">
        <f t="shared" si="9"/>
        <v>2.5725358260673618E-2</v>
      </c>
      <c r="D93" s="3">
        <f t="shared" si="9"/>
        <v>2.6562006418442859E-2</v>
      </c>
      <c r="E93" s="3">
        <f t="shared" si="9"/>
        <v>7.9017665960794646E-3</v>
      </c>
      <c r="F93" s="3">
        <f t="shared" si="9"/>
        <v>7.0833844967262919E-3</v>
      </c>
      <c r="G93" s="3">
        <f t="shared" si="9"/>
        <v>2.9293493270832437E-2</v>
      </c>
    </row>
    <row r="94" spans="1:24" x14ac:dyDescent="0.25">
      <c r="A94" s="2" t="s">
        <v>38</v>
      </c>
      <c r="B94" s="3">
        <f t="shared" si="10"/>
        <v>4.6280539052463952E-3</v>
      </c>
      <c r="C94" s="3">
        <f t="shared" si="9"/>
        <v>2.5725358260673618E-2</v>
      </c>
      <c r="D94" s="3">
        <f t="shared" si="9"/>
        <v>1.1383717036475513E-2</v>
      </c>
      <c r="E94" s="3">
        <f t="shared" si="9"/>
        <v>7.9017665960794646E-3</v>
      </c>
      <c r="F94" s="3">
        <f t="shared" si="9"/>
        <v>3.541692248363146E-3</v>
      </c>
      <c r="G94" s="3">
        <f t="shared" si="9"/>
        <v>2.9445641702250235E-2</v>
      </c>
    </row>
    <row r="95" spans="1:24" x14ac:dyDescent="0.25">
      <c r="A95" s="2" t="s">
        <v>39</v>
      </c>
      <c r="B95" s="3">
        <f t="shared" si="10"/>
        <v>5.9045010307256431E-2</v>
      </c>
      <c r="C95" s="3">
        <f t="shared" si="9"/>
        <v>2.5725358260673618E-2</v>
      </c>
      <c r="D95" s="3">
        <f t="shared" si="9"/>
        <v>4.5534868145902054E-2</v>
      </c>
      <c r="E95" s="3">
        <f t="shared" si="9"/>
        <v>7.9017665960794646E-3</v>
      </c>
      <c r="F95" s="3">
        <f t="shared" si="9"/>
        <v>7.0833844967262919E-3</v>
      </c>
      <c r="G95" s="3">
        <f t="shared" si="9"/>
        <v>2.9520580481903771E-2</v>
      </c>
    </row>
    <row r="96" spans="1:24" x14ac:dyDescent="0.25">
      <c r="A96" s="2" t="s">
        <v>40</v>
      </c>
      <c r="B96" s="3">
        <f t="shared" si="10"/>
        <v>5.9045010307256431E-2</v>
      </c>
      <c r="C96" s="3">
        <f t="shared" si="9"/>
        <v>2.5725358260673618E-2</v>
      </c>
      <c r="D96" s="3">
        <f t="shared" si="9"/>
        <v>4.5534868145902054E-2</v>
      </c>
      <c r="E96" s="3">
        <f t="shared" si="9"/>
        <v>7.9017665960794646E-3</v>
      </c>
      <c r="F96" s="3">
        <f t="shared" si="9"/>
        <v>7.0833844967262919E-3</v>
      </c>
      <c r="G96" s="3">
        <f t="shared" si="9"/>
        <v>2.9520580481903771E-2</v>
      </c>
    </row>
    <row r="97" spans="1:7" x14ac:dyDescent="0.25">
      <c r="A97" s="2" t="s">
        <v>41</v>
      </c>
      <c r="B97" s="3">
        <f t="shared" si="10"/>
        <v>5.9045010307256431E-2</v>
      </c>
      <c r="C97" s="3">
        <f t="shared" si="9"/>
        <v>2.5725358260673618E-2</v>
      </c>
      <c r="D97" s="3">
        <f t="shared" si="9"/>
        <v>2.6562006418442859E-2</v>
      </c>
      <c r="E97" s="3">
        <f t="shared" si="9"/>
        <v>7.9017665960794646E-3</v>
      </c>
      <c r="F97" s="3">
        <f t="shared" si="9"/>
        <v>7.0833844967262919E-3</v>
      </c>
      <c r="G97" s="3">
        <f t="shared" si="9"/>
        <v>2.9521337439274015E-2</v>
      </c>
    </row>
    <row r="98" spans="1:7" x14ac:dyDescent="0.25">
      <c r="A98" s="2" t="s">
        <v>42</v>
      </c>
      <c r="B98" s="3">
        <f t="shared" si="10"/>
        <v>5.9045010307256431E-2</v>
      </c>
      <c r="C98" s="3">
        <f t="shared" si="9"/>
        <v>2.5725358260673618E-2</v>
      </c>
      <c r="D98" s="3">
        <f t="shared" si="9"/>
        <v>4.9329440491393886E-2</v>
      </c>
      <c r="E98" s="3">
        <f t="shared" si="9"/>
        <v>7.9017665960794646E-3</v>
      </c>
      <c r="F98" s="3">
        <f t="shared" si="9"/>
        <v>7.0833844967262919E-3</v>
      </c>
      <c r="G98" s="3">
        <f t="shared" si="9"/>
        <v>3.020259907248803E-2</v>
      </c>
    </row>
    <row r="99" spans="1:7" x14ac:dyDescent="0.25">
      <c r="A99" s="2" t="s">
        <v>43</v>
      </c>
      <c r="B99" s="3">
        <f t="shared" si="10"/>
        <v>5.9045010307256431E-2</v>
      </c>
      <c r="C99" s="3">
        <f t="shared" si="9"/>
        <v>2.5725358260673618E-2</v>
      </c>
      <c r="D99" s="3">
        <f t="shared" si="9"/>
        <v>3.7945723454918374E-2</v>
      </c>
      <c r="E99" s="3">
        <f t="shared" si="9"/>
        <v>6.3214132768635717E-2</v>
      </c>
      <c r="F99" s="3">
        <f t="shared" si="9"/>
        <v>5.5338941380674161E-2</v>
      </c>
      <c r="G99" s="3">
        <f t="shared" si="9"/>
        <v>3.020259907248803E-2</v>
      </c>
    </row>
    <row r="100" spans="1:7" x14ac:dyDescent="0.25">
      <c r="A100" s="2" t="s">
        <v>44</v>
      </c>
      <c r="B100" s="3">
        <f t="shared" si="10"/>
        <v>6.8301118117749221E-2</v>
      </c>
      <c r="C100" s="3">
        <f t="shared" si="9"/>
        <v>2.5725358260673618E-2</v>
      </c>
      <c r="D100" s="3">
        <f t="shared" si="9"/>
        <v>3.7945723454918374E-2</v>
      </c>
      <c r="E100" s="3">
        <f t="shared" si="9"/>
        <v>1.5803533192158929E-2</v>
      </c>
      <c r="F100" s="3">
        <f t="shared" si="9"/>
        <v>1.4166768993452584E-2</v>
      </c>
      <c r="G100" s="3">
        <f t="shared" si="9"/>
        <v>3.020259907248803E-2</v>
      </c>
    </row>
    <row r="101" spans="1:7" x14ac:dyDescent="0.25">
      <c r="A101" s="2" t="s">
        <v>357</v>
      </c>
      <c r="B101" s="3">
        <f t="shared" si="10"/>
        <v>5.9045010307256431E-2</v>
      </c>
      <c r="C101" s="3">
        <f t="shared" si="9"/>
        <v>2.5725358260673618E-2</v>
      </c>
      <c r="D101" s="3">
        <f t="shared" si="9"/>
        <v>2.6562006418442859E-2</v>
      </c>
      <c r="E101" s="3">
        <f t="shared" si="9"/>
        <v>7.9017665960794646E-3</v>
      </c>
      <c r="F101" s="3">
        <f t="shared" si="9"/>
        <v>7.0833844967262919E-3</v>
      </c>
      <c r="G101" s="3">
        <f t="shared" si="9"/>
        <v>3.0277537852141566E-2</v>
      </c>
    </row>
    <row r="102" spans="1:7" x14ac:dyDescent="0.25">
      <c r="A102" s="2" t="s">
        <v>358</v>
      </c>
      <c r="B102" s="3">
        <f t="shared" si="10"/>
        <v>5.9045010307256431E-2</v>
      </c>
      <c r="C102" s="3">
        <f t="shared" si="9"/>
        <v>2.5725358260673618E-2</v>
      </c>
      <c r="D102" s="3">
        <f t="shared" si="9"/>
        <v>4.5534868145902054E-2</v>
      </c>
      <c r="E102" s="3">
        <f t="shared" si="9"/>
        <v>7.9017665960794646E-3</v>
      </c>
      <c r="F102" s="3">
        <f t="shared" si="9"/>
        <v>7.0833844967262919E-3</v>
      </c>
      <c r="G102" s="3">
        <f t="shared" si="9"/>
        <v>3.0743066634837814E-2</v>
      </c>
    </row>
    <row r="103" spans="1:7" x14ac:dyDescent="0.25">
      <c r="A103" s="2" t="s">
        <v>359</v>
      </c>
      <c r="B103" s="3">
        <f t="shared" si="10"/>
        <v>5.9045010307256431E-2</v>
      </c>
      <c r="C103" s="3">
        <f t="shared" si="9"/>
        <v>2.5725358260673618E-2</v>
      </c>
      <c r="D103" s="3">
        <f t="shared" si="9"/>
        <v>2.6562006418442859E-2</v>
      </c>
      <c r="E103" s="3">
        <f t="shared" si="9"/>
        <v>7.9017665960794646E-3</v>
      </c>
      <c r="F103" s="3">
        <f t="shared" si="9"/>
        <v>7.0833844967262919E-3</v>
      </c>
      <c r="G103" s="3">
        <f t="shared" si="9"/>
        <v>3.0990591694905572E-2</v>
      </c>
    </row>
    <row r="104" spans="1:7" x14ac:dyDescent="0.25">
      <c r="A104" s="2" t="s">
        <v>360</v>
      </c>
      <c r="B104" s="3">
        <f t="shared" si="10"/>
        <v>7.4795322791240126E-2</v>
      </c>
      <c r="C104" s="3">
        <f t="shared" si="10"/>
        <v>2.2708186612816837E-2</v>
      </c>
      <c r="D104" s="3">
        <f t="shared" si="10"/>
        <v>3.7945723454918374E-2</v>
      </c>
      <c r="E104" s="3">
        <f t="shared" si="10"/>
        <v>7.9017665960794646E-3</v>
      </c>
      <c r="F104" s="3">
        <f t="shared" si="10"/>
        <v>7.0833844967262919E-3</v>
      </c>
      <c r="G104" s="3">
        <f t="shared" si="10"/>
        <v>3.1034495222379364E-2</v>
      </c>
    </row>
    <row r="105" spans="1:7" x14ac:dyDescent="0.25">
      <c r="A105" s="2" t="s">
        <v>569</v>
      </c>
      <c r="B105" s="3">
        <f t="shared" ref="B105:G117" si="11">I$56*B73</f>
        <v>7.4795322791240126E-2</v>
      </c>
      <c r="C105" s="3">
        <f t="shared" si="11"/>
        <v>2.2708186612816837E-2</v>
      </c>
      <c r="D105" s="3">
        <f t="shared" si="11"/>
        <v>3.7945723454918374E-2</v>
      </c>
      <c r="E105" s="3">
        <f t="shared" si="11"/>
        <v>7.9017665960794646E-3</v>
      </c>
      <c r="F105" s="3">
        <f t="shared" si="11"/>
        <v>7.0833844967262919E-3</v>
      </c>
      <c r="G105" s="3">
        <f t="shared" si="11"/>
        <v>3.1034495222379364E-2</v>
      </c>
    </row>
    <row r="106" spans="1:7" x14ac:dyDescent="0.25">
      <c r="A106" s="2" t="s">
        <v>570</v>
      </c>
      <c r="B106" s="3">
        <f t="shared" si="11"/>
        <v>7.4795322791240126E-2</v>
      </c>
      <c r="C106" s="3">
        <f t="shared" si="11"/>
        <v>2.2708186612816837E-2</v>
      </c>
      <c r="D106" s="3">
        <f t="shared" si="11"/>
        <v>3.7945723454918374E-2</v>
      </c>
      <c r="E106" s="3">
        <f t="shared" si="11"/>
        <v>7.9017665960794646E-3</v>
      </c>
      <c r="F106" s="3">
        <f t="shared" si="11"/>
        <v>7.0833844967262919E-3</v>
      </c>
      <c r="G106" s="3">
        <f t="shared" si="11"/>
        <v>3.1185886696426923E-2</v>
      </c>
    </row>
    <row r="107" spans="1:7" x14ac:dyDescent="0.25">
      <c r="A107" s="2" t="s">
        <v>571</v>
      </c>
      <c r="B107" s="3">
        <f t="shared" si="11"/>
        <v>5.9045010307256431E-2</v>
      </c>
      <c r="C107" s="3">
        <f t="shared" si="11"/>
        <v>2.5725358260673618E-2</v>
      </c>
      <c r="D107" s="3">
        <f t="shared" si="11"/>
        <v>4.9329440491393886E-2</v>
      </c>
      <c r="E107" s="3">
        <f t="shared" si="11"/>
        <v>7.9017665960794646E-3</v>
      </c>
      <c r="F107" s="3">
        <f t="shared" si="11"/>
        <v>7.0833844967262919E-3</v>
      </c>
      <c r="G107" s="3">
        <f t="shared" si="11"/>
        <v>3.1413730864868497E-2</v>
      </c>
    </row>
    <row r="108" spans="1:7" x14ac:dyDescent="0.25">
      <c r="A108" s="2" t="s">
        <v>6097</v>
      </c>
      <c r="B108" s="3">
        <f t="shared" si="11"/>
        <v>5.9045010307256431E-2</v>
      </c>
      <c r="C108" s="3">
        <f t="shared" si="11"/>
        <v>2.5725358260673618E-2</v>
      </c>
      <c r="D108" s="3">
        <f t="shared" si="11"/>
        <v>3.7945723454918374E-2</v>
      </c>
      <c r="E108" s="3">
        <f t="shared" si="11"/>
        <v>7.9017665960794646E-3</v>
      </c>
      <c r="F108" s="3">
        <f t="shared" si="11"/>
        <v>7.0833844967262919E-3</v>
      </c>
      <c r="G108" s="3">
        <f t="shared" si="11"/>
        <v>3.1594643676355331E-2</v>
      </c>
    </row>
    <row r="109" spans="1:7" x14ac:dyDescent="0.25">
      <c r="A109" s="2" t="s">
        <v>6098</v>
      </c>
      <c r="B109" s="3">
        <f t="shared" si="11"/>
        <v>5.9045010307256431E-2</v>
      </c>
      <c r="C109" s="3">
        <f t="shared" si="11"/>
        <v>2.5725358260673618E-2</v>
      </c>
      <c r="D109" s="3">
        <f t="shared" si="11"/>
        <v>4.5534868145902054E-2</v>
      </c>
      <c r="E109" s="3">
        <f t="shared" si="11"/>
        <v>1.5803533192158929E-2</v>
      </c>
      <c r="F109" s="3">
        <f t="shared" si="11"/>
        <v>7.0833844967262919E-3</v>
      </c>
      <c r="G109" s="3">
        <f t="shared" si="11"/>
        <v>3.1716513812963622E-2</v>
      </c>
    </row>
    <row r="110" spans="1:7" x14ac:dyDescent="0.25">
      <c r="A110" s="2" t="s">
        <v>6099</v>
      </c>
      <c r="B110" s="3">
        <f t="shared" si="11"/>
        <v>5.9045010307256431E-2</v>
      </c>
      <c r="C110" s="3">
        <f t="shared" si="11"/>
        <v>2.5725358260673618E-2</v>
      </c>
      <c r="D110" s="3">
        <f t="shared" si="11"/>
        <v>2.6562006418442859E-2</v>
      </c>
      <c r="E110" s="3">
        <f t="shared" si="11"/>
        <v>7.9017665960794646E-3</v>
      </c>
      <c r="F110" s="3">
        <f t="shared" si="11"/>
        <v>7.0833844967262919E-3</v>
      </c>
      <c r="G110" s="3">
        <f t="shared" si="11"/>
        <v>3.1716513812963622E-2</v>
      </c>
    </row>
    <row r="111" spans="1:7" x14ac:dyDescent="0.25">
      <c r="A111" s="2" t="s">
        <v>6100</v>
      </c>
      <c r="B111" s="3">
        <f t="shared" si="11"/>
        <v>5.9045010307256431E-2</v>
      </c>
      <c r="C111" s="3">
        <f t="shared" si="11"/>
        <v>2.5725358260673618E-2</v>
      </c>
      <c r="D111" s="3">
        <f t="shared" si="11"/>
        <v>4.5534868145902054E-2</v>
      </c>
      <c r="E111" s="3">
        <f t="shared" si="11"/>
        <v>7.9017665960794646E-3</v>
      </c>
      <c r="F111" s="3">
        <f t="shared" si="11"/>
        <v>7.0833844967262919E-3</v>
      </c>
      <c r="G111" s="3">
        <f t="shared" si="11"/>
        <v>3.1791452592617161E-2</v>
      </c>
    </row>
    <row r="112" spans="1:7" x14ac:dyDescent="0.25">
      <c r="A112" s="2" t="s">
        <v>6101</v>
      </c>
      <c r="B112" s="3">
        <f t="shared" si="11"/>
        <v>5.9045010307256431E-2</v>
      </c>
      <c r="C112" s="3">
        <f t="shared" si="11"/>
        <v>2.5725358260673618E-2</v>
      </c>
      <c r="D112" s="3">
        <f t="shared" si="11"/>
        <v>2.6562006418442859E-2</v>
      </c>
      <c r="E112" s="3">
        <f t="shared" si="11"/>
        <v>1.5803533192158929E-2</v>
      </c>
      <c r="F112" s="3">
        <f t="shared" si="11"/>
        <v>7.0833844967262919E-3</v>
      </c>
      <c r="G112" s="3">
        <f t="shared" si="11"/>
        <v>3.2473471183201416E-2</v>
      </c>
    </row>
    <row r="113" spans="1:7" x14ac:dyDescent="0.25">
      <c r="A113" s="2" t="s">
        <v>6102</v>
      </c>
      <c r="B113" s="3">
        <f t="shared" si="11"/>
        <v>7.4795322791240126E-2</v>
      </c>
      <c r="C113" s="3">
        <f t="shared" si="11"/>
        <v>2.2708186612816837E-2</v>
      </c>
      <c r="D113" s="3">
        <f t="shared" si="11"/>
        <v>3.7945723454918374E-2</v>
      </c>
      <c r="E113" s="3">
        <f t="shared" si="11"/>
        <v>7.9017665960794646E-3</v>
      </c>
      <c r="F113" s="3">
        <f t="shared" si="11"/>
        <v>7.0833844967262919E-3</v>
      </c>
      <c r="G113" s="3">
        <f t="shared" si="11"/>
        <v>3.2473471183201416E-2</v>
      </c>
    </row>
    <row r="114" spans="1:7" x14ac:dyDescent="0.25">
      <c r="A114" s="2" t="s">
        <v>6103</v>
      </c>
      <c r="B114" s="3">
        <f t="shared" si="11"/>
        <v>5.9045010307256431E-2</v>
      </c>
      <c r="C114" s="3">
        <f t="shared" si="11"/>
        <v>2.5725358260673618E-2</v>
      </c>
      <c r="D114" s="3">
        <f t="shared" si="11"/>
        <v>2.6562006418442859E-2</v>
      </c>
      <c r="E114" s="3">
        <f t="shared" si="11"/>
        <v>7.9017665960794646E-3</v>
      </c>
      <c r="F114" s="3">
        <f t="shared" si="11"/>
        <v>7.0833844967262919E-3</v>
      </c>
      <c r="G114" s="3">
        <f t="shared" si="11"/>
        <v>3.2548409962854956E-2</v>
      </c>
    </row>
    <row r="115" spans="1:7" x14ac:dyDescent="0.25">
      <c r="A115" s="2" t="s">
        <v>6104</v>
      </c>
      <c r="B115" s="3">
        <f t="shared" si="11"/>
        <v>5.9045010307256431E-2</v>
      </c>
      <c r="C115" s="3">
        <f t="shared" si="11"/>
        <v>2.5725358260673618E-2</v>
      </c>
      <c r="D115" s="3">
        <f t="shared" si="11"/>
        <v>4.9329440491393886E-2</v>
      </c>
      <c r="E115" s="3">
        <f t="shared" si="11"/>
        <v>7.9017665960794646E-3</v>
      </c>
      <c r="F115" s="3">
        <f t="shared" si="11"/>
        <v>7.0833844967262919E-3</v>
      </c>
      <c r="G115" s="3">
        <f t="shared" si="11"/>
        <v>3.2549166920225192E-2</v>
      </c>
    </row>
    <row r="116" spans="1:7" x14ac:dyDescent="0.25">
      <c r="A116" s="2" t="s">
        <v>6105</v>
      </c>
      <c r="B116" s="3">
        <f t="shared" si="11"/>
        <v>5.9045010307256431E-2</v>
      </c>
      <c r="C116" s="3">
        <f t="shared" si="11"/>
        <v>2.5725358260673618E-2</v>
      </c>
      <c r="D116" s="3">
        <f t="shared" si="11"/>
        <v>5.3124012836885719E-2</v>
      </c>
      <c r="E116" s="3">
        <f t="shared" si="11"/>
        <v>1.5803533192158929E-2</v>
      </c>
      <c r="F116" s="3">
        <f t="shared" si="11"/>
        <v>1.4166768993452584E-2</v>
      </c>
      <c r="G116" s="3">
        <f t="shared" si="11"/>
        <v>3.2621077870397787E-2</v>
      </c>
    </row>
    <row r="117" spans="1:7" x14ac:dyDescent="0.25">
      <c r="A117" s="2" t="s">
        <v>6106</v>
      </c>
      <c r="B117" s="3">
        <f t="shared" si="11"/>
        <v>5.9045010307256431E-2</v>
      </c>
      <c r="C117" s="3">
        <f t="shared" si="11"/>
        <v>2.5725358260673618E-2</v>
      </c>
      <c r="D117" s="3">
        <f t="shared" si="11"/>
        <v>4.5534868145902054E-2</v>
      </c>
      <c r="E117" s="3">
        <f t="shared" si="11"/>
        <v>7.9017665960794646E-3</v>
      </c>
      <c r="F117" s="3">
        <f t="shared" si="11"/>
        <v>7.0833844967262919E-3</v>
      </c>
      <c r="G117" s="3">
        <f t="shared" si="11"/>
        <v>3.3154732816415428E-2</v>
      </c>
    </row>
    <row r="119" spans="1:7" x14ac:dyDescent="0.25">
      <c r="A119" s="2" t="s">
        <v>58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12</v>
      </c>
      <c r="G119" s="2" t="s">
        <v>13</v>
      </c>
    </row>
    <row r="120" spans="1:7" x14ac:dyDescent="0.25">
      <c r="A120" s="2" t="s">
        <v>56</v>
      </c>
      <c r="B120" s="3">
        <f>MAX(B88:B117)</f>
        <v>7.4795322791240126E-2</v>
      </c>
      <c r="C120" s="3">
        <f t="shared" ref="C120:F120" si="12">MAX(C88:C117)</f>
        <v>2.5725358260673618E-2</v>
      </c>
      <c r="D120" s="3">
        <f t="shared" si="12"/>
        <v>5.3124012836885719E-2</v>
      </c>
      <c r="E120" s="3">
        <f t="shared" si="12"/>
        <v>6.3214132768635717E-2</v>
      </c>
      <c r="F120" s="3">
        <f t="shared" si="12"/>
        <v>5.5338941380674161E-2</v>
      </c>
      <c r="G120" s="3">
        <f>MAX(G88:G117)</f>
        <v>3.3154732816415428E-2</v>
      </c>
    </row>
    <row r="121" spans="1:7" x14ac:dyDescent="0.25">
      <c r="A121" s="2" t="s">
        <v>57</v>
      </c>
      <c r="B121" s="3">
        <f>MIN(B88:B117)</f>
        <v>4.6280539052463952E-3</v>
      </c>
      <c r="C121" s="3">
        <f t="shared" ref="C121" si="13">MIN(C88:C117)</f>
        <v>2.2708186612816837E-2</v>
      </c>
      <c r="D121" s="3">
        <f>MIN(D88:D117)</f>
        <v>1.1383717036475513E-2</v>
      </c>
      <c r="E121" s="3">
        <f>MIN(E88:E117)</f>
        <v>7.9017665960794646E-3</v>
      </c>
      <c r="F121" s="3">
        <f>MIN(F88:F117)</f>
        <v>3.541692248363146E-3</v>
      </c>
      <c r="G121" s="3">
        <f>MIN(G88:G117)</f>
        <v>2.649350795832283E-2</v>
      </c>
    </row>
    <row r="123" spans="1:7" x14ac:dyDescent="0.25">
      <c r="A123" s="2" t="s">
        <v>59</v>
      </c>
      <c r="B123" s="2" t="s">
        <v>60</v>
      </c>
      <c r="D123" s="16" t="s">
        <v>61</v>
      </c>
    </row>
    <row r="124" spans="1:7" x14ac:dyDescent="0.25">
      <c r="A124" s="2" t="s">
        <v>20</v>
      </c>
      <c r="B124">
        <f>SQRT(SUM(INDEX(((B88:G88)-B$120:G$120)^2,,)))</f>
        <v>7.9912709043765226E-2</v>
      </c>
      <c r="D124">
        <f>SQRT((B88-B$120)^2+(C88-C$120)^2+(D88-D$120)^2+(E88-E$120)^2+(F88-F$120)^2+(G88-G$120)^2)</f>
        <v>7.9912709043765226E-2</v>
      </c>
    </row>
    <row r="125" spans="1:7" x14ac:dyDescent="0.25">
      <c r="A125" s="2" t="s">
        <v>21</v>
      </c>
      <c r="B125" s="51">
        <f t="shared" ref="B125:B153" si="14">SQRT(SUM(INDEX(((B89:G89)-B$120:G$120)^2,,)))</f>
        <v>7.9864166994250432E-2</v>
      </c>
    </row>
    <row r="126" spans="1:7" x14ac:dyDescent="0.25">
      <c r="A126" s="2" t="s">
        <v>22</v>
      </c>
      <c r="B126" s="51">
        <f t="shared" si="14"/>
        <v>7.9864166994250432E-2</v>
      </c>
    </row>
    <row r="127" spans="1:7" x14ac:dyDescent="0.25">
      <c r="A127" s="2" t="s">
        <v>23</v>
      </c>
      <c r="B127" s="51">
        <f t="shared" si="14"/>
        <v>7.5575742635765719E-2</v>
      </c>
    </row>
    <row r="128" spans="1:7" x14ac:dyDescent="0.25">
      <c r="A128" s="2" t="s">
        <v>36</v>
      </c>
      <c r="B128" s="51">
        <f t="shared" si="14"/>
        <v>7.5122282804810536E-2</v>
      </c>
    </row>
    <row r="129" spans="1:2" x14ac:dyDescent="0.25">
      <c r="A129" s="2" t="s">
        <v>37</v>
      </c>
      <c r="B129" s="51">
        <f t="shared" si="14"/>
        <v>7.9728152624601673E-2</v>
      </c>
    </row>
    <row r="130" spans="1:2" x14ac:dyDescent="0.25">
      <c r="A130" s="2" t="s">
        <v>38</v>
      </c>
      <c r="B130" s="51">
        <f t="shared" si="14"/>
        <v>0.11145343486227736</v>
      </c>
    </row>
    <row r="131" spans="1:2" x14ac:dyDescent="0.25">
      <c r="A131" s="2" t="s">
        <v>39</v>
      </c>
      <c r="B131" s="51">
        <f t="shared" si="14"/>
        <v>7.5544233039068764E-2</v>
      </c>
    </row>
    <row r="132" spans="1:2" x14ac:dyDescent="0.25">
      <c r="A132" s="2" t="s">
        <v>40</v>
      </c>
      <c r="B132" s="51">
        <f t="shared" si="14"/>
        <v>7.5544233039068764E-2</v>
      </c>
    </row>
    <row r="133" spans="1:2" x14ac:dyDescent="0.25">
      <c r="A133" s="2" t="s">
        <v>41</v>
      </c>
      <c r="B133" s="51">
        <f t="shared" si="14"/>
        <v>7.9717442959932161E-2</v>
      </c>
    </row>
    <row r="134" spans="1:2" x14ac:dyDescent="0.25">
      <c r="A134" s="2" t="s">
        <v>42</v>
      </c>
      <c r="B134" s="51">
        <f t="shared" si="14"/>
        <v>7.5227939211819514E-2</v>
      </c>
    </row>
    <row r="135" spans="1:2" x14ac:dyDescent="0.25">
      <c r="A135" s="2" t="s">
        <v>43</v>
      </c>
      <c r="B135" s="51">
        <f t="shared" si="14"/>
        <v>2.2071880426187299E-2</v>
      </c>
    </row>
    <row r="136" spans="1:2" x14ac:dyDescent="0.25">
      <c r="A136" s="2" t="s">
        <v>44</v>
      </c>
      <c r="B136" s="51">
        <f t="shared" si="14"/>
        <v>6.4993714987143791E-2</v>
      </c>
    </row>
    <row r="137" spans="1:2" x14ac:dyDescent="0.25">
      <c r="A137" s="2" t="s">
        <v>357</v>
      </c>
      <c r="B137" s="51">
        <f t="shared" si="14"/>
        <v>7.9686557216169462E-2</v>
      </c>
    </row>
    <row r="138" spans="1:2" x14ac:dyDescent="0.25">
      <c r="A138" s="2" t="s">
        <v>358</v>
      </c>
      <c r="B138" s="51">
        <f t="shared" si="14"/>
        <v>7.5495299297652016E-2</v>
      </c>
    </row>
    <row r="139" spans="1:2" x14ac:dyDescent="0.25">
      <c r="A139" s="2" t="s">
        <v>359</v>
      </c>
      <c r="B139" s="51">
        <f t="shared" si="14"/>
        <v>7.9663998499304667E-2</v>
      </c>
    </row>
    <row r="140" spans="1:2" x14ac:dyDescent="0.25">
      <c r="A140" s="2" t="s">
        <v>360</v>
      </c>
      <c r="B140" s="51">
        <f t="shared" si="14"/>
        <v>7.5046890825386042E-2</v>
      </c>
    </row>
    <row r="141" spans="1:2" x14ac:dyDescent="0.25">
      <c r="A141" s="2" t="s">
        <v>569</v>
      </c>
      <c r="B141" s="51">
        <f t="shared" si="14"/>
        <v>7.5046890825386042E-2</v>
      </c>
    </row>
    <row r="142" spans="1:2" x14ac:dyDescent="0.25">
      <c r="A142" s="2" t="s">
        <v>570</v>
      </c>
      <c r="B142" s="51">
        <f t="shared" si="14"/>
        <v>7.5042766274614647E-2</v>
      </c>
    </row>
    <row r="143" spans="1:2" x14ac:dyDescent="0.25">
      <c r="A143" s="2" t="s">
        <v>571</v>
      </c>
      <c r="B143" s="51">
        <f t="shared" si="14"/>
        <v>7.519015116496619E-2</v>
      </c>
    </row>
    <row r="144" spans="1:2" x14ac:dyDescent="0.25">
      <c r="A144" s="2" t="s">
        <v>6097</v>
      </c>
      <c r="B144" s="51">
        <f t="shared" si="14"/>
        <v>7.6609028918383254E-2</v>
      </c>
    </row>
    <row r="145" spans="1:4" x14ac:dyDescent="0.25">
      <c r="A145" s="2" t="s">
        <v>6098</v>
      </c>
      <c r="B145" s="51">
        <f t="shared" si="14"/>
        <v>6.9886333834067005E-2</v>
      </c>
    </row>
    <row r="146" spans="1:4" x14ac:dyDescent="0.25">
      <c r="A146" s="2" t="s">
        <v>6099</v>
      </c>
      <c r="B146" s="51">
        <f t="shared" si="14"/>
        <v>7.9647583918191114E-2</v>
      </c>
    </row>
    <row r="147" spans="1:4" x14ac:dyDescent="0.25">
      <c r="A147" s="2" t="s">
        <v>6100</v>
      </c>
      <c r="B147" s="51">
        <f t="shared" si="14"/>
        <v>7.5469083837285927E-2</v>
      </c>
    </row>
    <row r="148" spans="1:4" x14ac:dyDescent="0.25">
      <c r="A148" s="2" t="s">
        <v>6101</v>
      </c>
      <c r="B148" s="51">
        <f t="shared" si="14"/>
        <v>7.4366930608371698E-2</v>
      </c>
    </row>
    <row r="149" spans="1:4" x14ac:dyDescent="0.25">
      <c r="A149" s="2" t="s">
        <v>6102</v>
      </c>
      <c r="B149" s="51">
        <f t="shared" si="14"/>
        <v>7.5020027542751125E-2</v>
      </c>
    </row>
    <row r="150" spans="1:4" x14ac:dyDescent="0.25">
      <c r="A150" s="2" t="s">
        <v>6103</v>
      </c>
      <c r="B150" s="51">
        <f t="shared" si="14"/>
        <v>7.9636905876020542E-2</v>
      </c>
    </row>
    <row r="151" spans="1:4" x14ac:dyDescent="0.25">
      <c r="A151" s="2" t="s">
        <v>6104</v>
      </c>
      <c r="B151" s="51">
        <f t="shared" si="14"/>
        <v>7.5172431479032298E-2</v>
      </c>
    </row>
    <row r="152" spans="1:4" x14ac:dyDescent="0.25">
      <c r="A152" s="2" t="s">
        <v>6105</v>
      </c>
      <c r="B152" s="51">
        <f t="shared" si="14"/>
        <v>6.4740017471643097E-2</v>
      </c>
    </row>
    <row r="153" spans="1:4" x14ac:dyDescent="0.25">
      <c r="A153" s="2" t="s">
        <v>6106</v>
      </c>
      <c r="B153" s="51">
        <f t="shared" si="14"/>
        <v>7.5456769625201231E-2</v>
      </c>
    </row>
    <row r="155" spans="1:4" x14ac:dyDescent="0.25">
      <c r="A155" s="2" t="s">
        <v>59</v>
      </c>
      <c r="B155" s="2" t="s">
        <v>62</v>
      </c>
      <c r="D155" s="16" t="s">
        <v>63</v>
      </c>
    </row>
    <row r="156" spans="1:4" x14ac:dyDescent="0.25">
      <c r="A156" s="2" t="s">
        <v>20</v>
      </c>
      <c r="B156" s="3">
        <f t="shared" ref="B156:B185" si="15">SQRT(SUM(INDEX(((B88:G88)-B$121:G$121)^2,,)))</f>
        <v>5.668538190182501E-2</v>
      </c>
      <c r="D156">
        <f>SQRT((B88-B$121)^2+(C88-C$121)^2+(D88-D$121)^2+(E88-E$121)^2+(F88-F$121)^2+(G88-G121)^2)</f>
        <v>5.668538190182501E-2</v>
      </c>
    </row>
    <row r="157" spans="1:4" x14ac:dyDescent="0.25">
      <c r="A157" s="2" t="s">
        <v>21</v>
      </c>
      <c r="B157" s="3">
        <f t="shared" si="15"/>
        <v>5.6688665116481962E-2</v>
      </c>
    </row>
    <row r="158" spans="1:4" x14ac:dyDescent="0.25">
      <c r="A158" s="2" t="s">
        <v>22</v>
      </c>
      <c r="B158" s="3">
        <f t="shared" si="15"/>
        <v>5.6688665116481962E-2</v>
      </c>
    </row>
    <row r="159" spans="1:4" x14ac:dyDescent="0.25">
      <c r="A159" s="2" t="s">
        <v>23</v>
      </c>
      <c r="B159" s="3">
        <f t="shared" si="15"/>
        <v>6.4459448770261385E-2</v>
      </c>
    </row>
    <row r="160" spans="1:4" x14ac:dyDescent="0.25">
      <c r="A160" s="2" t="s">
        <v>36</v>
      </c>
      <c r="B160" s="3">
        <f t="shared" si="15"/>
        <v>7.515806121066182E-2</v>
      </c>
    </row>
    <row r="161" spans="1:2" x14ac:dyDescent="0.25">
      <c r="A161" s="2" t="s">
        <v>37</v>
      </c>
      <c r="B161" s="3">
        <f t="shared" si="15"/>
        <v>5.6754492677725692E-2</v>
      </c>
    </row>
    <row r="162" spans="1:2" x14ac:dyDescent="0.25">
      <c r="A162" s="2" t="s">
        <v>38</v>
      </c>
      <c r="B162" s="3">
        <f t="shared" si="15"/>
        <v>4.2211868466896412E-3</v>
      </c>
    </row>
    <row r="163" spans="1:2" x14ac:dyDescent="0.25">
      <c r="A163" s="2" t="s">
        <v>39</v>
      </c>
      <c r="B163" s="3">
        <f t="shared" si="15"/>
        <v>6.4485008668332455E-2</v>
      </c>
    </row>
    <row r="164" spans="1:2" x14ac:dyDescent="0.25">
      <c r="A164" s="2" t="s">
        <v>40</v>
      </c>
      <c r="B164" s="3">
        <f t="shared" si="15"/>
        <v>6.4485008668332455E-2</v>
      </c>
    </row>
    <row r="165" spans="1:2" x14ac:dyDescent="0.25">
      <c r="A165" s="2" t="s">
        <v>41</v>
      </c>
      <c r="B165" s="3">
        <f t="shared" si="15"/>
        <v>5.6766189520888813E-2</v>
      </c>
    </row>
    <row r="166" spans="1:2" x14ac:dyDescent="0.25">
      <c r="A166" s="2" t="s">
        <v>42</v>
      </c>
      <c r="B166" s="3">
        <f t="shared" si="15"/>
        <v>6.660696163467697E-2</v>
      </c>
    </row>
    <row r="167" spans="1:2" x14ac:dyDescent="0.25">
      <c r="A167" s="2" t="s">
        <v>43</v>
      </c>
      <c r="B167" s="3">
        <f t="shared" si="15"/>
        <v>9.7118581538030671E-2</v>
      </c>
    </row>
    <row r="168" spans="1:2" x14ac:dyDescent="0.25">
      <c r="A168" s="2" t="s">
        <v>44</v>
      </c>
      <c r="B168" s="3">
        <f t="shared" si="15"/>
        <v>7.0412996982138709E-2</v>
      </c>
    </row>
    <row r="169" spans="1:2" x14ac:dyDescent="0.25">
      <c r="A169" s="2" t="s">
        <v>357</v>
      </c>
      <c r="B169" s="3">
        <f t="shared" si="15"/>
        <v>5.6811542872844636E-2</v>
      </c>
    </row>
    <row r="170" spans="1:2" x14ac:dyDescent="0.25">
      <c r="A170" s="2" t="s">
        <v>358</v>
      </c>
      <c r="B170" s="3">
        <f t="shared" si="15"/>
        <v>6.4553945842504748E-2</v>
      </c>
    </row>
    <row r="171" spans="1:2" x14ac:dyDescent="0.25">
      <c r="A171" s="2" t="s">
        <v>359</v>
      </c>
      <c r="B171" s="3">
        <f t="shared" si="15"/>
        <v>5.6863488140366375E-2</v>
      </c>
    </row>
    <row r="172" spans="1:2" x14ac:dyDescent="0.25">
      <c r="A172" s="2" t="s">
        <v>360</v>
      </c>
      <c r="B172" s="3">
        <f t="shared" si="15"/>
        <v>7.5247258801946937E-2</v>
      </c>
    </row>
    <row r="173" spans="1:2" x14ac:dyDescent="0.25">
      <c r="A173" s="2" t="s">
        <v>569</v>
      </c>
      <c r="B173" s="3">
        <f t="shared" si="15"/>
        <v>7.5247258801946937E-2</v>
      </c>
    </row>
    <row r="174" spans="1:2" x14ac:dyDescent="0.25">
      <c r="A174" s="2" t="s">
        <v>570</v>
      </c>
      <c r="B174" s="3">
        <f t="shared" si="15"/>
        <v>7.5256546626168472E-2</v>
      </c>
    </row>
    <row r="175" spans="1:2" x14ac:dyDescent="0.25">
      <c r="A175" s="2" t="s">
        <v>571</v>
      </c>
      <c r="B175" s="3">
        <f t="shared" si="15"/>
        <v>6.6685370020419382E-2</v>
      </c>
    </row>
    <row r="176" spans="1:2" x14ac:dyDescent="0.25">
      <c r="A176" s="2" t="s">
        <v>6097</v>
      </c>
      <c r="B176" s="3">
        <f t="shared" si="15"/>
        <v>6.0945991036164097E-2</v>
      </c>
    </row>
    <row r="177" spans="1:12" x14ac:dyDescent="0.25">
      <c r="A177" s="2" t="s">
        <v>6098</v>
      </c>
      <c r="B177" s="3">
        <f t="shared" si="15"/>
        <v>6.5106611648805851E-2</v>
      </c>
    </row>
    <row r="178" spans="1:12" x14ac:dyDescent="0.25">
      <c r="A178" s="2" t="s">
        <v>6099</v>
      </c>
      <c r="B178" s="3">
        <f t="shared" si="15"/>
        <v>5.6925497903078215E-2</v>
      </c>
    </row>
    <row r="179" spans="1:12" x14ac:dyDescent="0.25">
      <c r="A179" s="2" t="s">
        <v>6100</v>
      </c>
      <c r="B179" s="3">
        <f t="shared" si="15"/>
        <v>6.4631427279922743E-2</v>
      </c>
    </row>
    <row r="180" spans="1:12" x14ac:dyDescent="0.25">
      <c r="A180" s="2" t="s">
        <v>6101</v>
      </c>
      <c r="B180" s="3">
        <f t="shared" si="15"/>
        <v>5.7545029297634109E-2</v>
      </c>
    </row>
    <row r="181" spans="1:12" x14ac:dyDescent="0.25">
      <c r="A181" s="2" t="s">
        <v>6102</v>
      </c>
      <c r="B181" s="3">
        <f t="shared" si="15"/>
        <v>7.5347789297667903E-2</v>
      </c>
    </row>
    <row r="182" spans="1:12" x14ac:dyDescent="0.25">
      <c r="A182" s="2" t="s">
        <v>6103</v>
      </c>
      <c r="B182" s="3">
        <f t="shared" si="15"/>
        <v>5.7007844720180723E-2</v>
      </c>
    </row>
    <row r="183" spans="1:12" x14ac:dyDescent="0.25">
      <c r="A183" s="2" t="s">
        <v>6104</v>
      </c>
      <c r="B183" s="3">
        <f t="shared" si="15"/>
        <v>6.6778746519929669E-2</v>
      </c>
    </row>
    <row r="184" spans="1:12" x14ac:dyDescent="0.25">
      <c r="A184" s="2" t="s">
        <v>6105</v>
      </c>
      <c r="B184" s="3">
        <f t="shared" si="15"/>
        <v>7.0181465120941713E-2</v>
      </c>
    </row>
    <row r="185" spans="1:12" x14ac:dyDescent="0.25">
      <c r="A185" s="2" t="s">
        <v>6106</v>
      </c>
      <c r="B185" s="3">
        <f t="shared" si="15"/>
        <v>6.4757432712407331E-2</v>
      </c>
    </row>
    <row r="187" spans="1:12" x14ac:dyDescent="0.25">
      <c r="A187" s="2" t="s">
        <v>64</v>
      </c>
      <c r="B187" s="2" t="s">
        <v>364</v>
      </c>
      <c r="D187" t="s">
        <v>361</v>
      </c>
    </row>
    <row r="188" spans="1:12" x14ac:dyDescent="0.25">
      <c r="A188" s="2">
        <v>0.81481840021046759</v>
      </c>
      <c r="B188" t="s">
        <v>43</v>
      </c>
      <c r="D188">
        <f>B156/(B124+B156)</f>
        <v>0.4149793127372764</v>
      </c>
      <c r="E188" t="s">
        <v>20</v>
      </c>
      <c r="F188" t="s">
        <v>427</v>
      </c>
      <c r="K188">
        <v>0.81481840021046759</v>
      </c>
      <c r="L188" t="s">
        <v>43</v>
      </c>
    </row>
    <row r="189" spans="1:12" x14ac:dyDescent="0.25">
      <c r="A189" s="2">
        <v>0.5201652381249392</v>
      </c>
      <c r="B189" t="s">
        <v>6105</v>
      </c>
      <c r="D189">
        <f t="shared" ref="D189:D217" si="16">B157/(B125+B157)</f>
        <v>0.41514089631266249</v>
      </c>
      <c r="E189" t="s">
        <v>21</v>
      </c>
      <c r="F189" t="s">
        <v>142</v>
      </c>
      <c r="K189">
        <v>0.5201652381249392</v>
      </c>
      <c r="L189" t="s">
        <v>6105</v>
      </c>
    </row>
    <row r="190" spans="1:12" x14ac:dyDescent="0.25">
      <c r="A190" s="2">
        <v>0.52001112764714463</v>
      </c>
      <c r="B190" t="s">
        <v>44</v>
      </c>
      <c r="D190">
        <f t="shared" si="16"/>
        <v>0.41514089631266249</v>
      </c>
      <c r="E190" t="s">
        <v>22</v>
      </c>
      <c r="F190" t="s">
        <v>427</v>
      </c>
      <c r="K190">
        <v>0.52001112764714463</v>
      </c>
      <c r="L190" t="s">
        <v>44</v>
      </c>
    </row>
    <row r="191" spans="1:12" x14ac:dyDescent="0.25">
      <c r="A191" s="2">
        <v>0.50108986670753031</v>
      </c>
      <c r="B191" t="s">
        <v>6102</v>
      </c>
      <c r="D191">
        <f t="shared" si="16"/>
        <v>0.46030892751353825</v>
      </c>
      <c r="E191" t="s">
        <v>23</v>
      </c>
      <c r="F191" t="s">
        <v>431</v>
      </c>
      <c r="K191">
        <v>0.50108986670753031</v>
      </c>
      <c r="L191" t="s">
        <v>6102</v>
      </c>
    </row>
    <row r="192" spans="1:12" x14ac:dyDescent="0.25">
      <c r="A192" s="2">
        <v>0.50071118206539955</v>
      </c>
      <c r="B192" t="s">
        <v>570</v>
      </c>
      <c r="D192">
        <f t="shared" si="16"/>
        <v>0.5001190388739315</v>
      </c>
      <c r="E192" t="s">
        <v>36</v>
      </c>
      <c r="F192" t="s">
        <v>171</v>
      </c>
      <c r="K192">
        <v>0.50071118206539955</v>
      </c>
      <c r="L192" t="s">
        <v>570</v>
      </c>
    </row>
    <row r="193" spans="1:12" x14ac:dyDescent="0.25">
      <c r="A193" s="2">
        <v>0.50066658608155312</v>
      </c>
      <c r="B193" t="s">
        <v>360</v>
      </c>
      <c r="D193">
        <f t="shared" si="16"/>
        <v>0.4158366988858318</v>
      </c>
      <c r="E193" t="s">
        <v>37</v>
      </c>
      <c r="F193" t="s">
        <v>427</v>
      </c>
      <c r="K193">
        <v>0.50066658608155312</v>
      </c>
      <c r="L193" t="s">
        <v>360</v>
      </c>
    </row>
    <row r="194" spans="1:12" x14ac:dyDescent="0.25">
      <c r="A194" s="2">
        <v>0.50066658608155312</v>
      </c>
      <c r="B194" t="s">
        <v>569</v>
      </c>
      <c r="D194">
        <f t="shared" si="16"/>
        <v>3.6491901026570794E-2</v>
      </c>
      <c r="E194" t="s">
        <v>38</v>
      </c>
      <c r="F194" t="s">
        <v>434</v>
      </c>
      <c r="K194">
        <v>0.50066658608155312</v>
      </c>
      <c r="L194" t="s">
        <v>569</v>
      </c>
    </row>
    <row r="195" spans="1:12" x14ac:dyDescent="0.25">
      <c r="A195" s="2">
        <v>0.5001190388739315</v>
      </c>
      <c r="B195" t="s">
        <v>36</v>
      </c>
      <c r="D195">
        <f t="shared" si="16"/>
        <v>0.46051101814203504</v>
      </c>
      <c r="E195" t="s">
        <v>39</v>
      </c>
      <c r="F195" t="s">
        <v>104</v>
      </c>
      <c r="K195">
        <v>0.5001190388739315</v>
      </c>
      <c r="L195" t="s">
        <v>36</v>
      </c>
    </row>
    <row r="196" spans="1:12" x14ac:dyDescent="0.25">
      <c r="A196" s="2">
        <v>0.48229640012608077</v>
      </c>
      <c r="B196" t="s">
        <v>6098</v>
      </c>
      <c r="D196">
        <f t="shared" si="16"/>
        <v>0.46051101814203504</v>
      </c>
      <c r="E196" t="s">
        <v>40</v>
      </c>
      <c r="F196" t="s">
        <v>161</v>
      </c>
      <c r="K196">
        <v>0.48229640012608077</v>
      </c>
      <c r="L196" t="s">
        <v>6098</v>
      </c>
    </row>
    <row r="197" spans="1:12" x14ac:dyDescent="0.25">
      <c r="A197" s="2">
        <v>0.47043460618846011</v>
      </c>
      <c r="B197" t="s">
        <v>6104</v>
      </c>
      <c r="D197">
        <f t="shared" si="16"/>
        <v>0.41591939259724603</v>
      </c>
      <c r="E197" t="s">
        <v>41</v>
      </c>
      <c r="F197" t="s">
        <v>162</v>
      </c>
      <c r="K197">
        <v>0.47043460618846011</v>
      </c>
      <c r="L197" t="s">
        <v>6104</v>
      </c>
    </row>
    <row r="198" spans="1:12" x14ac:dyDescent="0.25">
      <c r="A198" s="2">
        <v>0.47002731312107815</v>
      </c>
      <c r="B198" t="s">
        <v>571</v>
      </c>
      <c r="D198">
        <f t="shared" si="16"/>
        <v>0.46960911057260601</v>
      </c>
      <c r="E198" t="s">
        <v>42</v>
      </c>
      <c r="F198" t="s">
        <v>438</v>
      </c>
      <c r="K198">
        <v>0.47002731312107815</v>
      </c>
      <c r="L198" t="s">
        <v>571</v>
      </c>
    </row>
    <row r="199" spans="1:12" x14ac:dyDescent="0.25">
      <c r="A199" s="2">
        <v>0.46960911057260601</v>
      </c>
      <c r="B199" t="s">
        <v>42</v>
      </c>
      <c r="D199">
        <f t="shared" si="16"/>
        <v>0.81481840021046759</v>
      </c>
      <c r="E199" t="s">
        <v>43</v>
      </c>
      <c r="F199" t="s">
        <v>427</v>
      </c>
      <c r="K199">
        <v>0.46960911057260601</v>
      </c>
      <c r="L199" t="s">
        <v>42</v>
      </c>
    </row>
    <row r="200" spans="1:12" x14ac:dyDescent="0.25">
      <c r="A200" s="2">
        <v>0.46184645801060875</v>
      </c>
      <c r="B200" t="s">
        <v>6106</v>
      </c>
      <c r="D200">
        <f t="shared" si="16"/>
        <v>0.52001112764714463</v>
      </c>
      <c r="E200" t="s">
        <v>44</v>
      </c>
      <c r="F200" t="s">
        <v>440</v>
      </c>
      <c r="K200">
        <v>0.46184645801060875</v>
      </c>
      <c r="L200" t="s">
        <v>6106</v>
      </c>
    </row>
    <row r="201" spans="1:12" x14ac:dyDescent="0.25">
      <c r="A201" s="2">
        <v>0.46132185217976701</v>
      </c>
      <c r="B201" t="s">
        <v>6100</v>
      </c>
      <c r="D201">
        <f t="shared" si="16"/>
        <v>0.41620757238229911</v>
      </c>
      <c r="E201" t="s">
        <v>357</v>
      </c>
      <c r="F201" t="s">
        <v>427</v>
      </c>
      <c r="K201">
        <v>0.46132185217976701</v>
      </c>
      <c r="L201" t="s">
        <v>6100</v>
      </c>
    </row>
    <row r="202" spans="1:12" x14ac:dyDescent="0.25">
      <c r="A202" s="2">
        <v>0.4609374779414287</v>
      </c>
      <c r="B202" t="s">
        <v>358</v>
      </c>
      <c r="D202">
        <f t="shared" si="16"/>
        <v>0.4609374779414287</v>
      </c>
      <c r="E202" t="s">
        <v>358</v>
      </c>
      <c r="F202" t="s">
        <v>104</v>
      </c>
      <c r="K202">
        <v>0.4609374779414287</v>
      </c>
      <c r="L202" t="s">
        <v>358</v>
      </c>
    </row>
    <row r="203" spans="1:12" x14ac:dyDescent="0.25">
      <c r="A203" s="2">
        <v>0.46051101814203504</v>
      </c>
      <c r="B203" t="s">
        <v>39</v>
      </c>
      <c r="D203">
        <f t="shared" si="16"/>
        <v>0.41649846151817643</v>
      </c>
      <c r="E203" t="s">
        <v>359</v>
      </c>
      <c r="F203" t="s">
        <v>442</v>
      </c>
      <c r="K203">
        <v>0.46051101814203504</v>
      </c>
      <c r="L203" t="s">
        <v>39</v>
      </c>
    </row>
    <row r="204" spans="1:12" x14ac:dyDescent="0.25">
      <c r="A204" s="2">
        <v>0.46051101814203504</v>
      </c>
      <c r="B204" t="s">
        <v>40</v>
      </c>
      <c r="D204">
        <f t="shared" si="16"/>
        <v>0.50066658608155312</v>
      </c>
      <c r="E204" t="s">
        <v>360</v>
      </c>
      <c r="F204" t="s">
        <v>171</v>
      </c>
      <c r="K204">
        <v>0.46051101814203504</v>
      </c>
      <c r="L204" t="s">
        <v>40</v>
      </c>
    </row>
    <row r="205" spans="1:12" x14ac:dyDescent="0.25">
      <c r="A205" s="2">
        <v>0.46030892751353825</v>
      </c>
      <c r="B205" t="s">
        <v>23</v>
      </c>
      <c r="D205">
        <f t="shared" si="16"/>
        <v>0.50066658608155312</v>
      </c>
      <c r="E205" t="s">
        <v>569</v>
      </c>
      <c r="F205" t="s">
        <v>171</v>
      </c>
      <c r="K205">
        <v>0.46030892751353825</v>
      </c>
      <c r="L205" t="s">
        <v>23</v>
      </c>
    </row>
    <row r="206" spans="1:12" x14ac:dyDescent="0.25">
      <c r="A206" s="2">
        <v>0.44306628036041601</v>
      </c>
      <c r="B206" t="s">
        <v>6097</v>
      </c>
      <c r="D206">
        <f t="shared" si="16"/>
        <v>0.50071118206539955</v>
      </c>
      <c r="E206" t="s">
        <v>570</v>
      </c>
      <c r="F206" t="s">
        <v>171</v>
      </c>
      <c r="K206">
        <v>0.44306628036041601</v>
      </c>
      <c r="L206" t="s">
        <v>6097</v>
      </c>
    </row>
    <row r="207" spans="1:12" x14ac:dyDescent="0.25">
      <c r="A207" s="2">
        <v>0.43623814958581442</v>
      </c>
      <c r="B207" t="s">
        <v>6101</v>
      </c>
      <c r="D207">
        <f t="shared" si="16"/>
        <v>0.47002731312107815</v>
      </c>
      <c r="E207" t="s">
        <v>571</v>
      </c>
      <c r="F207" t="s">
        <v>443</v>
      </c>
      <c r="K207">
        <v>0.43623814958581442</v>
      </c>
      <c r="L207" t="s">
        <v>6101</v>
      </c>
    </row>
    <row r="208" spans="1:12" x14ac:dyDescent="0.25">
      <c r="A208" s="2">
        <v>0.41719747353225839</v>
      </c>
      <c r="B208" t="s">
        <v>6103</v>
      </c>
      <c r="D208">
        <f t="shared" si="16"/>
        <v>0.44306628036041601</v>
      </c>
      <c r="E208" t="s">
        <v>6097</v>
      </c>
      <c r="F208" t="s">
        <v>445</v>
      </c>
      <c r="K208">
        <v>0.41719747353225839</v>
      </c>
      <c r="L208" t="s">
        <v>6103</v>
      </c>
    </row>
    <row r="209" spans="1:12" x14ac:dyDescent="0.25">
      <c r="A209" s="2">
        <v>0.41681345360263283</v>
      </c>
      <c r="B209" t="s">
        <v>6099</v>
      </c>
      <c r="D209">
        <f t="shared" si="16"/>
        <v>0.48229640012608077</v>
      </c>
      <c r="E209" t="s">
        <v>6098</v>
      </c>
      <c r="F209" t="s">
        <v>446</v>
      </c>
      <c r="K209">
        <v>0.41681345360263283</v>
      </c>
      <c r="L209" t="s">
        <v>6099</v>
      </c>
    </row>
    <row r="210" spans="1:12" x14ac:dyDescent="0.25">
      <c r="A210" s="2">
        <v>0.41649846151817643</v>
      </c>
      <c r="B210" t="s">
        <v>359</v>
      </c>
      <c r="D210">
        <f t="shared" si="16"/>
        <v>0.41681345360263283</v>
      </c>
      <c r="E210" t="s">
        <v>6099</v>
      </c>
      <c r="F210" t="s">
        <v>137</v>
      </c>
      <c r="K210">
        <v>0.41649846151817643</v>
      </c>
      <c r="L210" t="s">
        <v>359</v>
      </c>
    </row>
    <row r="211" spans="1:12" x14ac:dyDescent="0.25">
      <c r="A211" s="2">
        <v>0.41620757238229911</v>
      </c>
      <c r="B211" t="s">
        <v>357</v>
      </c>
      <c r="D211">
        <f t="shared" si="16"/>
        <v>0.46132185217976701</v>
      </c>
      <c r="E211" t="s">
        <v>6100</v>
      </c>
      <c r="F211" t="s">
        <v>446</v>
      </c>
      <c r="K211">
        <v>0.41620757238229911</v>
      </c>
      <c r="L211" t="s">
        <v>357</v>
      </c>
    </row>
    <row r="212" spans="1:12" x14ac:dyDescent="0.25">
      <c r="A212" s="2">
        <v>0.41591939259724603</v>
      </c>
      <c r="B212" t="s">
        <v>41</v>
      </c>
      <c r="D212">
        <f t="shared" si="16"/>
        <v>0.43623814958581442</v>
      </c>
      <c r="E212" t="s">
        <v>6101</v>
      </c>
      <c r="F212" t="s">
        <v>142</v>
      </c>
      <c r="K212">
        <v>0.41591939259724603</v>
      </c>
      <c r="L212" t="s">
        <v>41</v>
      </c>
    </row>
    <row r="213" spans="1:12" x14ac:dyDescent="0.25">
      <c r="A213" s="2">
        <v>0.4158366988858318</v>
      </c>
      <c r="B213" t="s">
        <v>37</v>
      </c>
      <c r="D213">
        <f t="shared" si="16"/>
        <v>0.50108986670753031</v>
      </c>
      <c r="E213" t="s">
        <v>6102</v>
      </c>
      <c r="F213" t="s">
        <v>171</v>
      </c>
      <c r="K213">
        <v>0.4158366988858318</v>
      </c>
      <c r="L213" t="s">
        <v>37</v>
      </c>
    </row>
    <row r="214" spans="1:12" x14ac:dyDescent="0.25">
      <c r="A214" s="2">
        <v>0.41514089631266249</v>
      </c>
      <c r="B214" t="s">
        <v>21</v>
      </c>
      <c r="D214">
        <f t="shared" si="16"/>
        <v>0.41719747353225839</v>
      </c>
      <c r="E214" t="s">
        <v>6103</v>
      </c>
      <c r="F214" t="s">
        <v>447</v>
      </c>
      <c r="K214">
        <v>0.41514089631266249</v>
      </c>
      <c r="L214" t="s">
        <v>21</v>
      </c>
    </row>
    <row r="215" spans="1:12" x14ac:dyDescent="0.25">
      <c r="A215" s="2">
        <v>0.41514089631266249</v>
      </c>
      <c r="B215" t="s">
        <v>22</v>
      </c>
      <c r="D215">
        <f t="shared" si="16"/>
        <v>0.47043460618846011</v>
      </c>
      <c r="E215" t="s">
        <v>6104</v>
      </c>
      <c r="F215" t="s">
        <v>438</v>
      </c>
      <c r="K215">
        <v>0.41514089631266249</v>
      </c>
      <c r="L215" t="s">
        <v>22</v>
      </c>
    </row>
    <row r="216" spans="1:12" x14ac:dyDescent="0.25">
      <c r="A216" s="2">
        <v>0.4149793127372764</v>
      </c>
      <c r="B216" t="s">
        <v>20</v>
      </c>
      <c r="D216">
        <f t="shared" si="16"/>
        <v>0.5201652381249392</v>
      </c>
      <c r="E216" t="s">
        <v>6105</v>
      </c>
      <c r="F216" t="s">
        <v>161</v>
      </c>
      <c r="K216">
        <v>0.4149793127372764</v>
      </c>
      <c r="L216" t="s">
        <v>20</v>
      </c>
    </row>
    <row r="217" spans="1:12" x14ac:dyDescent="0.25">
      <c r="A217" s="2">
        <v>3.6491901026570794E-2</v>
      </c>
      <c r="B217" t="s">
        <v>38</v>
      </c>
      <c r="D217">
        <f t="shared" si="16"/>
        <v>0.46184645801060875</v>
      </c>
      <c r="E217" t="s">
        <v>6106</v>
      </c>
      <c r="F217" t="s">
        <v>449</v>
      </c>
      <c r="K217">
        <v>3.6491901026570794E-2</v>
      </c>
      <c r="L217" t="s">
        <v>38</v>
      </c>
    </row>
    <row r="220" spans="1:12" x14ac:dyDescent="0.25">
      <c r="A220" s="16" t="s">
        <v>572</v>
      </c>
    </row>
    <row r="221" spans="1:12" x14ac:dyDescent="0.25">
      <c r="A221" s="2" t="s">
        <v>69</v>
      </c>
      <c r="B221" s="4" t="s">
        <v>68</v>
      </c>
      <c r="C221" s="5"/>
      <c r="D221" s="7"/>
      <c r="E221" s="2" t="s">
        <v>67</v>
      </c>
    </row>
    <row r="222" spans="1:12" x14ac:dyDescent="0.25">
      <c r="A222" s="2">
        <f>A188</f>
        <v>0.81481840021046759</v>
      </c>
      <c r="B222" s="68" t="str">
        <f>VLOOKUP(A222,D188:F217,3,FALSE)</f>
        <v>HP 14 (14-dq1000)</v>
      </c>
      <c r="C222" s="69"/>
      <c r="D222" s="70"/>
      <c r="E222" s="3" t="str">
        <f>B188</f>
        <v>A12</v>
      </c>
    </row>
    <row r="223" spans="1:12" x14ac:dyDescent="0.25">
      <c r="A223" s="2">
        <f>A189</f>
        <v>0.5201652381249392</v>
      </c>
      <c r="B223" s="68" t="str">
        <f t="shared" ref="B223:B225" si="17">VLOOKUP(A223,D189:F218,3,FALSE)</f>
        <v>Lenovo IdeaPad 3 15</v>
      </c>
      <c r="C223" s="69"/>
      <c r="D223" s="70"/>
      <c r="E223" s="3" t="str">
        <f>B189</f>
        <v>A29</v>
      </c>
    </row>
    <row r="224" spans="1:12" x14ac:dyDescent="0.25">
      <c r="A224" s="2">
        <f>A190</f>
        <v>0.52001112764714463</v>
      </c>
      <c r="B224" s="68" t="str">
        <f t="shared" si="17"/>
        <v>HP Pavilion 14</v>
      </c>
      <c r="C224" s="69"/>
      <c r="D224" s="70"/>
      <c r="E224" s="3" t="str">
        <f>B190</f>
        <v>A13</v>
      </c>
    </row>
    <row r="225" spans="1:10" x14ac:dyDescent="0.25">
      <c r="A225" s="2">
        <f>A191</f>
        <v>0.50108986670753031</v>
      </c>
      <c r="B225" s="68" t="str">
        <f t="shared" si="17"/>
        <v>Lenovo IdeaPad Flex 5 14</v>
      </c>
      <c r="C225" s="69"/>
      <c r="D225" s="70"/>
      <c r="E225" s="3" t="str">
        <f>B191</f>
        <v>A26</v>
      </c>
    </row>
    <row r="228" spans="1:10" x14ac:dyDescent="0.25">
      <c r="A228" s="16" t="s">
        <v>70</v>
      </c>
    </row>
    <row r="229" spans="1:10" x14ac:dyDescent="0.25">
      <c r="A229" s="2" t="s">
        <v>574</v>
      </c>
      <c r="B229" s="2"/>
      <c r="G229" s="2" t="s">
        <v>575</v>
      </c>
      <c r="H229" s="2"/>
    </row>
    <row r="230" spans="1:10" x14ac:dyDescent="0.25">
      <c r="A230" s="3">
        <v>0.81399981291900458</v>
      </c>
      <c r="B230" s="3" t="s">
        <v>427</v>
      </c>
      <c r="D230">
        <v>20001</v>
      </c>
      <c r="G230" s="3">
        <f>D188</f>
        <v>0.4149793127372764</v>
      </c>
      <c r="H230" s="3" t="str">
        <f>F188</f>
        <v>HP 14 (14-dq1000)</v>
      </c>
      <c r="J230" s="3"/>
    </row>
    <row r="231" spans="1:10" x14ac:dyDescent="0.25">
      <c r="A231" s="3">
        <v>0.51973525553610045</v>
      </c>
      <c r="B231" s="3" t="s">
        <v>440</v>
      </c>
      <c r="D231">
        <v>20002</v>
      </c>
      <c r="G231" s="3">
        <f t="shared" ref="G231:G259" si="18">D189</f>
        <v>0.41514089631266249</v>
      </c>
      <c r="H231" s="3" t="str">
        <f t="shared" ref="H231:H259" si="19">F189</f>
        <v>Dell Inspiron 3493</v>
      </c>
      <c r="J231" s="3"/>
    </row>
    <row r="232" spans="1:10" x14ac:dyDescent="0.25">
      <c r="A232" s="3">
        <v>0.5181126007139305</v>
      </c>
      <c r="B232" s="3" t="s">
        <v>161</v>
      </c>
      <c r="D232">
        <v>20003</v>
      </c>
      <c r="G232" s="3">
        <f t="shared" si="18"/>
        <v>0.41514089631266249</v>
      </c>
      <c r="H232" s="3" t="str">
        <f t="shared" si="19"/>
        <v>HP 14 (14-dq1000)</v>
      </c>
      <c r="J232" s="3"/>
    </row>
    <row r="233" spans="1:10" x14ac:dyDescent="0.25">
      <c r="A233" s="3">
        <v>0.50050037641306777</v>
      </c>
      <c r="B233" s="3" t="s">
        <v>171</v>
      </c>
      <c r="D233">
        <v>20004</v>
      </c>
      <c r="G233" s="3">
        <f t="shared" si="18"/>
        <v>0.46030892751353825</v>
      </c>
      <c r="H233" s="3" t="str">
        <f t="shared" si="19"/>
        <v>HP 15 (15-dy1024wm)</v>
      </c>
      <c r="J233" s="3"/>
    </row>
    <row r="234" spans="1:10" x14ac:dyDescent="0.25">
      <c r="A234" s="3">
        <v>0.49995271502600297</v>
      </c>
      <c r="B234" s="3" t="s">
        <v>171</v>
      </c>
      <c r="D234">
        <v>20005</v>
      </c>
      <c r="G234" s="3">
        <f t="shared" si="18"/>
        <v>0.5001190388739315</v>
      </c>
      <c r="H234" s="3" t="str">
        <f t="shared" si="19"/>
        <v>Lenovo IdeaPad Flex 5 14</v>
      </c>
      <c r="J234" s="3"/>
    </row>
    <row r="235" spans="1:10" x14ac:dyDescent="0.25">
      <c r="A235" s="3">
        <v>0.49995271502600297</v>
      </c>
      <c r="B235" s="3" t="s">
        <v>171</v>
      </c>
      <c r="D235">
        <v>20006</v>
      </c>
      <c r="G235" s="3">
        <f t="shared" si="18"/>
        <v>0.4158366988858318</v>
      </c>
      <c r="H235" s="3" t="str">
        <f t="shared" si="19"/>
        <v>HP 14 (14-dq1000)</v>
      </c>
      <c r="J235" s="3"/>
    </row>
    <row r="236" spans="1:10" x14ac:dyDescent="0.25">
      <c r="A236" s="3">
        <v>0.49990807659209824</v>
      </c>
      <c r="B236" s="3" t="s">
        <v>171</v>
      </c>
      <c r="D236">
        <v>20007</v>
      </c>
      <c r="G236" s="3">
        <f t="shared" si="18"/>
        <v>3.6491901026570794E-2</v>
      </c>
      <c r="H236" s="3" t="str">
        <f t="shared" si="19"/>
        <v>HP Stream 11 (11-ak0012dx)</v>
      </c>
      <c r="J236" s="3"/>
    </row>
    <row r="237" spans="1:10" x14ac:dyDescent="0.25">
      <c r="A237" s="3">
        <v>0.49952882947750837</v>
      </c>
      <c r="B237" s="3" t="s">
        <v>171</v>
      </c>
      <c r="D237">
        <v>20008</v>
      </c>
      <c r="G237" s="3">
        <f t="shared" si="18"/>
        <v>0.46051101814203504</v>
      </c>
      <c r="H237" s="3" t="str">
        <f t="shared" si="19"/>
        <v>Lenovo IdeaPad S145 15</v>
      </c>
      <c r="J237" s="3"/>
    </row>
    <row r="238" spans="1:10" x14ac:dyDescent="0.25">
      <c r="A238" s="3">
        <v>0.48090902603450791</v>
      </c>
      <c r="B238" s="3" t="s">
        <v>446</v>
      </c>
      <c r="D238">
        <v>20009</v>
      </c>
      <c r="G238" s="3">
        <f t="shared" si="18"/>
        <v>0.46051101814203504</v>
      </c>
      <c r="H238" s="3" t="str">
        <f t="shared" si="19"/>
        <v>Lenovo IdeaPad 3 15</v>
      </c>
      <c r="J238" s="3"/>
    </row>
    <row r="239" spans="1:10" x14ac:dyDescent="0.25">
      <c r="A239" s="3">
        <v>0.4693565832900331</v>
      </c>
      <c r="B239" s="3" t="s">
        <v>438</v>
      </c>
      <c r="D239">
        <v>20010</v>
      </c>
      <c r="G239" s="3">
        <f t="shared" si="18"/>
        <v>0.41591939259724603</v>
      </c>
      <c r="H239" s="3" t="str">
        <f t="shared" si="19"/>
        <v>HP 14 (14-dq1037wm)</v>
      </c>
      <c r="J239" s="3"/>
    </row>
    <row r="240" spans="1:10" x14ac:dyDescent="0.25">
      <c r="A240" s="3">
        <v>0.46896720920365093</v>
      </c>
      <c r="B240" s="3" t="s">
        <v>443</v>
      </c>
      <c r="D240">
        <v>20011</v>
      </c>
      <c r="G240" s="3">
        <f t="shared" si="18"/>
        <v>0.46960911057260601</v>
      </c>
      <c r="H240" s="3" t="str">
        <f t="shared" si="19"/>
        <v>ASUS VivoBook R (R564)</v>
      </c>
      <c r="J240" s="3"/>
    </row>
    <row r="241" spans="1:10" x14ac:dyDescent="0.25">
      <c r="A241" s="3">
        <v>0.46861908178859391</v>
      </c>
      <c r="B241" s="3" t="s">
        <v>438</v>
      </c>
      <c r="D241">
        <v>20012</v>
      </c>
      <c r="G241" s="3">
        <f t="shared" si="18"/>
        <v>0.81481840021046759</v>
      </c>
      <c r="H241" s="3" t="str">
        <f t="shared" si="19"/>
        <v>HP 14 (14-dq1000)</v>
      </c>
      <c r="J241" s="3"/>
    </row>
    <row r="242" spans="1:10" x14ac:dyDescent="0.25">
      <c r="A242" s="3">
        <v>0.46093367941943397</v>
      </c>
      <c r="B242" s="3" t="s">
        <v>431</v>
      </c>
      <c r="D242">
        <v>20013</v>
      </c>
      <c r="G242" s="3">
        <f t="shared" si="18"/>
        <v>0.52001112764714463</v>
      </c>
      <c r="H242" s="3" t="str">
        <f t="shared" si="19"/>
        <v>HP Pavilion 14</v>
      </c>
      <c r="J242" s="3"/>
    </row>
    <row r="243" spans="1:10" x14ac:dyDescent="0.25">
      <c r="A243" s="3">
        <v>0.46071982151571356</v>
      </c>
      <c r="B243" s="3" t="s">
        <v>104</v>
      </c>
      <c r="D243">
        <v>20014</v>
      </c>
      <c r="G243" s="3">
        <f t="shared" si="18"/>
        <v>0.41620757238229911</v>
      </c>
      <c r="H243" s="3" t="str">
        <f t="shared" si="19"/>
        <v>HP 14 (14-dq1000)</v>
      </c>
      <c r="J243" s="3"/>
    </row>
    <row r="244" spans="1:10" x14ac:dyDescent="0.25">
      <c r="A244" s="3">
        <v>0.46071982151571356</v>
      </c>
      <c r="B244" s="3" t="s">
        <v>161</v>
      </c>
      <c r="D244">
        <v>20015</v>
      </c>
      <c r="G244" s="3">
        <f t="shared" si="18"/>
        <v>0.4609374779414287</v>
      </c>
      <c r="H244" s="3" t="str">
        <f t="shared" si="19"/>
        <v>Lenovo IdeaPad S145 15</v>
      </c>
      <c r="J244" s="3"/>
    </row>
    <row r="245" spans="1:10" x14ac:dyDescent="0.25">
      <c r="A245" s="3">
        <v>0.46030543983130612</v>
      </c>
      <c r="B245" s="3" t="s">
        <v>104</v>
      </c>
      <c r="D245">
        <v>20016</v>
      </c>
      <c r="G245" s="3">
        <f t="shared" si="18"/>
        <v>0.41649846151817643</v>
      </c>
      <c r="H245" s="3" t="str">
        <f t="shared" si="19"/>
        <v>HP 14 (14-dq1010nr)</v>
      </c>
      <c r="J245" s="3"/>
    </row>
    <row r="246" spans="1:10" x14ac:dyDescent="0.25">
      <c r="A246" s="3">
        <v>0.45996960770126344</v>
      </c>
      <c r="B246" s="3" t="s">
        <v>446</v>
      </c>
      <c r="D246">
        <v>20017</v>
      </c>
      <c r="G246" s="3">
        <f t="shared" si="18"/>
        <v>0.50066658608155312</v>
      </c>
      <c r="H246" s="3" t="str">
        <f t="shared" si="19"/>
        <v>Lenovo IdeaPad Flex 5 14</v>
      </c>
      <c r="J246" s="3"/>
    </row>
    <row r="247" spans="1:10" x14ac:dyDescent="0.25">
      <c r="A247" s="3">
        <v>0.45956062545648702</v>
      </c>
      <c r="B247" s="3" t="s">
        <v>449</v>
      </c>
      <c r="D247">
        <v>20018</v>
      </c>
      <c r="G247" s="3">
        <f t="shared" si="18"/>
        <v>0.50066658608155312</v>
      </c>
      <c r="H247" s="3" t="str">
        <f t="shared" si="19"/>
        <v>Lenovo IdeaPad Flex 5 14</v>
      </c>
      <c r="J247" s="3"/>
    </row>
    <row r="248" spans="1:10" x14ac:dyDescent="0.25">
      <c r="A248" s="3">
        <v>0.44178578933968193</v>
      </c>
      <c r="B248" s="3" t="s">
        <v>445</v>
      </c>
      <c r="D248">
        <v>20019</v>
      </c>
      <c r="G248" s="3">
        <f t="shared" si="18"/>
        <v>0.50071118206539955</v>
      </c>
      <c r="H248" s="3" t="str">
        <f t="shared" si="19"/>
        <v>Lenovo IdeaPad Flex 5 14</v>
      </c>
      <c r="J248" s="3"/>
    </row>
    <row r="249" spans="1:10" x14ac:dyDescent="0.25">
      <c r="A249" s="3">
        <v>0.43413929235794085</v>
      </c>
      <c r="B249" s="3" t="s">
        <v>142</v>
      </c>
      <c r="D249">
        <v>20020</v>
      </c>
      <c r="G249" s="3">
        <f t="shared" si="18"/>
        <v>0.47002731312107815</v>
      </c>
      <c r="H249" s="3" t="str">
        <f t="shared" si="19"/>
        <v>ASUS VivoBook R R564</v>
      </c>
      <c r="J249" s="3"/>
    </row>
    <row r="250" spans="1:10" x14ac:dyDescent="0.25">
      <c r="A250" s="3">
        <v>0.41749262709981289</v>
      </c>
      <c r="B250" s="3" t="s">
        <v>427</v>
      </c>
      <c r="D250">
        <v>20021</v>
      </c>
      <c r="G250" s="3">
        <f t="shared" si="18"/>
        <v>0.44306628036041601</v>
      </c>
      <c r="H250" s="3" t="str">
        <f t="shared" si="19"/>
        <v>HP 14 (14-dq1033cl)</v>
      </c>
      <c r="J250" s="3"/>
    </row>
    <row r="251" spans="1:10" x14ac:dyDescent="0.25">
      <c r="A251" s="3">
        <v>0.41719567128406709</v>
      </c>
      <c r="B251" s="3" t="s">
        <v>142</v>
      </c>
      <c r="D251">
        <v>20022</v>
      </c>
      <c r="G251" s="3">
        <f t="shared" si="18"/>
        <v>0.48229640012608077</v>
      </c>
      <c r="H251" s="3" t="str">
        <f t="shared" si="19"/>
        <v>Dell Inspiron 3593</v>
      </c>
      <c r="J251" s="3"/>
    </row>
    <row r="252" spans="1:10" x14ac:dyDescent="0.25">
      <c r="A252" s="3">
        <v>0.41719567128406709</v>
      </c>
      <c r="B252" s="3" t="s">
        <v>427</v>
      </c>
      <c r="D252">
        <v>20023</v>
      </c>
      <c r="G252" s="3">
        <f t="shared" si="18"/>
        <v>0.41681345360263283</v>
      </c>
      <c r="H252" s="3" t="str">
        <f t="shared" si="19"/>
        <v>HP 14</v>
      </c>
      <c r="J252" s="3"/>
    </row>
    <row r="253" spans="1:10" x14ac:dyDescent="0.25">
      <c r="A253" s="3">
        <v>0.41623817656909967</v>
      </c>
      <c r="B253" s="3" t="s">
        <v>427</v>
      </c>
      <c r="D253">
        <v>20024</v>
      </c>
      <c r="G253" s="3">
        <f t="shared" si="18"/>
        <v>0.46132185217976701</v>
      </c>
      <c r="H253" s="3" t="str">
        <f t="shared" si="19"/>
        <v>Dell Inspiron 3593</v>
      </c>
      <c r="J253" s="3"/>
    </row>
    <row r="254" spans="1:10" x14ac:dyDescent="0.25">
      <c r="A254" s="3">
        <v>0.41614849181084301</v>
      </c>
      <c r="B254" s="3" t="s">
        <v>162</v>
      </c>
      <c r="D254">
        <v>20025</v>
      </c>
      <c r="G254" s="3">
        <f t="shared" si="18"/>
        <v>0.43623814958581442</v>
      </c>
      <c r="H254" s="3" t="str">
        <f t="shared" si="19"/>
        <v>Dell Inspiron 3493</v>
      </c>
      <c r="J254" s="3"/>
    </row>
    <row r="255" spans="1:10" x14ac:dyDescent="0.25">
      <c r="A255" s="3">
        <v>0.41586450588977208</v>
      </c>
      <c r="B255" s="3" t="s">
        <v>427</v>
      </c>
      <c r="D255">
        <v>20026</v>
      </c>
      <c r="G255" s="3">
        <f t="shared" si="18"/>
        <v>0.50108986670753031</v>
      </c>
      <c r="H255" s="3" t="str">
        <f t="shared" si="19"/>
        <v>Lenovo IdeaPad Flex 5 14</v>
      </c>
      <c r="J255" s="3"/>
    </row>
    <row r="256" spans="1:10" x14ac:dyDescent="0.25">
      <c r="A256" s="3">
        <v>0.41561613126836411</v>
      </c>
      <c r="B256" s="3" t="s">
        <v>442</v>
      </c>
      <c r="D256">
        <v>20027</v>
      </c>
      <c r="G256" s="3">
        <f t="shared" si="18"/>
        <v>0.41719747353225839</v>
      </c>
      <c r="H256" s="3" t="str">
        <f t="shared" si="19"/>
        <v>HP 14 (14-dq1020nr)</v>
      </c>
      <c r="J256" s="3"/>
    </row>
    <row r="257" spans="1:10" x14ac:dyDescent="0.25">
      <c r="A257" s="3">
        <v>0.41538280725497739</v>
      </c>
      <c r="B257" s="3" t="s">
        <v>137</v>
      </c>
      <c r="D257">
        <v>20028</v>
      </c>
      <c r="G257" s="3">
        <f t="shared" si="18"/>
        <v>0.47043460618846011</v>
      </c>
      <c r="H257" s="3" t="str">
        <f t="shared" si="19"/>
        <v>ASUS VivoBook R (R564)</v>
      </c>
      <c r="J257" s="3"/>
    </row>
    <row r="258" spans="1:10" x14ac:dyDescent="0.25">
      <c r="A258" s="3">
        <v>0.41513985031604328</v>
      </c>
      <c r="B258" s="3" t="s">
        <v>447</v>
      </c>
      <c r="D258">
        <v>20029</v>
      </c>
      <c r="G258" s="3">
        <f t="shared" si="18"/>
        <v>0.5201652381249392</v>
      </c>
      <c r="H258" s="3" t="str">
        <f t="shared" si="19"/>
        <v>Lenovo IdeaPad 3 15</v>
      </c>
      <c r="J258" s="3"/>
    </row>
    <row r="259" spans="1:10" x14ac:dyDescent="0.25">
      <c r="A259" s="3">
        <v>4.1142743815940207E-2</v>
      </c>
      <c r="B259" s="3" t="s">
        <v>434</v>
      </c>
      <c r="D259">
        <v>20030</v>
      </c>
      <c r="G259" s="3">
        <f t="shared" si="18"/>
        <v>0.46184645801060875</v>
      </c>
      <c r="H259" s="3" t="str">
        <f t="shared" si="19"/>
        <v>Lenovo IdeaPad 3 (15)</v>
      </c>
      <c r="J259" s="3"/>
    </row>
    <row r="262" spans="1:10" x14ac:dyDescent="0.25">
      <c r="A262" s="2" t="s">
        <v>576</v>
      </c>
      <c r="B262" s="2"/>
      <c r="D262" s="2" t="s">
        <v>577</v>
      </c>
    </row>
    <row r="263" spans="1:10" x14ac:dyDescent="0.25">
      <c r="A263" s="66">
        <f>IF(A230&gt;=G$230,1,0)</f>
        <v>1</v>
      </c>
      <c r="B263" s="67"/>
      <c r="D263" s="15">
        <f>SUM(A263:B292)/30</f>
        <v>0.96666666666666667</v>
      </c>
    </row>
    <row r="264" spans="1:10" x14ac:dyDescent="0.25">
      <c r="A264" s="66">
        <f t="shared" ref="A264:A292" si="20">IF(A231&gt;=G$230,1,0)</f>
        <v>1</v>
      </c>
      <c r="B264" s="67"/>
    </row>
    <row r="265" spans="1:10" x14ac:dyDescent="0.25">
      <c r="A265" s="66">
        <f t="shared" si="20"/>
        <v>1</v>
      </c>
      <c r="B265" s="67"/>
    </row>
    <row r="266" spans="1:10" x14ac:dyDescent="0.25">
      <c r="A266" s="66">
        <f t="shared" si="20"/>
        <v>1</v>
      </c>
      <c r="B266" s="67"/>
    </row>
    <row r="267" spans="1:10" x14ac:dyDescent="0.25">
      <c r="A267" s="66">
        <f t="shared" si="20"/>
        <v>1</v>
      </c>
      <c r="B267" s="67"/>
    </row>
    <row r="268" spans="1:10" x14ac:dyDescent="0.25">
      <c r="A268" s="66">
        <f t="shared" si="20"/>
        <v>1</v>
      </c>
      <c r="B268" s="67"/>
    </row>
    <row r="269" spans="1:10" x14ac:dyDescent="0.25">
      <c r="A269" s="66">
        <f t="shared" si="20"/>
        <v>1</v>
      </c>
      <c r="B269" s="67"/>
    </row>
    <row r="270" spans="1:10" x14ac:dyDescent="0.25">
      <c r="A270" s="66">
        <f t="shared" si="20"/>
        <v>1</v>
      </c>
      <c r="B270" s="67"/>
    </row>
    <row r="271" spans="1:10" x14ac:dyDescent="0.25">
      <c r="A271" s="66">
        <f t="shared" si="20"/>
        <v>1</v>
      </c>
      <c r="B271" s="67"/>
    </row>
    <row r="272" spans="1:10" x14ac:dyDescent="0.25">
      <c r="A272" s="66">
        <f t="shared" si="20"/>
        <v>1</v>
      </c>
      <c r="B272" s="67"/>
    </row>
    <row r="273" spans="1:2" x14ac:dyDescent="0.25">
      <c r="A273" s="66">
        <f t="shared" si="20"/>
        <v>1</v>
      </c>
      <c r="B273" s="67"/>
    </row>
    <row r="274" spans="1:2" x14ac:dyDescent="0.25">
      <c r="A274" s="66">
        <f t="shared" si="20"/>
        <v>1</v>
      </c>
      <c r="B274" s="67"/>
    </row>
    <row r="275" spans="1:2" x14ac:dyDescent="0.25">
      <c r="A275" s="66">
        <f t="shared" si="20"/>
        <v>1</v>
      </c>
      <c r="B275" s="67"/>
    </row>
    <row r="276" spans="1:2" x14ac:dyDescent="0.25">
      <c r="A276" s="66">
        <f t="shared" si="20"/>
        <v>1</v>
      </c>
      <c r="B276" s="67"/>
    </row>
    <row r="277" spans="1:2" x14ac:dyDescent="0.25">
      <c r="A277" s="66">
        <f t="shared" si="20"/>
        <v>1</v>
      </c>
      <c r="B277" s="67"/>
    </row>
    <row r="278" spans="1:2" x14ac:dyDescent="0.25">
      <c r="A278" s="66">
        <f t="shared" si="20"/>
        <v>1</v>
      </c>
      <c r="B278" s="67"/>
    </row>
    <row r="279" spans="1:2" x14ac:dyDescent="0.25">
      <c r="A279" s="66">
        <f t="shared" si="20"/>
        <v>1</v>
      </c>
      <c r="B279" s="67"/>
    </row>
    <row r="280" spans="1:2" x14ac:dyDescent="0.25">
      <c r="A280" s="66">
        <f t="shared" si="20"/>
        <v>1</v>
      </c>
      <c r="B280" s="67"/>
    </row>
    <row r="281" spans="1:2" x14ac:dyDescent="0.25">
      <c r="A281" s="66">
        <f t="shared" si="20"/>
        <v>1</v>
      </c>
      <c r="B281" s="67"/>
    </row>
    <row r="282" spans="1:2" x14ac:dyDescent="0.25">
      <c r="A282" s="66">
        <f t="shared" si="20"/>
        <v>1</v>
      </c>
      <c r="B282" s="67"/>
    </row>
    <row r="283" spans="1:2" x14ac:dyDescent="0.25">
      <c r="A283" s="66">
        <f t="shared" si="20"/>
        <v>1</v>
      </c>
      <c r="B283" s="67"/>
    </row>
    <row r="284" spans="1:2" x14ac:dyDescent="0.25">
      <c r="A284" s="66">
        <f t="shared" si="20"/>
        <v>1</v>
      </c>
      <c r="B284" s="67"/>
    </row>
    <row r="285" spans="1:2" x14ac:dyDescent="0.25">
      <c r="A285" s="66">
        <f t="shared" si="20"/>
        <v>1</v>
      </c>
      <c r="B285" s="67"/>
    </row>
    <row r="286" spans="1:2" x14ac:dyDescent="0.25">
      <c r="A286" s="66">
        <f t="shared" si="20"/>
        <v>1</v>
      </c>
      <c r="B286" s="67"/>
    </row>
    <row r="287" spans="1:2" x14ac:dyDescent="0.25">
      <c r="A287" s="66">
        <f t="shared" si="20"/>
        <v>1</v>
      </c>
      <c r="B287" s="67"/>
    </row>
    <row r="288" spans="1:2" x14ac:dyDescent="0.25">
      <c r="A288" s="66">
        <f t="shared" si="20"/>
        <v>1</v>
      </c>
      <c r="B288" s="67"/>
    </row>
    <row r="289" spans="1:2" x14ac:dyDescent="0.25">
      <c r="A289" s="66">
        <f t="shared" si="20"/>
        <v>1</v>
      </c>
      <c r="B289" s="67"/>
    </row>
    <row r="290" spans="1:2" x14ac:dyDescent="0.25">
      <c r="A290" s="66">
        <f t="shared" si="20"/>
        <v>1</v>
      </c>
      <c r="B290" s="67"/>
    </row>
    <row r="291" spans="1:2" x14ac:dyDescent="0.25">
      <c r="A291" s="66">
        <f t="shared" si="20"/>
        <v>1</v>
      </c>
      <c r="B291" s="67"/>
    </row>
    <row r="292" spans="1:2" x14ac:dyDescent="0.25">
      <c r="A292" s="66">
        <f t="shared" si="20"/>
        <v>0</v>
      </c>
      <c r="B292" s="67"/>
    </row>
    <row r="293" spans="1:2" x14ac:dyDescent="0.25">
      <c r="B293">
        <f>SUM(A263:B292)</f>
        <v>29</v>
      </c>
    </row>
  </sheetData>
  <sortState xmlns:xlrd2="http://schemas.microsoft.com/office/spreadsheetml/2017/richdata2" ref="K188:L217">
    <sortCondition descending="1" ref="K188:K217"/>
  </sortState>
  <mergeCells count="51">
    <mergeCell ref="O4:P4"/>
    <mergeCell ref="Q4:R4"/>
    <mergeCell ref="S4:T4"/>
    <mergeCell ref="BL24:BR34"/>
    <mergeCell ref="BT24:BY34"/>
    <mergeCell ref="BL23:BM23"/>
    <mergeCell ref="I55:N55"/>
    <mergeCell ref="A2:B2"/>
    <mergeCell ref="A12:E13"/>
    <mergeCell ref="A1:B1"/>
    <mergeCell ref="A5:B5"/>
    <mergeCell ref="A6:B6"/>
    <mergeCell ref="A9:B9"/>
    <mergeCell ref="M4:N4"/>
    <mergeCell ref="A8:B8"/>
    <mergeCell ref="A7:B7"/>
    <mergeCell ref="A10:B10"/>
    <mergeCell ref="B225:D225"/>
    <mergeCell ref="B224:D224"/>
    <mergeCell ref="B223:D223"/>
    <mergeCell ref="B222:D222"/>
    <mergeCell ref="A280:B280"/>
    <mergeCell ref="A275:B275"/>
    <mergeCell ref="A276:B276"/>
    <mergeCell ref="A277:B277"/>
    <mergeCell ref="A278:B278"/>
    <mergeCell ref="A279:B279"/>
    <mergeCell ref="A270:B270"/>
    <mergeCell ref="A271:B271"/>
    <mergeCell ref="A272:B272"/>
    <mergeCell ref="A273:B273"/>
    <mergeCell ref="A274:B274"/>
    <mergeCell ref="A265:B265"/>
    <mergeCell ref="A264:B264"/>
    <mergeCell ref="A263:B263"/>
    <mergeCell ref="A283:B283"/>
    <mergeCell ref="A284:B284"/>
    <mergeCell ref="A285:B285"/>
    <mergeCell ref="A281:B281"/>
    <mergeCell ref="A282:B282"/>
    <mergeCell ref="A266:B266"/>
    <mergeCell ref="A267:B267"/>
    <mergeCell ref="A268:B268"/>
    <mergeCell ref="A269:B269"/>
    <mergeCell ref="A291:B291"/>
    <mergeCell ref="A292:B292"/>
    <mergeCell ref="A286:B286"/>
    <mergeCell ref="A287:B287"/>
    <mergeCell ref="A288:B288"/>
    <mergeCell ref="A289:B289"/>
    <mergeCell ref="A290:B29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BDD5-9629-4E4E-B53D-6963B8637B8A}">
  <dimension ref="A1:CI657"/>
  <sheetViews>
    <sheetView topLeftCell="AF104" zoomScale="70" zoomScaleNormal="70" workbookViewId="0">
      <selection activeCell="AK93" sqref="AK93"/>
    </sheetView>
  </sheetViews>
  <sheetFormatPr defaultRowHeight="15" x14ac:dyDescent="0.25"/>
  <cols>
    <col min="1" max="1" width="4.42578125" customWidth="1"/>
    <col min="2" max="31" width="7.140625" customWidth="1"/>
    <col min="32" max="32" width="13.140625" customWidth="1"/>
    <col min="33" max="33" width="1.28515625" customWidth="1"/>
    <col min="36" max="36" width="19.5703125" customWidth="1"/>
    <col min="37" max="37" width="18" customWidth="1"/>
    <col min="38" max="38" width="22.5703125" customWidth="1"/>
    <col min="39" max="39" width="12.5703125" customWidth="1"/>
    <col min="40" max="40" width="11.42578125" customWidth="1"/>
    <col min="41" max="41" width="14.85546875" customWidth="1"/>
    <col min="42" max="42" width="18.28515625" customWidth="1"/>
    <col min="43" max="43" width="15.28515625" customWidth="1"/>
    <col min="46" max="46" width="12" customWidth="1"/>
    <col min="48" max="48" width="20.85546875" customWidth="1"/>
    <col min="49" max="49" width="19.140625" customWidth="1"/>
    <col min="50" max="50" width="21.5703125" customWidth="1"/>
    <col min="51" max="51" width="14.140625" customWidth="1"/>
    <col min="57" max="57" width="28.5703125" customWidth="1"/>
    <col min="60" max="60" width="18.7109375" customWidth="1"/>
    <col min="61" max="61" width="21.85546875" customWidth="1"/>
    <col min="62" max="62" width="29.7109375" customWidth="1"/>
  </cols>
  <sheetData>
    <row r="1" spans="1:69" x14ac:dyDescent="0.25">
      <c r="A1" s="75" t="s">
        <v>72</v>
      </c>
      <c r="B1" s="75"/>
      <c r="AG1" s="17"/>
    </row>
    <row r="2" spans="1:69" x14ac:dyDescent="0.25">
      <c r="A2" s="72">
        <v>20</v>
      </c>
      <c r="B2" s="72"/>
      <c r="AG2" s="17"/>
    </row>
    <row r="3" spans="1:69" x14ac:dyDescent="0.25">
      <c r="AG3" s="17"/>
    </row>
    <row r="4" spans="1:69" x14ac:dyDescent="0.25">
      <c r="A4" s="2" t="s">
        <v>0</v>
      </c>
      <c r="B4" s="2"/>
      <c r="C4" s="2" t="s">
        <v>1</v>
      </c>
      <c r="M4" s="76"/>
      <c r="N4" s="76"/>
      <c r="O4" s="76"/>
      <c r="P4" s="76"/>
      <c r="Q4" s="76"/>
      <c r="R4" s="76"/>
      <c r="S4" s="76"/>
      <c r="T4" s="76"/>
      <c r="AG4" s="17"/>
      <c r="AJ4" t="s">
        <v>69</v>
      </c>
      <c r="BB4" t="s">
        <v>25</v>
      </c>
    </row>
    <row r="5" spans="1:69" x14ac:dyDescent="0.25">
      <c r="A5" s="75" t="s">
        <v>2</v>
      </c>
      <c r="B5" s="75"/>
      <c r="C5" s="3" t="s">
        <v>8</v>
      </c>
      <c r="N5" s="1"/>
      <c r="P5" s="1"/>
      <c r="Q5" s="1"/>
      <c r="R5" s="1"/>
      <c r="S5" s="1"/>
      <c r="T5" s="1"/>
      <c r="AG5" s="18"/>
      <c r="AH5" s="1"/>
      <c r="AJ5" s="2" t="s">
        <v>266</v>
      </c>
      <c r="AK5" s="2" t="s">
        <v>267</v>
      </c>
      <c r="AL5" s="2" t="s">
        <v>268</v>
      </c>
      <c r="AM5" s="2" t="s">
        <v>269</v>
      </c>
      <c r="AN5" s="2" t="s">
        <v>270</v>
      </c>
      <c r="AO5" s="2" t="s">
        <v>82</v>
      </c>
      <c r="AQ5" t="s">
        <v>6107</v>
      </c>
      <c r="AT5" s="8"/>
      <c r="BB5" s="2" t="s">
        <v>265</v>
      </c>
      <c r="BC5" s="2" t="s">
        <v>26</v>
      </c>
      <c r="BD5" s="2" t="s">
        <v>47</v>
      </c>
      <c r="BE5" s="2" t="s">
        <v>266</v>
      </c>
      <c r="BF5" s="2" t="s">
        <v>46</v>
      </c>
      <c r="BG5" s="2" t="s">
        <v>267</v>
      </c>
      <c r="BH5" s="2" t="s">
        <v>77</v>
      </c>
      <c r="BI5" s="2" t="s">
        <v>268</v>
      </c>
      <c r="BJ5" s="2" t="s">
        <v>79</v>
      </c>
      <c r="BK5" s="2" t="s">
        <v>269</v>
      </c>
      <c r="BL5" s="2" t="s">
        <v>79</v>
      </c>
      <c r="BM5" s="2" t="s">
        <v>270</v>
      </c>
      <c r="BN5" s="2" t="s">
        <v>80</v>
      </c>
      <c r="BO5" s="2" t="s">
        <v>81</v>
      </c>
      <c r="BP5" s="2" t="s">
        <v>82</v>
      </c>
      <c r="BQ5" s="2" t="s">
        <v>83</v>
      </c>
    </row>
    <row r="6" spans="1:69" x14ac:dyDescent="0.25">
      <c r="A6" s="75" t="s">
        <v>3</v>
      </c>
      <c r="B6" s="75"/>
      <c r="C6" s="3" t="s">
        <v>9</v>
      </c>
      <c r="N6" s="1"/>
      <c r="P6" s="1"/>
      <c r="Q6" s="1"/>
      <c r="R6" s="1"/>
      <c r="S6" s="1"/>
      <c r="T6" s="1"/>
      <c r="AG6" s="18"/>
      <c r="AH6" s="1"/>
      <c r="AJ6" s="3">
        <f t="shared" ref="AJ6:AJ35" si="0">BE6</f>
        <v>791</v>
      </c>
      <c r="AK6" s="3">
        <f t="shared" ref="AK6:AK35" si="1">BG6</f>
        <v>324</v>
      </c>
      <c r="AL6" s="3">
        <f t="shared" ref="AL6:AL35" si="2">BI6</f>
        <v>35</v>
      </c>
      <c r="AM6" s="3">
        <f t="shared" ref="AM6:AM35" si="3">BK6</f>
        <v>4</v>
      </c>
      <c r="AN6" s="3">
        <f t="shared" ref="AN6:AN35" si="4">BM6</f>
        <v>64</v>
      </c>
      <c r="AO6" s="6">
        <f>BP6</f>
        <v>5080197.5</v>
      </c>
      <c r="AQ6" s="9" t="s">
        <v>47</v>
      </c>
      <c r="AR6" s="27" t="s">
        <v>363</v>
      </c>
      <c r="AT6" s="8"/>
      <c r="BB6" s="3">
        <v>20001</v>
      </c>
      <c r="BC6" s="22" t="s">
        <v>427</v>
      </c>
      <c r="BD6" s="3" t="s">
        <v>50</v>
      </c>
      <c r="BE6" s="3">
        <v>791</v>
      </c>
      <c r="BF6" s="3" t="s">
        <v>51</v>
      </c>
      <c r="BG6" s="3">
        <v>324</v>
      </c>
      <c r="BH6" s="3" t="s">
        <v>85</v>
      </c>
      <c r="BI6" s="3">
        <v>35</v>
      </c>
      <c r="BJ6" s="3" t="s">
        <v>429</v>
      </c>
      <c r="BK6" s="3">
        <v>4</v>
      </c>
      <c r="BL6" s="3" t="s">
        <v>35</v>
      </c>
      <c r="BM6" s="3">
        <v>64</v>
      </c>
      <c r="BN6" s="3" t="s">
        <v>473</v>
      </c>
      <c r="BO6" s="3"/>
      <c r="BP6" s="6">
        <v>5080197.5</v>
      </c>
      <c r="BQ6" s="3">
        <v>0</v>
      </c>
    </row>
    <row r="7" spans="1:69" x14ac:dyDescent="0.25">
      <c r="A7" s="75" t="s">
        <v>6</v>
      </c>
      <c r="B7" s="75"/>
      <c r="C7" s="3" t="s">
        <v>10</v>
      </c>
      <c r="N7" s="1"/>
      <c r="P7" s="1"/>
      <c r="Q7" s="1"/>
      <c r="R7" s="1"/>
      <c r="S7" s="1"/>
      <c r="T7" s="1"/>
      <c r="AG7" s="18"/>
      <c r="AH7" s="1"/>
      <c r="AJ7" s="3">
        <f t="shared" si="0"/>
        <v>791</v>
      </c>
      <c r="AK7" s="3">
        <f t="shared" si="1"/>
        <v>324</v>
      </c>
      <c r="AL7" s="3">
        <f t="shared" si="2"/>
        <v>35</v>
      </c>
      <c r="AM7" s="3">
        <f t="shared" si="3"/>
        <v>4</v>
      </c>
      <c r="AN7" s="3">
        <f t="shared" si="4"/>
        <v>64</v>
      </c>
      <c r="AO7" s="6">
        <f t="shared" ref="AO7:AO35" si="5">BP7</f>
        <v>5197187.1909999996</v>
      </c>
      <c r="AQ7" s="9" t="s">
        <v>46</v>
      </c>
      <c r="AR7" s="27" t="s">
        <v>363</v>
      </c>
      <c r="AT7" s="8"/>
      <c r="BB7" s="3">
        <v>20002</v>
      </c>
      <c r="BC7" s="3" t="s">
        <v>142</v>
      </c>
      <c r="BD7" s="3" t="s">
        <v>50</v>
      </c>
      <c r="BE7" s="3">
        <v>791</v>
      </c>
      <c r="BF7" s="23" t="s">
        <v>51</v>
      </c>
      <c r="BG7" s="3">
        <v>324</v>
      </c>
      <c r="BH7" s="3" t="s">
        <v>85</v>
      </c>
      <c r="BI7" s="3">
        <v>35</v>
      </c>
      <c r="BJ7" s="3" t="s">
        <v>430</v>
      </c>
      <c r="BK7" s="3">
        <v>4</v>
      </c>
      <c r="BL7" s="3" t="s">
        <v>35</v>
      </c>
      <c r="BM7" s="3">
        <v>64</v>
      </c>
      <c r="BN7" s="3" t="s">
        <v>474</v>
      </c>
      <c r="BO7" s="3"/>
      <c r="BP7" s="6">
        <v>5197187.1909999996</v>
      </c>
      <c r="BQ7" s="3">
        <v>0</v>
      </c>
    </row>
    <row r="8" spans="1:69" x14ac:dyDescent="0.25">
      <c r="A8" s="75" t="s">
        <v>4</v>
      </c>
      <c r="B8" s="75"/>
      <c r="C8" s="3" t="s">
        <v>11</v>
      </c>
      <c r="N8" s="1"/>
      <c r="P8" s="1"/>
      <c r="Q8" s="1"/>
      <c r="R8" s="1"/>
      <c r="S8" s="1"/>
      <c r="T8" s="1"/>
      <c r="AG8" s="18"/>
      <c r="AH8" s="1"/>
      <c r="AJ8" s="3">
        <f t="shared" si="0"/>
        <v>791</v>
      </c>
      <c r="AK8" s="3">
        <f t="shared" si="1"/>
        <v>324</v>
      </c>
      <c r="AL8" s="3">
        <f t="shared" si="2"/>
        <v>35</v>
      </c>
      <c r="AM8" s="3">
        <f t="shared" si="3"/>
        <v>4</v>
      </c>
      <c r="AN8" s="3">
        <f t="shared" si="4"/>
        <v>64</v>
      </c>
      <c r="AO8" s="6">
        <f t="shared" si="5"/>
        <v>5197187.1909999996</v>
      </c>
      <c r="AQ8" s="9" t="s">
        <v>77</v>
      </c>
      <c r="AR8" s="27" t="s">
        <v>363</v>
      </c>
      <c r="AT8" s="8"/>
      <c r="BB8" s="3">
        <v>20003</v>
      </c>
      <c r="BC8" s="3" t="s">
        <v>427</v>
      </c>
      <c r="BD8" s="3" t="s">
        <v>50</v>
      </c>
      <c r="BE8" s="3">
        <v>791</v>
      </c>
      <c r="BF8" s="23" t="s">
        <v>51</v>
      </c>
      <c r="BG8" s="3">
        <v>324</v>
      </c>
      <c r="BH8" s="3" t="s">
        <v>85</v>
      </c>
      <c r="BI8" s="3">
        <v>35</v>
      </c>
      <c r="BJ8" s="3" t="s">
        <v>429</v>
      </c>
      <c r="BK8" s="3">
        <v>4</v>
      </c>
      <c r="BL8" s="3" t="s">
        <v>35</v>
      </c>
      <c r="BM8" s="3">
        <v>64</v>
      </c>
      <c r="BN8" s="3" t="s">
        <v>475</v>
      </c>
      <c r="BO8" s="3"/>
      <c r="BP8" s="6">
        <v>5197187.1909999996</v>
      </c>
      <c r="BQ8" s="3">
        <v>0</v>
      </c>
    </row>
    <row r="9" spans="1:69" x14ac:dyDescent="0.25">
      <c r="A9" s="75" t="s">
        <v>5</v>
      </c>
      <c r="B9" s="75"/>
      <c r="C9" s="3" t="s">
        <v>12</v>
      </c>
      <c r="N9" s="1"/>
      <c r="P9" s="28"/>
      <c r="Q9" s="1"/>
      <c r="R9" s="28"/>
      <c r="S9" s="1"/>
      <c r="T9" s="28"/>
      <c r="AG9" s="18"/>
      <c r="AH9" s="28"/>
      <c r="AJ9" s="3">
        <f t="shared" si="0"/>
        <v>791</v>
      </c>
      <c r="AK9" s="3">
        <f t="shared" si="1"/>
        <v>324</v>
      </c>
      <c r="AL9" s="3">
        <f t="shared" si="2"/>
        <v>60</v>
      </c>
      <c r="AM9" s="3">
        <f t="shared" si="3"/>
        <v>4</v>
      </c>
      <c r="AN9" s="3">
        <f t="shared" si="4"/>
        <v>64</v>
      </c>
      <c r="AO9" s="6">
        <f t="shared" si="5"/>
        <v>5544672.7000000002</v>
      </c>
      <c r="AQ9" s="9" t="s">
        <v>362</v>
      </c>
      <c r="AR9" s="27" t="s">
        <v>363</v>
      </c>
      <c r="AT9" s="8"/>
      <c r="BB9" s="3">
        <v>20004</v>
      </c>
      <c r="BC9" s="3" t="s">
        <v>431</v>
      </c>
      <c r="BD9" s="3" t="s">
        <v>50</v>
      </c>
      <c r="BE9" s="3">
        <v>791</v>
      </c>
      <c r="BF9" s="23" t="s">
        <v>51</v>
      </c>
      <c r="BG9" s="3">
        <v>324</v>
      </c>
      <c r="BH9" s="3" t="s">
        <v>102</v>
      </c>
      <c r="BI9" s="3">
        <v>60</v>
      </c>
      <c r="BJ9" s="3" t="s">
        <v>430</v>
      </c>
      <c r="BK9" s="3">
        <v>4</v>
      </c>
      <c r="BL9" s="3" t="s">
        <v>35</v>
      </c>
      <c r="BM9" s="3">
        <v>64</v>
      </c>
      <c r="BN9" s="3" t="s">
        <v>476</v>
      </c>
      <c r="BO9" s="3"/>
      <c r="BP9" s="6">
        <v>5544672.7000000002</v>
      </c>
      <c r="BQ9" s="3">
        <v>0</v>
      </c>
    </row>
    <row r="10" spans="1:69" x14ac:dyDescent="0.25">
      <c r="A10" s="75" t="s">
        <v>7</v>
      </c>
      <c r="B10" s="75"/>
      <c r="C10" s="3" t="s">
        <v>13</v>
      </c>
      <c r="M10" s="1"/>
      <c r="N10" s="1"/>
      <c r="O10" s="1"/>
      <c r="P10" s="1"/>
      <c r="Q10" s="1"/>
      <c r="R10" s="1"/>
      <c r="S10" s="1"/>
      <c r="AG10" s="18"/>
      <c r="AH10" s="1"/>
      <c r="AJ10" s="3">
        <f t="shared" si="0"/>
        <v>1002</v>
      </c>
      <c r="AK10" s="3">
        <f t="shared" si="1"/>
        <v>286</v>
      </c>
      <c r="AL10" s="3">
        <f t="shared" si="2"/>
        <v>50</v>
      </c>
      <c r="AM10" s="3">
        <f t="shared" si="3"/>
        <v>4</v>
      </c>
      <c r="AN10" s="3">
        <f t="shared" si="4"/>
        <v>64</v>
      </c>
      <c r="AO10" s="6">
        <f t="shared" si="5"/>
        <v>5594894.0810000002</v>
      </c>
      <c r="AQ10" s="9" t="s">
        <v>4</v>
      </c>
      <c r="AR10" s="27" t="s">
        <v>363</v>
      </c>
      <c r="AT10" s="8"/>
      <c r="BB10" s="3">
        <v>20005</v>
      </c>
      <c r="BC10" s="3" t="s">
        <v>171</v>
      </c>
      <c r="BD10" s="3" t="s">
        <v>317</v>
      </c>
      <c r="BE10" s="3">
        <v>1002</v>
      </c>
      <c r="BF10" s="23" t="s">
        <v>281</v>
      </c>
      <c r="BG10" s="3">
        <v>286</v>
      </c>
      <c r="BH10" s="3" t="s">
        <v>109</v>
      </c>
      <c r="BI10" s="3">
        <v>50</v>
      </c>
      <c r="BJ10" s="3" t="s">
        <v>433</v>
      </c>
      <c r="BK10" s="3">
        <v>4</v>
      </c>
      <c r="BL10" s="3" t="s">
        <v>35</v>
      </c>
      <c r="BM10" s="3">
        <v>64</v>
      </c>
      <c r="BN10" s="3" t="s">
        <v>477</v>
      </c>
      <c r="BO10" s="3"/>
      <c r="BP10" s="6">
        <v>5594894.0810000002</v>
      </c>
      <c r="BQ10" s="3">
        <v>0</v>
      </c>
    </row>
    <row r="11" spans="1:69" x14ac:dyDescent="0.25"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8"/>
      <c r="AH11" s="1"/>
      <c r="AJ11" s="3">
        <f t="shared" si="0"/>
        <v>791</v>
      </c>
      <c r="AK11" s="3">
        <f t="shared" si="1"/>
        <v>324</v>
      </c>
      <c r="AL11" s="3">
        <f t="shared" si="2"/>
        <v>35</v>
      </c>
      <c r="AM11" s="3">
        <f t="shared" si="3"/>
        <v>4</v>
      </c>
      <c r="AN11" s="3">
        <f t="shared" si="4"/>
        <v>64</v>
      </c>
      <c r="AO11" s="6">
        <f t="shared" si="5"/>
        <v>5617101.8015000001</v>
      </c>
      <c r="AQ11" s="9" t="s">
        <v>7</v>
      </c>
      <c r="AR11" s="27" t="s">
        <v>363</v>
      </c>
      <c r="BB11" s="3">
        <v>20006</v>
      </c>
      <c r="BC11" s="3" t="s">
        <v>427</v>
      </c>
      <c r="BD11" s="3" t="s">
        <v>50</v>
      </c>
      <c r="BE11" s="3">
        <v>791</v>
      </c>
      <c r="BF11" s="23" t="s">
        <v>51</v>
      </c>
      <c r="BG11" s="3">
        <v>324</v>
      </c>
      <c r="BH11" s="3" t="s">
        <v>85</v>
      </c>
      <c r="BI11" s="3">
        <v>35</v>
      </c>
      <c r="BJ11" s="3" t="s">
        <v>429</v>
      </c>
      <c r="BK11" s="3">
        <v>4</v>
      </c>
      <c r="BL11" s="3" t="s">
        <v>35</v>
      </c>
      <c r="BM11" s="3">
        <v>64</v>
      </c>
      <c r="BN11" s="3" t="s">
        <v>475</v>
      </c>
      <c r="BO11" s="3"/>
      <c r="BP11" s="6">
        <v>5617101.8015000001</v>
      </c>
      <c r="BQ11" s="3">
        <v>0</v>
      </c>
    </row>
    <row r="12" spans="1:69" x14ac:dyDescent="0.25">
      <c r="A12" s="73" t="s">
        <v>71</v>
      </c>
      <c r="B12" s="74"/>
      <c r="C12" s="74"/>
      <c r="D12" s="74"/>
      <c r="E12" s="74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8"/>
      <c r="AH12" s="1"/>
      <c r="AJ12" s="3">
        <f t="shared" si="0"/>
        <v>62</v>
      </c>
      <c r="AK12" s="3">
        <f t="shared" si="1"/>
        <v>324</v>
      </c>
      <c r="AL12" s="3">
        <f t="shared" si="2"/>
        <v>15</v>
      </c>
      <c r="AM12" s="3">
        <f t="shared" si="3"/>
        <v>4</v>
      </c>
      <c r="AN12" s="3">
        <f t="shared" si="4"/>
        <v>32</v>
      </c>
      <c r="AO12" s="6">
        <f t="shared" si="5"/>
        <v>5646276.6500000004</v>
      </c>
      <c r="BB12" s="3">
        <v>20007</v>
      </c>
      <c r="BC12" s="3" t="s">
        <v>434</v>
      </c>
      <c r="BD12" s="3" t="s">
        <v>435</v>
      </c>
      <c r="BE12" s="3">
        <v>62</v>
      </c>
      <c r="BF12" s="23" t="s">
        <v>51</v>
      </c>
      <c r="BG12" s="3">
        <v>324</v>
      </c>
      <c r="BH12" s="3" t="s">
        <v>95</v>
      </c>
      <c r="BI12" s="3">
        <v>15</v>
      </c>
      <c r="BJ12" s="3" t="s">
        <v>430</v>
      </c>
      <c r="BK12" s="3">
        <v>4</v>
      </c>
      <c r="BL12" s="3" t="s">
        <v>93</v>
      </c>
      <c r="BM12" s="3">
        <v>32</v>
      </c>
      <c r="BN12" s="3" t="s">
        <v>478</v>
      </c>
      <c r="BO12" s="3"/>
      <c r="BP12" s="6">
        <v>5646276.6500000004</v>
      </c>
      <c r="BQ12" s="3">
        <v>0</v>
      </c>
    </row>
    <row r="13" spans="1:69" x14ac:dyDescent="0.25">
      <c r="A13" s="74"/>
      <c r="B13" s="74"/>
      <c r="C13" s="74"/>
      <c r="D13" s="74"/>
      <c r="E13" s="74"/>
      <c r="M13" s="1"/>
      <c r="O13" s="1"/>
      <c r="P13" s="1"/>
      <c r="Q13" s="1"/>
      <c r="R13" s="1"/>
      <c r="S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8"/>
      <c r="AH13" s="1"/>
      <c r="AJ13" s="3">
        <f t="shared" si="0"/>
        <v>791</v>
      </c>
      <c r="AK13" s="3">
        <f t="shared" si="1"/>
        <v>324</v>
      </c>
      <c r="AL13" s="3">
        <f t="shared" si="2"/>
        <v>60</v>
      </c>
      <c r="AM13" s="3">
        <f t="shared" si="3"/>
        <v>4</v>
      </c>
      <c r="AN13" s="3">
        <f t="shared" si="4"/>
        <v>64</v>
      </c>
      <c r="AO13" s="6">
        <f t="shared" si="5"/>
        <v>5660646.3514999999</v>
      </c>
      <c r="BB13" s="3">
        <v>20008</v>
      </c>
      <c r="BC13" s="3" t="s">
        <v>104</v>
      </c>
      <c r="BD13" s="3" t="s">
        <v>50</v>
      </c>
      <c r="BE13" s="3">
        <v>791</v>
      </c>
      <c r="BF13" s="23" t="s">
        <v>51</v>
      </c>
      <c r="BG13" s="3">
        <v>324</v>
      </c>
      <c r="BH13" s="3" t="s">
        <v>102</v>
      </c>
      <c r="BI13" s="3">
        <v>60</v>
      </c>
      <c r="BJ13" s="3" t="s">
        <v>436</v>
      </c>
      <c r="BK13" s="3">
        <v>4</v>
      </c>
      <c r="BL13" s="3" t="s">
        <v>35</v>
      </c>
      <c r="BM13" s="3">
        <v>64</v>
      </c>
      <c r="BN13" s="3" t="s">
        <v>479</v>
      </c>
      <c r="BO13" s="3"/>
      <c r="BP13" s="6">
        <v>5660646.3514999999</v>
      </c>
      <c r="BQ13" s="3">
        <v>0</v>
      </c>
    </row>
    <row r="14" spans="1:69" x14ac:dyDescent="0.25">
      <c r="M14" s="1"/>
      <c r="O14" s="1"/>
      <c r="P14" s="1"/>
      <c r="Q14" s="1"/>
      <c r="R14" s="1"/>
      <c r="S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G14" s="18"/>
      <c r="AH14" s="1"/>
      <c r="AJ14" s="3">
        <f t="shared" si="0"/>
        <v>791</v>
      </c>
      <c r="AK14" s="3">
        <f t="shared" si="1"/>
        <v>324</v>
      </c>
      <c r="AL14" s="3">
        <f t="shared" si="2"/>
        <v>60</v>
      </c>
      <c r="AM14" s="3">
        <f t="shared" si="3"/>
        <v>4</v>
      </c>
      <c r="AN14" s="3">
        <f t="shared" si="4"/>
        <v>64</v>
      </c>
      <c r="AO14" s="6">
        <f t="shared" si="5"/>
        <v>5660646.3514999999</v>
      </c>
      <c r="BB14" s="3">
        <v>20009</v>
      </c>
      <c r="BC14" s="3" t="s">
        <v>161</v>
      </c>
      <c r="BD14" s="3" t="s">
        <v>50</v>
      </c>
      <c r="BE14" s="3">
        <v>791</v>
      </c>
      <c r="BF14" s="23" t="s">
        <v>51</v>
      </c>
      <c r="BG14" s="3">
        <v>324</v>
      </c>
      <c r="BH14" s="3" t="s">
        <v>102</v>
      </c>
      <c r="BI14" s="3">
        <v>60</v>
      </c>
      <c r="BJ14" s="3" t="s">
        <v>437</v>
      </c>
      <c r="BK14" s="3">
        <v>4</v>
      </c>
      <c r="BL14" s="3" t="s">
        <v>35</v>
      </c>
      <c r="BM14" s="3">
        <v>64</v>
      </c>
      <c r="BN14" s="3" t="s">
        <v>480</v>
      </c>
      <c r="BO14" s="3"/>
      <c r="BP14" s="6">
        <v>5660646.3514999999</v>
      </c>
      <c r="BQ14" s="3">
        <v>0</v>
      </c>
    </row>
    <row r="15" spans="1:69" x14ac:dyDescent="0.25">
      <c r="A15" t="s">
        <v>14</v>
      </c>
      <c r="M15" s="1"/>
      <c r="N15" s="1"/>
      <c r="O15" s="1"/>
      <c r="P15" s="1"/>
      <c r="Q15" s="1"/>
      <c r="R15" s="1"/>
      <c r="S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G15" s="18"/>
      <c r="AH15" s="1"/>
      <c r="AJ15" s="3">
        <f t="shared" si="0"/>
        <v>791</v>
      </c>
      <c r="AK15" s="3">
        <f t="shared" si="1"/>
        <v>324</v>
      </c>
      <c r="AL15" s="3">
        <f t="shared" si="2"/>
        <v>35</v>
      </c>
      <c r="AM15" s="3">
        <f t="shared" si="3"/>
        <v>4</v>
      </c>
      <c r="AN15" s="3">
        <f t="shared" si="4"/>
        <v>64</v>
      </c>
      <c r="AO15" s="6">
        <f t="shared" si="5"/>
        <v>5660791.5</v>
      </c>
      <c r="BB15" s="3">
        <v>20010</v>
      </c>
      <c r="BC15" s="3" t="s">
        <v>162</v>
      </c>
      <c r="BD15" s="3" t="s">
        <v>50</v>
      </c>
      <c r="BE15" s="3">
        <v>791</v>
      </c>
      <c r="BF15" s="23" t="s">
        <v>51</v>
      </c>
      <c r="BG15" s="3">
        <v>324</v>
      </c>
      <c r="BH15" s="3" t="s">
        <v>85</v>
      </c>
      <c r="BI15" s="3">
        <v>35</v>
      </c>
      <c r="BJ15" s="3" t="s">
        <v>430</v>
      </c>
      <c r="BK15" s="3">
        <v>4</v>
      </c>
      <c r="BL15" s="3" t="s">
        <v>35</v>
      </c>
      <c r="BM15" s="3">
        <v>64</v>
      </c>
      <c r="BN15" s="3" t="s">
        <v>475</v>
      </c>
      <c r="BO15" s="3"/>
      <c r="BP15" s="6">
        <v>5660791.5</v>
      </c>
      <c r="BQ15" s="3">
        <v>0</v>
      </c>
    </row>
    <row r="16" spans="1:69" x14ac:dyDescent="0.25">
      <c r="A16" s="2"/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AG16" s="17"/>
      <c r="AJ16" s="3">
        <f t="shared" si="0"/>
        <v>791</v>
      </c>
      <c r="AK16" s="3">
        <f t="shared" si="1"/>
        <v>324</v>
      </c>
      <c r="AL16" s="3">
        <f t="shared" si="2"/>
        <v>65</v>
      </c>
      <c r="AM16" s="3">
        <f t="shared" si="3"/>
        <v>4</v>
      </c>
      <c r="AN16" s="3">
        <f t="shared" si="4"/>
        <v>64</v>
      </c>
      <c r="AO16" s="6">
        <f t="shared" si="5"/>
        <v>5791425.1500000004</v>
      </c>
      <c r="BB16" s="3">
        <v>20011</v>
      </c>
      <c r="BC16" s="3" t="s">
        <v>438</v>
      </c>
      <c r="BD16" s="3" t="s">
        <v>50</v>
      </c>
      <c r="BE16" s="3">
        <v>791</v>
      </c>
      <c r="BF16" s="23" t="s">
        <v>51</v>
      </c>
      <c r="BG16" s="3">
        <v>324</v>
      </c>
      <c r="BH16" s="3" t="s">
        <v>134</v>
      </c>
      <c r="BI16" s="3">
        <v>65</v>
      </c>
      <c r="BJ16" s="3" t="s">
        <v>436</v>
      </c>
      <c r="BK16" s="3">
        <v>4</v>
      </c>
      <c r="BL16" s="3" t="s">
        <v>35</v>
      </c>
      <c r="BM16" s="3">
        <v>64</v>
      </c>
      <c r="BN16" s="3" t="s">
        <v>481</v>
      </c>
      <c r="BO16" s="3"/>
      <c r="BP16" s="6">
        <v>5791425.1500000004</v>
      </c>
      <c r="BQ16" s="3">
        <v>0</v>
      </c>
    </row>
    <row r="17" spans="1:87" x14ac:dyDescent="0.25">
      <c r="A17" s="2" t="s">
        <v>8</v>
      </c>
      <c r="B17" s="3">
        <v>1</v>
      </c>
      <c r="C17" s="3">
        <v>2</v>
      </c>
      <c r="D17" s="3">
        <v>3</v>
      </c>
      <c r="E17" s="3">
        <v>3</v>
      </c>
      <c r="F17" s="3">
        <v>2</v>
      </c>
      <c r="G17" s="3">
        <v>4</v>
      </c>
      <c r="AG17" s="17"/>
      <c r="AJ17" s="3">
        <f t="shared" si="0"/>
        <v>791</v>
      </c>
      <c r="AK17" s="3">
        <f t="shared" si="1"/>
        <v>324</v>
      </c>
      <c r="AL17" s="3">
        <f t="shared" si="2"/>
        <v>50</v>
      </c>
      <c r="AM17" s="3">
        <f t="shared" si="3"/>
        <v>32</v>
      </c>
      <c r="AN17" s="3">
        <f t="shared" si="4"/>
        <v>500</v>
      </c>
      <c r="AO17" s="6">
        <f t="shared" si="5"/>
        <v>5791425.1500000004</v>
      </c>
      <c r="BB17" s="3">
        <v>20012</v>
      </c>
      <c r="BC17" s="3" t="s">
        <v>427</v>
      </c>
      <c r="BD17" s="3" t="s">
        <v>50</v>
      </c>
      <c r="BE17" s="3">
        <v>791</v>
      </c>
      <c r="BF17" s="23" t="s">
        <v>51</v>
      </c>
      <c r="BG17" s="3">
        <v>324</v>
      </c>
      <c r="BH17" s="3" t="s">
        <v>109</v>
      </c>
      <c r="BI17" s="3">
        <v>50</v>
      </c>
      <c r="BJ17" s="3" t="s">
        <v>439</v>
      </c>
      <c r="BK17" s="3">
        <v>32</v>
      </c>
      <c r="BL17" s="3" t="s">
        <v>197</v>
      </c>
      <c r="BM17" s="3">
        <v>500</v>
      </c>
      <c r="BN17" s="3" t="s">
        <v>482</v>
      </c>
      <c r="BO17" s="3"/>
      <c r="BP17" s="6">
        <v>5791425.1500000004</v>
      </c>
      <c r="BQ17" s="3">
        <v>0</v>
      </c>
    </row>
    <row r="18" spans="1:87" x14ac:dyDescent="0.25">
      <c r="A18" s="2" t="s">
        <v>9</v>
      </c>
      <c r="B18" s="3">
        <f>1/C17</f>
        <v>0.5</v>
      </c>
      <c r="C18" s="3">
        <v>1</v>
      </c>
      <c r="D18" s="3">
        <v>0.25</v>
      </c>
      <c r="E18" s="3">
        <v>2</v>
      </c>
      <c r="F18" s="3">
        <v>3</v>
      </c>
      <c r="G18" s="3">
        <v>1</v>
      </c>
      <c r="AG18" s="17"/>
      <c r="AJ18" s="3">
        <f t="shared" si="0"/>
        <v>915</v>
      </c>
      <c r="AK18" s="3">
        <f t="shared" si="1"/>
        <v>324</v>
      </c>
      <c r="AL18" s="3">
        <f t="shared" si="2"/>
        <v>50</v>
      </c>
      <c r="AM18" s="3">
        <f t="shared" si="3"/>
        <v>8</v>
      </c>
      <c r="AN18" s="3">
        <f t="shared" si="4"/>
        <v>128</v>
      </c>
      <c r="AO18" s="6">
        <f t="shared" si="5"/>
        <v>5791425.1500000004</v>
      </c>
      <c r="BB18" s="3">
        <v>20013</v>
      </c>
      <c r="BC18" s="3" t="s">
        <v>440</v>
      </c>
      <c r="BD18" s="3" t="s">
        <v>441</v>
      </c>
      <c r="BE18" s="3">
        <v>915</v>
      </c>
      <c r="BF18" s="23" t="s">
        <v>51</v>
      </c>
      <c r="BG18" s="3">
        <v>324</v>
      </c>
      <c r="BH18" s="3" t="s">
        <v>109</v>
      </c>
      <c r="BI18" s="3">
        <v>50</v>
      </c>
      <c r="BJ18" s="3" t="s">
        <v>30</v>
      </c>
      <c r="BK18" s="3">
        <v>8</v>
      </c>
      <c r="BL18" s="3" t="s">
        <v>48</v>
      </c>
      <c r="BM18" s="3">
        <v>128</v>
      </c>
      <c r="BN18" s="3" t="s">
        <v>483</v>
      </c>
      <c r="BO18" s="3"/>
      <c r="BP18" s="6">
        <v>5791425.1500000004</v>
      </c>
      <c r="BQ18" s="3">
        <v>0</v>
      </c>
    </row>
    <row r="19" spans="1:87" x14ac:dyDescent="0.25">
      <c r="A19" s="2" t="s">
        <v>10</v>
      </c>
      <c r="B19" s="3">
        <f>1/D17</f>
        <v>0.33333333333333331</v>
      </c>
      <c r="C19" s="3">
        <v>2</v>
      </c>
      <c r="D19" s="3">
        <v>1</v>
      </c>
      <c r="E19" s="3">
        <v>3</v>
      </c>
      <c r="F19" s="3">
        <v>3</v>
      </c>
      <c r="G19" s="3">
        <v>2</v>
      </c>
      <c r="AG19" s="17"/>
      <c r="AJ19" s="3">
        <f t="shared" si="0"/>
        <v>791</v>
      </c>
      <c r="AK19" s="3">
        <f t="shared" si="1"/>
        <v>324</v>
      </c>
      <c r="AL19" s="3">
        <f t="shared" si="2"/>
        <v>35</v>
      </c>
      <c r="AM19" s="3">
        <f t="shared" si="3"/>
        <v>4</v>
      </c>
      <c r="AN19" s="3">
        <f t="shared" si="4"/>
        <v>64</v>
      </c>
      <c r="AO19" s="6">
        <f t="shared" si="5"/>
        <v>5805794.8514999999</v>
      </c>
      <c r="BB19" s="3">
        <v>20014</v>
      </c>
      <c r="BC19" s="3" t="s">
        <v>427</v>
      </c>
      <c r="BD19" s="3" t="s">
        <v>50</v>
      </c>
      <c r="BE19" s="3">
        <v>791</v>
      </c>
      <c r="BF19" s="23" t="s">
        <v>51</v>
      </c>
      <c r="BG19" s="3">
        <v>324</v>
      </c>
      <c r="BH19" s="3" t="s">
        <v>85</v>
      </c>
      <c r="BI19" s="3">
        <v>35</v>
      </c>
      <c r="BJ19" s="3" t="s">
        <v>430</v>
      </c>
      <c r="BK19" s="3">
        <v>4</v>
      </c>
      <c r="BL19" s="3" t="s">
        <v>35</v>
      </c>
      <c r="BM19" s="3">
        <v>64</v>
      </c>
      <c r="BN19" s="3" t="s">
        <v>484</v>
      </c>
      <c r="BO19" s="3"/>
      <c r="BP19" s="6">
        <v>5805794.8514999999</v>
      </c>
      <c r="BQ19" s="3">
        <v>0</v>
      </c>
    </row>
    <row r="20" spans="1:87" x14ac:dyDescent="0.25">
      <c r="A20" s="2" t="s">
        <v>11</v>
      </c>
      <c r="B20" s="3">
        <f>1/E17</f>
        <v>0.33333333333333331</v>
      </c>
      <c r="C20" s="3">
        <f>1/E18</f>
        <v>0.5</v>
      </c>
      <c r="D20" s="3">
        <f>1/E19</f>
        <v>0.33333333333333331</v>
      </c>
      <c r="E20" s="3">
        <v>1</v>
      </c>
      <c r="F20" s="3">
        <v>2</v>
      </c>
      <c r="G20" s="3">
        <v>0.25</v>
      </c>
      <c r="AG20" s="17"/>
      <c r="AJ20" s="3">
        <f t="shared" si="0"/>
        <v>791</v>
      </c>
      <c r="AK20" s="3">
        <f t="shared" si="1"/>
        <v>324</v>
      </c>
      <c r="AL20" s="3">
        <f t="shared" si="2"/>
        <v>60</v>
      </c>
      <c r="AM20" s="3">
        <f t="shared" si="3"/>
        <v>4</v>
      </c>
      <c r="AN20" s="3">
        <f t="shared" si="4"/>
        <v>64</v>
      </c>
      <c r="AO20" s="6">
        <f t="shared" si="5"/>
        <v>5895061.1789999995</v>
      </c>
      <c r="BB20" s="3">
        <v>20015</v>
      </c>
      <c r="BC20" s="3" t="s">
        <v>104</v>
      </c>
      <c r="BD20" s="3" t="s">
        <v>50</v>
      </c>
      <c r="BE20" s="3">
        <v>791</v>
      </c>
      <c r="BF20" s="23" t="s">
        <v>51</v>
      </c>
      <c r="BG20" s="3">
        <v>324</v>
      </c>
      <c r="BH20" s="3" t="s">
        <v>102</v>
      </c>
      <c r="BI20" s="3">
        <v>60</v>
      </c>
      <c r="BJ20" s="3" t="s">
        <v>430</v>
      </c>
      <c r="BK20" s="3">
        <v>4</v>
      </c>
      <c r="BL20" s="3" t="s">
        <v>35</v>
      </c>
      <c r="BM20" s="3">
        <v>64</v>
      </c>
      <c r="BN20" s="3" t="s">
        <v>485</v>
      </c>
      <c r="BO20" s="3"/>
      <c r="BP20" s="6">
        <v>5895061.1789999995</v>
      </c>
      <c r="BQ20" s="3">
        <v>0</v>
      </c>
    </row>
    <row r="21" spans="1:87" x14ac:dyDescent="0.25">
      <c r="A21" s="2" t="s">
        <v>12</v>
      </c>
      <c r="B21" s="3">
        <f>1/F17</f>
        <v>0.5</v>
      </c>
      <c r="C21" s="3">
        <f>1/F18</f>
        <v>0.33333333333333331</v>
      </c>
      <c r="D21" s="3">
        <f>1/F19</f>
        <v>0.33333333333333331</v>
      </c>
      <c r="E21" s="3">
        <f>1/F20</f>
        <v>0.5</v>
      </c>
      <c r="F21" s="3">
        <v>1</v>
      </c>
      <c r="G21" s="3">
        <v>0.25</v>
      </c>
      <c r="AG21" s="17"/>
      <c r="AJ21" s="3">
        <f t="shared" si="0"/>
        <v>791</v>
      </c>
      <c r="AK21" s="3">
        <f t="shared" si="1"/>
        <v>324</v>
      </c>
      <c r="AL21" s="3">
        <f t="shared" si="2"/>
        <v>35</v>
      </c>
      <c r="AM21" s="3">
        <f t="shared" si="3"/>
        <v>4</v>
      </c>
      <c r="AN21" s="3">
        <f t="shared" si="4"/>
        <v>64</v>
      </c>
      <c r="AO21" s="6">
        <f t="shared" si="5"/>
        <v>5942524.7385</v>
      </c>
      <c r="BB21" s="3">
        <v>20016</v>
      </c>
      <c r="BC21" s="3" t="s">
        <v>442</v>
      </c>
      <c r="BD21" s="3" t="s">
        <v>50</v>
      </c>
      <c r="BE21" s="3">
        <v>791</v>
      </c>
      <c r="BF21" s="23" t="s">
        <v>51</v>
      </c>
      <c r="BG21" s="3">
        <v>324</v>
      </c>
      <c r="BH21" s="3" t="s">
        <v>85</v>
      </c>
      <c r="BI21" s="3">
        <v>35</v>
      </c>
      <c r="BJ21" s="3" t="s">
        <v>430</v>
      </c>
      <c r="BK21" s="3">
        <v>4</v>
      </c>
      <c r="BL21" s="3" t="s">
        <v>35</v>
      </c>
      <c r="BM21" s="3">
        <v>64</v>
      </c>
      <c r="BN21" s="3" t="s">
        <v>486</v>
      </c>
      <c r="BO21" s="3"/>
      <c r="BP21" s="6">
        <v>5942524.7385</v>
      </c>
      <c r="BQ21" s="3">
        <v>0</v>
      </c>
    </row>
    <row r="22" spans="1:87" x14ac:dyDescent="0.25">
      <c r="A22" s="2" t="s">
        <v>13</v>
      </c>
      <c r="B22" s="3">
        <f>1/G17</f>
        <v>0.25</v>
      </c>
      <c r="C22" s="3">
        <f>1/G18</f>
        <v>1</v>
      </c>
      <c r="D22" s="3">
        <f>1/G19</f>
        <v>0.5</v>
      </c>
      <c r="E22" s="3">
        <f>1/G20</f>
        <v>4</v>
      </c>
      <c r="F22" s="3">
        <f>1/G21</f>
        <v>4</v>
      </c>
      <c r="G22" s="3">
        <v>1</v>
      </c>
      <c r="AG22" s="17"/>
      <c r="AJ22" s="3">
        <f t="shared" si="0"/>
        <v>1002</v>
      </c>
      <c r="AK22" s="3">
        <f t="shared" si="1"/>
        <v>286</v>
      </c>
      <c r="AL22" s="3">
        <f t="shared" si="2"/>
        <v>50</v>
      </c>
      <c r="AM22" s="3">
        <f t="shared" si="3"/>
        <v>4</v>
      </c>
      <c r="AN22" s="3">
        <f t="shared" si="4"/>
        <v>64</v>
      </c>
      <c r="AO22" s="6">
        <f t="shared" si="5"/>
        <v>5950943.3514999999</v>
      </c>
      <c r="BB22" s="3">
        <v>20017</v>
      </c>
      <c r="BC22" s="3" t="s">
        <v>171</v>
      </c>
      <c r="BD22" s="3" t="s">
        <v>317</v>
      </c>
      <c r="BE22" s="3">
        <v>1002</v>
      </c>
      <c r="BF22" s="23" t="s">
        <v>281</v>
      </c>
      <c r="BG22" s="3">
        <v>286</v>
      </c>
      <c r="BH22" s="3" t="s">
        <v>109</v>
      </c>
      <c r="BI22" s="3">
        <v>50</v>
      </c>
      <c r="BJ22" s="3" t="s">
        <v>436</v>
      </c>
      <c r="BK22" s="3">
        <v>4</v>
      </c>
      <c r="BL22" s="3" t="s">
        <v>35</v>
      </c>
      <c r="BM22" s="3">
        <v>64</v>
      </c>
      <c r="BN22" s="3" t="s">
        <v>487</v>
      </c>
      <c r="BO22" s="3"/>
      <c r="BP22" s="6">
        <v>5950943.3514999999</v>
      </c>
      <c r="BQ22" s="3">
        <v>0</v>
      </c>
    </row>
    <row r="23" spans="1:87" x14ac:dyDescent="0.25">
      <c r="A23" s="2" t="s">
        <v>45</v>
      </c>
      <c r="B23" s="3">
        <f t="shared" ref="B23:G23" si="6">SUM(B17:B22)</f>
        <v>2.9166666666666665</v>
      </c>
      <c r="C23" s="3">
        <f t="shared" si="6"/>
        <v>6.833333333333333</v>
      </c>
      <c r="D23" s="3">
        <f t="shared" si="6"/>
        <v>5.4166666666666661</v>
      </c>
      <c r="E23" s="3">
        <f t="shared" si="6"/>
        <v>13.5</v>
      </c>
      <c r="F23" s="3">
        <f t="shared" si="6"/>
        <v>15</v>
      </c>
      <c r="G23" s="3">
        <f t="shared" si="6"/>
        <v>8.5</v>
      </c>
      <c r="AG23" s="17"/>
      <c r="AJ23" s="3">
        <f t="shared" si="0"/>
        <v>1002</v>
      </c>
      <c r="AK23" s="3">
        <f t="shared" si="1"/>
        <v>286</v>
      </c>
      <c r="AL23" s="3">
        <f t="shared" si="2"/>
        <v>50</v>
      </c>
      <c r="AM23" s="3">
        <f t="shared" si="3"/>
        <v>4</v>
      </c>
      <c r="AN23" s="3">
        <f t="shared" si="4"/>
        <v>64</v>
      </c>
      <c r="AO23" s="6">
        <f t="shared" si="5"/>
        <v>5950943.3514999999</v>
      </c>
      <c r="BB23" s="3">
        <v>20018</v>
      </c>
      <c r="BC23" s="3" t="s">
        <v>171</v>
      </c>
      <c r="BD23" s="3" t="s">
        <v>317</v>
      </c>
      <c r="BE23" s="3">
        <v>1002</v>
      </c>
      <c r="BF23" s="23" t="s">
        <v>281</v>
      </c>
      <c r="BG23" s="3">
        <v>286</v>
      </c>
      <c r="BH23" s="3" t="s">
        <v>109</v>
      </c>
      <c r="BI23" s="3">
        <v>50</v>
      </c>
      <c r="BJ23" s="3" t="s">
        <v>433</v>
      </c>
      <c r="BK23" s="3">
        <v>4</v>
      </c>
      <c r="BL23" s="3" t="s">
        <v>35</v>
      </c>
      <c r="BM23" s="3">
        <v>64</v>
      </c>
      <c r="BN23" s="3" t="s">
        <v>488</v>
      </c>
      <c r="BO23" s="3"/>
      <c r="BP23" s="6">
        <v>5950943.3514999999</v>
      </c>
      <c r="BQ23" s="3">
        <v>0</v>
      </c>
      <c r="BV23" s="78"/>
      <c r="BW23" s="78"/>
    </row>
    <row r="24" spans="1:87" x14ac:dyDescent="0.25">
      <c r="AG24" s="17"/>
      <c r="AJ24" s="3">
        <f t="shared" si="0"/>
        <v>1002</v>
      </c>
      <c r="AK24" s="3">
        <f t="shared" si="1"/>
        <v>286</v>
      </c>
      <c r="AL24" s="3">
        <f t="shared" si="2"/>
        <v>50</v>
      </c>
      <c r="AM24" s="3">
        <f t="shared" si="3"/>
        <v>4</v>
      </c>
      <c r="AN24" s="3">
        <f t="shared" si="4"/>
        <v>64</v>
      </c>
      <c r="AO24" s="6">
        <f t="shared" si="5"/>
        <v>5979973.0515000001</v>
      </c>
      <c r="BB24" s="3">
        <v>20019</v>
      </c>
      <c r="BC24" s="3" t="s">
        <v>171</v>
      </c>
      <c r="BD24" s="3" t="s">
        <v>317</v>
      </c>
      <c r="BE24" s="3">
        <v>1002</v>
      </c>
      <c r="BF24" s="23" t="s">
        <v>281</v>
      </c>
      <c r="BG24" s="3">
        <v>286</v>
      </c>
      <c r="BH24" s="3" t="s">
        <v>109</v>
      </c>
      <c r="BI24" s="3">
        <v>50</v>
      </c>
      <c r="BJ24" s="3" t="s">
        <v>433</v>
      </c>
      <c r="BK24" s="3">
        <v>4</v>
      </c>
      <c r="BL24" s="3" t="s">
        <v>35</v>
      </c>
      <c r="BM24" s="3">
        <v>64</v>
      </c>
      <c r="BN24" s="3" t="s">
        <v>489</v>
      </c>
      <c r="BO24" s="3"/>
      <c r="BP24" s="6">
        <v>5979973.0515000001</v>
      </c>
      <c r="BQ24" s="3">
        <v>0</v>
      </c>
      <c r="BV24" s="77"/>
      <c r="BW24" s="77"/>
      <c r="BX24" s="77"/>
      <c r="BY24" s="77"/>
      <c r="BZ24" s="77"/>
      <c r="CA24" s="77"/>
      <c r="CB24" s="77"/>
      <c r="CD24" s="77"/>
      <c r="CE24" s="77"/>
      <c r="CF24" s="77"/>
      <c r="CG24" s="77"/>
      <c r="CH24" s="77"/>
      <c r="CI24" s="77"/>
    </row>
    <row r="25" spans="1:87" x14ac:dyDescent="0.25">
      <c r="A25" t="s">
        <v>15</v>
      </c>
      <c r="AG25" s="17"/>
      <c r="AJ25" s="3">
        <f t="shared" si="0"/>
        <v>791</v>
      </c>
      <c r="AK25" s="3">
        <f t="shared" si="1"/>
        <v>324</v>
      </c>
      <c r="AL25" s="3">
        <f t="shared" si="2"/>
        <v>65</v>
      </c>
      <c r="AM25" s="3">
        <f t="shared" si="3"/>
        <v>4</v>
      </c>
      <c r="AN25" s="3">
        <f t="shared" si="4"/>
        <v>64</v>
      </c>
      <c r="AO25" s="6">
        <f t="shared" si="5"/>
        <v>6023662.75</v>
      </c>
      <c r="BB25" s="3">
        <v>20020</v>
      </c>
      <c r="BC25" s="3" t="s">
        <v>443</v>
      </c>
      <c r="BD25" s="3" t="s">
        <v>50</v>
      </c>
      <c r="BE25" s="3">
        <v>791</v>
      </c>
      <c r="BF25" s="23" t="s">
        <v>51</v>
      </c>
      <c r="BG25" s="3">
        <v>324</v>
      </c>
      <c r="BH25" s="3" t="s">
        <v>134</v>
      </c>
      <c r="BI25" s="3">
        <v>65</v>
      </c>
      <c r="BJ25" s="3" t="s">
        <v>444</v>
      </c>
      <c r="BK25" s="3">
        <v>4</v>
      </c>
      <c r="BL25" s="3" t="s">
        <v>35</v>
      </c>
      <c r="BM25" s="3">
        <v>64</v>
      </c>
      <c r="BN25" s="3" t="s">
        <v>490</v>
      </c>
      <c r="BO25" s="3"/>
      <c r="BP25" s="6">
        <v>6023662.75</v>
      </c>
      <c r="BQ25" s="3">
        <v>0</v>
      </c>
      <c r="BV25" s="77"/>
      <c r="BW25" s="77"/>
      <c r="BX25" s="77"/>
      <c r="BY25" s="77"/>
      <c r="BZ25" s="77"/>
      <c r="CA25" s="77"/>
      <c r="CB25" s="77"/>
      <c r="CD25" s="77"/>
      <c r="CE25" s="77"/>
      <c r="CF25" s="77"/>
      <c r="CG25" s="77"/>
      <c r="CH25" s="77"/>
      <c r="CI25" s="77"/>
    </row>
    <row r="26" spans="1:87" x14ac:dyDescent="0.25">
      <c r="A26" s="2"/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AG26" s="17"/>
      <c r="AJ26" s="3">
        <f t="shared" si="0"/>
        <v>791</v>
      </c>
      <c r="AK26" s="3">
        <f t="shared" si="1"/>
        <v>324</v>
      </c>
      <c r="AL26" s="3">
        <f t="shared" si="2"/>
        <v>50</v>
      </c>
      <c r="AM26" s="3">
        <f t="shared" si="3"/>
        <v>4</v>
      </c>
      <c r="AN26" s="3">
        <f t="shared" si="4"/>
        <v>64</v>
      </c>
      <c r="AO26" s="6">
        <f t="shared" si="5"/>
        <v>6058353.2414999995</v>
      </c>
      <c r="BB26" s="3">
        <v>20021</v>
      </c>
      <c r="BC26" s="3" t="s">
        <v>445</v>
      </c>
      <c r="BD26" s="3" t="s">
        <v>50</v>
      </c>
      <c r="BE26" s="3">
        <v>791</v>
      </c>
      <c r="BF26" s="23" t="s">
        <v>51</v>
      </c>
      <c r="BG26" s="3">
        <v>324</v>
      </c>
      <c r="BH26" s="3" t="s">
        <v>109</v>
      </c>
      <c r="BI26" s="3">
        <v>50</v>
      </c>
      <c r="BJ26" s="3" t="s">
        <v>430</v>
      </c>
      <c r="BK26" s="3">
        <v>4</v>
      </c>
      <c r="BL26" s="3" t="s">
        <v>35</v>
      </c>
      <c r="BM26" s="3">
        <v>64</v>
      </c>
      <c r="BN26" s="3" t="s">
        <v>491</v>
      </c>
      <c r="BO26" s="3"/>
      <c r="BP26" s="6">
        <v>6058353.2414999995</v>
      </c>
      <c r="BQ26" s="3">
        <v>0</v>
      </c>
      <c r="BV26" s="77"/>
      <c r="BW26" s="77"/>
      <c r="BX26" s="77"/>
      <c r="BY26" s="77"/>
      <c r="BZ26" s="77"/>
      <c r="CA26" s="77"/>
      <c r="CB26" s="77"/>
      <c r="CD26" s="77"/>
      <c r="CE26" s="77"/>
      <c r="CF26" s="77"/>
      <c r="CG26" s="77"/>
      <c r="CH26" s="77"/>
      <c r="CI26" s="77"/>
    </row>
    <row r="27" spans="1:87" x14ac:dyDescent="0.25">
      <c r="A27" s="2" t="s">
        <v>8</v>
      </c>
      <c r="B27" s="3">
        <f t="shared" ref="B27:G32" si="7">B17/SUM(B$17:B$22)</f>
        <v>0.34285714285714286</v>
      </c>
      <c r="C27" s="3">
        <f t="shared" si="7"/>
        <v>0.29268292682926833</v>
      </c>
      <c r="D27" s="3">
        <f t="shared" si="7"/>
        <v>0.55384615384615388</v>
      </c>
      <c r="E27" s="3">
        <f t="shared" si="7"/>
        <v>0.22222222222222221</v>
      </c>
      <c r="F27" s="3">
        <f t="shared" si="7"/>
        <v>0.13333333333333333</v>
      </c>
      <c r="G27" s="3">
        <f t="shared" si="7"/>
        <v>0.47058823529411764</v>
      </c>
      <c r="I27" t="s">
        <v>73</v>
      </c>
      <c r="AG27" s="17"/>
      <c r="AJ27" s="3">
        <f t="shared" si="0"/>
        <v>791</v>
      </c>
      <c r="AK27" s="3">
        <f t="shared" si="1"/>
        <v>324</v>
      </c>
      <c r="AL27" s="3">
        <f t="shared" si="2"/>
        <v>60</v>
      </c>
      <c r="AM27" s="3">
        <f t="shared" si="3"/>
        <v>8</v>
      </c>
      <c r="AN27" s="3">
        <f t="shared" si="4"/>
        <v>64</v>
      </c>
      <c r="AO27" s="6">
        <f t="shared" si="5"/>
        <v>6081722.1500000004</v>
      </c>
      <c r="BB27" s="3">
        <v>20022</v>
      </c>
      <c r="BC27" s="3" t="s">
        <v>446</v>
      </c>
      <c r="BD27" s="3" t="s">
        <v>50</v>
      </c>
      <c r="BE27" s="3">
        <v>791</v>
      </c>
      <c r="BF27" s="23" t="s">
        <v>51</v>
      </c>
      <c r="BG27" s="3">
        <v>324</v>
      </c>
      <c r="BH27" s="3" t="s">
        <v>102</v>
      </c>
      <c r="BI27" s="3">
        <v>60</v>
      </c>
      <c r="BJ27" s="3" t="s">
        <v>216</v>
      </c>
      <c r="BK27" s="3">
        <v>8</v>
      </c>
      <c r="BL27" s="3" t="s">
        <v>35</v>
      </c>
      <c r="BM27" s="3">
        <v>64</v>
      </c>
      <c r="BN27" s="3" t="s">
        <v>492</v>
      </c>
      <c r="BO27" s="3"/>
      <c r="BP27" s="6">
        <v>6081722.1500000004</v>
      </c>
      <c r="BQ27" s="3">
        <v>0</v>
      </c>
      <c r="BV27" s="77"/>
      <c r="BW27" s="77"/>
      <c r="BX27" s="77"/>
      <c r="BY27" s="77"/>
      <c r="BZ27" s="77"/>
      <c r="CA27" s="77"/>
      <c r="CB27" s="77"/>
      <c r="CD27" s="77"/>
      <c r="CE27" s="77"/>
      <c r="CF27" s="77"/>
      <c r="CG27" s="77"/>
      <c r="CH27" s="77"/>
      <c r="CI27" s="77"/>
    </row>
    <row r="28" spans="1:87" x14ac:dyDescent="0.25">
      <c r="A28" s="2" t="s">
        <v>9</v>
      </c>
      <c r="B28" s="3">
        <f t="shared" si="7"/>
        <v>0.17142857142857143</v>
      </c>
      <c r="C28" s="3">
        <f t="shared" si="7"/>
        <v>0.14634146341463417</v>
      </c>
      <c r="D28" s="3">
        <f t="shared" si="7"/>
        <v>4.6153846153846156E-2</v>
      </c>
      <c r="E28" s="3">
        <f t="shared" si="7"/>
        <v>0.14814814814814814</v>
      </c>
      <c r="F28" s="3">
        <f t="shared" si="7"/>
        <v>0.2</v>
      </c>
      <c r="G28" s="3">
        <f t="shared" si="7"/>
        <v>0.11764705882352941</v>
      </c>
      <c r="AG28" s="17"/>
      <c r="AJ28" s="3">
        <f t="shared" si="0"/>
        <v>791</v>
      </c>
      <c r="AK28" s="3">
        <f t="shared" si="1"/>
        <v>324</v>
      </c>
      <c r="AL28" s="3">
        <f t="shared" si="2"/>
        <v>35</v>
      </c>
      <c r="AM28" s="3">
        <f t="shared" si="3"/>
        <v>4</v>
      </c>
      <c r="AN28" s="3">
        <f t="shared" si="4"/>
        <v>64</v>
      </c>
      <c r="AO28" s="6">
        <f t="shared" si="5"/>
        <v>6081722.1500000004</v>
      </c>
      <c r="BB28" s="3">
        <v>20023</v>
      </c>
      <c r="BC28" s="3" t="s">
        <v>137</v>
      </c>
      <c r="BD28" s="3" t="s">
        <v>50</v>
      </c>
      <c r="BE28" s="3">
        <v>791</v>
      </c>
      <c r="BF28" s="23" t="s">
        <v>51</v>
      </c>
      <c r="BG28" s="3">
        <v>324</v>
      </c>
      <c r="BH28" s="3" t="s">
        <v>85</v>
      </c>
      <c r="BI28" s="3">
        <v>35</v>
      </c>
      <c r="BJ28" s="3" t="s">
        <v>430</v>
      </c>
      <c r="BK28" s="3">
        <v>4</v>
      </c>
      <c r="BL28" s="3" t="s">
        <v>35</v>
      </c>
      <c r="BM28" s="3">
        <v>64</v>
      </c>
      <c r="BN28" s="3" t="s">
        <v>493</v>
      </c>
      <c r="BO28" s="3"/>
      <c r="BP28" s="6">
        <v>6081722.1500000004</v>
      </c>
      <c r="BQ28" s="3">
        <v>0</v>
      </c>
      <c r="BV28" s="77"/>
      <c r="BW28" s="77"/>
      <c r="BX28" s="77"/>
      <c r="BY28" s="77"/>
      <c r="BZ28" s="77"/>
      <c r="CA28" s="77"/>
      <c r="CB28" s="77"/>
      <c r="CD28" s="77"/>
      <c r="CE28" s="77"/>
      <c r="CF28" s="77"/>
      <c r="CG28" s="77"/>
      <c r="CH28" s="77"/>
      <c r="CI28" s="77"/>
    </row>
    <row r="29" spans="1:87" x14ac:dyDescent="0.25">
      <c r="A29" s="2" t="s">
        <v>10</v>
      </c>
      <c r="B29" s="3">
        <f t="shared" si="7"/>
        <v>0.11428571428571428</v>
      </c>
      <c r="C29" s="3">
        <f t="shared" si="7"/>
        <v>0.29268292682926833</v>
      </c>
      <c r="D29" s="3">
        <f t="shared" si="7"/>
        <v>0.18461538461538463</v>
      </c>
      <c r="E29" s="3">
        <f t="shared" si="7"/>
        <v>0.22222222222222221</v>
      </c>
      <c r="F29" s="3">
        <f t="shared" si="7"/>
        <v>0.2</v>
      </c>
      <c r="G29" s="3">
        <f t="shared" si="7"/>
        <v>0.23529411764705882</v>
      </c>
      <c r="AG29" s="17"/>
      <c r="AJ29" s="3">
        <f t="shared" si="0"/>
        <v>791</v>
      </c>
      <c r="AK29" s="3">
        <f t="shared" si="1"/>
        <v>324</v>
      </c>
      <c r="AL29" s="3">
        <f t="shared" si="2"/>
        <v>60</v>
      </c>
      <c r="AM29" s="3">
        <f t="shared" si="3"/>
        <v>4</v>
      </c>
      <c r="AN29" s="3">
        <f t="shared" si="4"/>
        <v>64</v>
      </c>
      <c r="AO29" s="6">
        <f t="shared" si="5"/>
        <v>6096091.8514999999</v>
      </c>
      <c r="BB29" s="3">
        <v>20024</v>
      </c>
      <c r="BC29" s="3" t="s">
        <v>446</v>
      </c>
      <c r="BD29" s="3" t="s">
        <v>50</v>
      </c>
      <c r="BE29" s="3">
        <v>791</v>
      </c>
      <c r="BF29" s="23" t="s">
        <v>51</v>
      </c>
      <c r="BG29" s="3">
        <v>324</v>
      </c>
      <c r="BH29" s="3" t="s">
        <v>102</v>
      </c>
      <c r="BI29" s="3">
        <v>60</v>
      </c>
      <c r="BJ29" s="3" t="s">
        <v>430</v>
      </c>
      <c r="BK29" s="3">
        <v>4</v>
      </c>
      <c r="BL29" s="3" t="s">
        <v>35</v>
      </c>
      <c r="BM29" s="3">
        <v>64</v>
      </c>
      <c r="BN29" s="3" t="s">
        <v>494</v>
      </c>
      <c r="BO29" s="3"/>
      <c r="BP29" s="6">
        <v>6096091.8514999999</v>
      </c>
      <c r="BQ29" s="3">
        <v>0</v>
      </c>
      <c r="BV29" s="77"/>
      <c r="BW29" s="77"/>
      <c r="BX29" s="77"/>
      <c r="BY29" s="77"/>
      <c r="BZ29" s="77"/>
      <c r="CA29" s="77"/>
      <c r="CB29" s="77"/>
      <c r="CD29" s="77"/>
      <c r="CE29" s="77"/>
      <c r="CF29" s="77"/>
      <c r="CG29" s="77"/>
      <c r="CH29" s="77"/>
      <c r="CI29" s="77"/>
    </row>
    <row r="30" spans="1:87" x14ac:dyDescent="0.25">
      <c r="A30" s="2" t="s">
        <v>11</v>
      </c>
      <c r="B30" s="3">
        <f t="shared" si="7"/>
        <v>0.11428571428571428</v>
      </c>
      <c r="C30" s="3">
        <f t="shared" si="7"/>
        <v>7.3170731707317083E-2</v>
      </c>
      <c r="D30" s="3">
        <f t="shared" si="7"/>
        <v>6.1538461538461542E-2</v>
      </c>
      <c r="E30" s="3">
        <f t="shared" si="7"/>
        <v>7.407407407407407E-2</v>
      </c>
      <c r="F30" s="3">
        <f t="shared" si="7"/>
        <v>0.13333333333333333</v>
      </c>
      <c r="G30" s="3">
        <f t="shared" si="7"/>
        <v>2.9411764705882353E-2</v>
      </c>
      <c r="AG30" s="17"/>
      <c r="AJ30" s="3">
        <f t="shared" si="0"/>
        <v>791</v>
      </c>
      <c r="AK30" s="3">
        <f t="shared" si="1"/>
        <v>324</v>
      </c>
      <c r="AL30" s="3">
        <f t="shared" si="2"/>
        <v>35</v>
      </c>
      <c r="AM30" s="3">
        <f t="shared" si="3"/>
        <v>8</v>
      </c>
      <c r="AN30" s="3">
        <f t="shared" si="4"/>
        <v>64</v>
      </c>
      <c r="AO30" s="6">
        <f t="shared" si="5"/>
        <v>6226870.6500000004</v>
      </c>
      <c r="BB30" s="3">
        <v>20025</v>
      </c>
      <c r="BC30" s="3" t="s">
        <v>142</v>
      </c>
      <c r="BD30" s="3" t="s">
        <v>50</v>
      </c>
      <c r="BE30" s="3">
        <v>791</v>
      </c>
      <c r="BF30" s="23" t="s">
        <v>51</v>
      </c>
      <c r="BG30" s="3">
        <v>324</v>
      </c>
      <c r="BH30" s="3" t="s">
        <v>85</v>
      </c>
      <c r="BI30" s="3">
        <v>35</v>
      </c>
      <c r="BJ30" s="3" t="s">
        <v>30</v>
      </c>
      <c r="BK30" s="3">
        <v>8</v>
      </c>
      <c r="BL30" s="3" t="s">
        <v>35</v>
      </c>
      <c r="BM30" s="3">
        <v>64</v>
      </c>
      <c r="BN30" s="3" t="s">
        <v>495</v>
      </c>
      <c r="BO30" s="3"/>
      <c r="BP30" s="6">
        <v>6226870.6500000004</v>
      </c>
      <c r="BQ30" s="3">
        <v>0</v>
      </c>
      <c r="BV30" s="77"/>
      <c r="BW30" s="77"/>
      <c r="BX30" s="77"/>
      <c r="BY30" s="77"/>
      <c r="BZ30" s="77"/>
      <c r="CA30" s="77"/>
      <c r="CB30" s="77"/>
      <c r="CD30" s="77"/>
      <c r="CE30" s="77"/>
      <c r="CF30" s="77"/>
      <c r="CG30" s="77"/>
      <c r="CH30" s="77"/>
      <c r="CI30" s="77"/>
    </row>
    <row r="31" spans="1:87" x14ac:dyDescent="0.25">
      <c r="A31" s="2" t="s">
        <v>12</v>
      </c>
      <c r="B31" s="3">
        <f t="shared" si="7"/>
        <v>0.17142857142857143</v>
      </c>
      <c r="C31" s="3">
        <f t="shared" si="7"/>
        <v>4.878048780487805E-2</v>
      </c>
      <c r="D31" s="3">
        <f t="shared" si="7"/>
        <v>6.1538461538461542E-2</v>
      </c>
      <c r="E31" s="3">
        <f t="shared" si="7"/>
        <v>3.7037037037037035E-2</v>
      </c>
      <c r="F31" s="3">
        <f t="shared" si="7"/>
        <v>6.6666666666666666E-2</v>
      </c>
      <c r="G31" s="3">
        <f t="shared" si="7"/>
        <v>2.9411764705882353E-2</v>
      </c>
      <c r="AG31" s="17"/>
      <c r="AJ31" s="3">
        <f t="shared" si="0"/>
        <v>1002</v>
      </c>
      <c r="AK31" s="3">
        <f t="shared" si="1"/>
        <v>286</v>
      </c>
      <c r="AL31" s="3">
        <f t="shared" si="2"/>
        <v>50</v>
      </c>
      <c r="AM31" s="3">
        <f t="shared" si="3"/>
        <v>4</v>
      </c>
      <c r="AN31" s="3">
        <f t="shared" si="4"/>
        <v>64</v>
      </c>
      <c r="AO31" s="6">
        <f t="shared" si="5"/>
        <v>6226870.6500000004</v>
      </c>
      <c r="BB31" s="3">
        <v>20026</v>
      </c>
      <c r="BC31" s="3" t="s">
        <v>171</v>
      </c>
      <c r="BD31" s="3" t="s">
        <v>317</v>
      </c>
      <c r="BE31" s="3">
        <v>1002</v>
      </c>
      <c r="BF31" s="23" t="s">
        <v>281</v>
      </c>
      <c r="BG31" s="3">
        <v>286</v>
      </c>
      <c r="BH31" s="3" t="s">
        <v>109</v>
      </c>
      <c r="BI31" s="3">
        <v>50</v>
      </c>
      <c r="BJ31" s="3" t="s">
        <v>433</v>
      </c>
      <c r="BK31" s="3">
        <v>4</v>
      </c>
      <c r="BL31" s="3" t="s">
        <v>35</v>
      </c>
      <c r="BM31" s="3">
        <v>64</v>
      </c>
      <c r="BN31" s="3" t="s">
        <v>496</v>
      </c>
      <c r="BO31" s="3"/>
      <c r="BP31" s="6">
        <v>6226870.6500000004</v>
      </c>
      <c r="BQ31" s="3">
        <v>0</v>
      </c>
      <c r="BV31" s="77"/>
      <c r="BW31" s="77"/>
      <c r="BX31" s="77"/>
      <c r="BY31" s="77"/>
      <c r="BZ31" s="77"/>
      <c r="CA31" s="77"/>
      <c r="CB31" s="77"/>
      <c r="CD31" s="77"/>
      <c r="CE31" s="77"/>
      <c r="CF31" s="77"/>
      <c r="CG31" s="77"/>
      <c r="CH31" s="77"/>
      <c r="CI31" s="77"/>
    </row>
    <row r="32" spans="1:87" x14ac:dyDescent="0.25">
      <c r="A32" s="2" t="s">
        <v>13</v>
      </c>
      <c r="B32" s="3">
        <f t="shared" si="7"/>
        <v>8.5714285714285715E-2</v>
      </c>
      <c r="C32" s="3">
        <f t="shared" si="7"/>
        <v>0.14634146341463417</v>
      </c>
      <c r="D32" s="3">
        <f t="shared" si="7"/>
        <v>9.2307692307692313E-2</v>
      </c>
      <c r="E32" s="3">
        <f t="shared" si="7"/>
        <v>0.29629629629629628</v>
      </c>
      <c r="F32" s="3">
        <f t="shared" si="7"/>
        <v>0.26666666666666666</v>
      </c>
      <c r="G32" s="3">
        <f t="shared" si="7"/>
        <v>0.11764705882352941</v>
      </c>
      <c r="AG32" s="17"/>
      <c r="AJ32" s="3">
        <f t="shared" si="0"/>
        <v>791</v>
      </c>
      <c r="AK32" s="3">
        <f t="shared" si="1"/>
        <v>324</v>
      </c>
      <c r="AL32" s="3">
        <f t="shared" si="2"/>
        <v>35</v>
      </c>
      <c r="AM32" s="3">
        <f t="shared" si="3"/>
        <v>4</v>
      </c>
      <c r="AN32" s="3">
        <f t="shared" si="4"/>
        <v>64</v>
      </c>
      <c r="AO32" s="6">
        <f t="shared" si="5"/>
        <v>6241240.3514999999</v>
      </c>
      <c r="BB32" s="3">
        <v>20027</v>
      </c>
      <c r="BC32" s="3" t="s">
        <v>447</v>
      </c>
      <c r="BD32" s="3" t="s">
        <v>50</v>
      </c>
      <c r="BE32" s="3">
        <v>791</v>
      </c>
      <c r="BF32" s="23" t="s">
        <v>51</v>
      </c>
      <c r="BG32" s="3">
        <v>324</v>
      </c>
      <c r="BH32" s="3" t="s">
        <v>85</v>
      </c>
      <c r="BI32" s="3">
        <v>35</v>
      </c>
      <c r="BJ32" s="3" t="s">
        <v>430</v>
      </c>
      <c r="BK32" s="3">
        <v>4</v>
      </c>
      <c r="BL32" s="3" t="s">
        <v>35</v>
      </c>
      <c r="BM32" s="3">
        <v>64</v>
      </c>
      <c r="BN32" s="3" t="s">
        <v>497</v>
      </c>
      <c r="BO32" s="3"/>
      <c r="BP32" s="6">
        <v>6241240.3514999999</v>
      </c>
      <c r="BQ32" s="3">
        <v>0</v>
      </c>
      <c r="BV32" s="77"/>
      <c r="BW32" s="77"/>
      <c r="BX32" s="77"/>
      <c r="BY32" s="77"/>
      <c r="BZ32" s="77"/>
      <c r="CA32" s="77"/>
      <c r="CB32" s="77"/>
      <c r="CD32" s="77"/>
      <c r="CE32" s="77"/>
      <c r="CF32" s="77"/>
      <c r="CG32" s="77"/>
      <c r="CH32" s="77"/>
      <c r="CI32" s="77"/>
    </row>
    <row r="33" spans="1:87" x14ac:dyDescent="0.25">
      <c r="AG33" s="17"/>
      <c r="AJ33" s="3">
        <f t="shared" si="0"/>
        <v>791</v>
      </c>
      <c r="AK33" s="3">
        <f t="shared" si="1"/>
        <v>324</v>
      </c>
      <c r="AL33" s="3">
        <f t="shared" si="2"/>
        <v>65</v>
      </c>
      <c r="AM33" s="3">
        <f t="shared" si="3"/>
        <v>4</v>
      </c>
      <c r="AN33" s="3">
        <f t="shared" si="4"/>
        <v>64</v>
      </c>
      <c r="AO33" s="6">
        <f t="shared" si="5"/>
        <v>6241385.5</v>
      </c>
      <c r="BB33" s="3">
        <v>20028</v>
      </c>
      <c r="BC33" s="3" t="s">
        <v>438</v>
      </c>
      <c r="BD33" s="3" t="s">
        <v>50</v>
      </c>
      <c r="BE33" s="3">
        <v>791</v>
      </c>
      <c r="BF33" s="23" t="s">
        <v>51</v>
      </c>
      <c r="BG33" s="3">
        <v>324</v>
      </c>
      <c r="BH33" s="3" t="s">
        <v>134</v>
      </c>
      <c r="BI33" s="3">
        <v>65</v>
      </c>
      <c r="BJ33" s="3" t="s">
        <v>436</v>
      </c>
      <c r="BK33" s="3">
        <v>4</v>
      </c>
      <c r="BL33" s="3" t="s">
        <v>35</v>
      </c>
      <c r="BM33" s="3">
        <v>64</v>
      </c>
      <c r="BN33" s="3" t="s">
        <v>498</v>
      </c>
      <c r="BO33" s="3"/>
      <c r="BP33" s="6">
        <v>6241385.5</v>
      </c>
      <c r="BQ33" s="3">
        <v>0</v>
      </c>
      <c r="BV33" s="77"/>
      <c r="BW33" s="77"/>
      <c r="BX33" s="77"/>
      <c r="BY33" s="77"/>
      <c r="BZ33" s="77"/>
      <c r="CA33" s="77"/>
      <c r="CB33" s="77"/>
      <c r="CD33" s="77"/>
      <c r="CE33" s="77"/>
      <c r="CF33" s="77"/>
      <c r="CG33" s="77"/>
      <c r="CH33" s="77"/>
      <c r="CI33" s="77"/>
    </row>
    <row r="34" spans="1:87" x14ac:dyDescent="0.25">
      <c r="AG34" s="17"/>
      <c r="AJ34" s="3">
        <f t="shared" si="0"/>
        <v>791</v>
      </c>
      <c r="AK34" s="3">
        <f t="shared" si="1"/>
        <v>324</v>
      </c>
      <c r="AL34" s="3">
        <f t="shared" si="2"/>
        <v>70</v>
      </c>
      <c r="AM34" s="3">
        <f t="shared" si="3"/>
        <v>8</v>
      </c>
      <c r="AN34" s="3">
        <f t="shared" si="4"/>
        <v>128</v>
      </c>
      <c r="AO34" s="6">
        <f t="shared" si="5"/>
        <v>6255174.6074999999</v>
      </c>
      <c r="BB34" s="3">
        <v>20029</v>
      </c>
      <c r="BC34" s="3" t="s">
        <v>161</v>
      </c>
      <c r="BD34" s="3" t="s">
        <v>50</v>
      </c>
      <c r="BE34" s="3">
        <v>791</v>
      </c>
      <c r="BF34" s="23" t="s">
        <v>51</v>
      </c>
      <c r="BG34" s="3">
        <v>324</v>
      </c>
      <c r="BH34" s="3" t="s">
        <v>132</v>
      </c>
      <c r="BI34" s="3">
        <v>70</v>
      </c>
      <c r="BJ34" s="3" t="s">
        <v>448</v>
      </c>
      <c r="BK34" s="3">
        <v>8</v>
      </c>
      <c r="BL34" s="3" t="s">
        <v>48</v>
      </c>
      <c r="BM34" s="3">
        <v>128</v>
      </c>
      <c r="BN34" s="3" t="s">
        <v>499</v>
      </c>
      <c r="BO34" s="3"/>
      <c r="BP34" s="6">
        <v>6255174.6074999999</v>
      </c>
      <c r="BQ34" s="3">
        <v>0</v>
      </c>
      <c r="BV34" s="77"/>
      <c r="BW34" s="77"/>
      <c r="BX34" s="77"/>
      <c r="BY34" s="77"/>
      <c r="BZ34" s="77"/>
      <c r="CA34" s="77"/>
      <c r="CB34" s="77"/>
      <c r="CD34" s="77"/>
      <c r="CE34" s="77"/>
      <c r="CF34" s="77"/>
      <c r="CG34" s="77"/>
      <c r="CH34" s="77"/>
      <c r="CI34" s="77"/>
    </row>
    <row r="35" spans="1:87" x14ac:dyDescent="0.25">
      <c r="A35" t="s">
        <v>16</v>
      </c>
      <c r="AG35" s="17"/>
      <c r="AJ35" s="3">
        <f t="shared" si="0"/>
        <v>791</v>
      </c>
      <c r="AK35" s="3">
        <f t="shared" si="1"/>
        <v>324</v>
      </c>
      <c r="AL35" s="3">
        <f t="shared" si="2"/>
        <v>60</v>
      </c>
      <c r="AM35" s="3">
        <f t="shared" si="3"/>
        <v>4</v>
      </c>
      <c r="AN35" s="3">
        <f t="shared" si="4"/>
        <v>64</v>
      </c>
      <c r="AO35" s="6">
        <f t="shared" si="5"/>
        <v>6357504.2999999998</v>
      </c>
      <c r="BB35" s="3">
        <v>20030</v>
      </c>
      <c r="BC35" s="3" t="s">
        <v>449</v>
      </c>
      <c r="BD35" s="3" t="s">
        <v>50</v>
      </c>
      <c r="BE35" s="3">
        <v>791</v>
      </c>
      <c r="BF35" s="23" t="s">
        <v>51</v>
      </c>
      <c r="BG35" s="3">
        <v>324</v>
      </c>
      <c r="BH35" s="3" t="s">
        <v>102</v>
      </c>
      <c r="BI35" s="3">
        <v>60</v>
      </c>
      <c r="BJ35" s="3" t="s">
        <v>430</v>
      </c>
      <c r="BK35" s="3">
        <v>4</v>
      </c>
      <c r="BL35" s="3" t="s">
        <v>35</v>
      </c>
      <c r="BM35" s="3">
        <v>64</v>
      </c>
      <c r="BN35" s="3" t="s">
        <v>500</v>
      </c>
      <c r="BO35" s="3"/>
      <c r="BP35" s="6">
        <v>6357504.2999999998</v>
      </c>
      <c r="BQ35" s="3">
        <v>0</v>
      </c>
    </row>
    <row r="36" spans="1:87" x14ac:dyDescent="0.25">
      <c r="A36" s="2" t="s">
        <v>8</v>
      </c>
      <c r="B36" s="3">
        <f>AVERAGE(B27:G27)</f>
        <v>0.33592166906370641</v>
      </c>
      <c r="AG36" s="17"/>
      <c r="AI36" t="s">
        <v>355</v>
      </c>
      <c r="AJ36">
        <f t="shared" ref="AJ36:AO36" si="8">MAX(AJ$6:AJ$35)</f>
        <v>1002</v>
      </c>
      <c r="AK36">
        <f t="shared" si="8"/>
        <v>324</v>
      </c>
      <c r="AL36">
        <f t="shared" si="8"/>
        <v>70</v>
      </c>
      <c r="AM36">
        <f t="shared" si="8"/>
        <v>32</v>
      </c>
      <c r="AN36">
        <f t="shared" si="8"/>
        <v>500</v>
      </c>
      <c r="AO36" s="8">
        <f t="shared" si="8"/>
        <v>6357504.2999999998</v>
      </c>
    </row>
    <row r="37" spans="1:87" x14ac:dyDescent="0.25">
      <c r="A37" s="2" t="s">
        <v>9</v>
      </c>
      <c r="B37" s="3">
        <f t="shared" ref="B37:B41" si="9">AVERAGE(B28:G28)</f>
        <v>0.13828651466145489</v>
      </c>
      <c r="AG37" s="17"/>
      <c r="AI37" t="s">
        <v>356</v>
      </c>
      <c r="AJ37">
        <f>MIN(AJ6:AJ35)</f>
        <v>62</v>
      </c>
      <c r="AK37">
        <f>MIN(AK6:AK25)</f>
        <v>286</v>
      </c>
      <c r="AL37" s="8">
        <f>MIN(AL6:AL25)</f>
        <v>15</v>
      </c>
      <c r="AM37">
        <f>MIN(AM6:AM25)</f>
        <v>4</v>
      </c>
      <c r="AN37">
        <f>MIN(AN6:AN25)</f>
        <v>32</v>
      </c>
      <c r="AO37" s="8">
        <f>MIN(AO6:AO25)</f>
        <v>5080197.5</v>
      </c>
    </row>
    <row r="38" spans="1:87" x14ac:dyDescent="0.25">
      <c r="A38" s="2" t="s">
        <v>10</v>
      </c>
      <c r="B38" s="3">
        <f t="shared" si="9"/>
        <v>0.20818339426660806</v>
      </c>
      <c r="AG38" s="17"/>
    </row>
    <row r="39" spans="1:87" x14ac:dyDescent="0.25">
      <c r="A39" s="2" t="s">
        <v>11</v>
      </c>
      <c r="B39" s="3">
        <f t="shared" si="9"/>
        <v>8.0969013274130433E-2</v>
      </c>
      <c r="AG39" s="17"/>
    </row>
    <row r="40" spans="1:87" x14ac:dyDescent="0.25">
      <c r="A40" s="2" t="s">
        <v>12</v>
      </c>
      <c r="B40" s="3">
        <f t="shared" si="9"/>
        <v>6.9143831530249514E-2</v>
      </c>
      <c r="AG40" s="17"/>
    </row>
    <row r="41" spans="1:87" x14ac:dyDescent="0.25">
      <c r="A41" s="2" t="s">
        <v>13</v>
      </c>
      <c r="B41" s="3">
        <f t="shared" si="9"/>
        <v>0.16749557720385078</v>
      </c>
      <c r="AG41" s="17"/>
    </row>
    <row r="42" spans="1:87" x14ac:dyDescent="0.25">
      <c r="AG42" s="17"/>
    </row>
    <row r="43" spans="1:87" x14ac:dyDescent="0.25">
      <c r="AG43" s="17"/>
    </row>
    <row r="44" spans="1:87" x14ac:dyDescent="0.25">
      <c r="AG44" s="17"/>
    </row>
    <row r="45" spans="1:87" x14ac:dyDescent="0.25">
      <c r="B45" t="s">
        <v>75</v>
      </c>
      <c r="E45" t="s">
        <v>76</v>
      </c>
      <c r="AG45" s="17"/>
    </row>
    <row r="46" spans="1:87" x14ac:dyDescent="0.25">
      <c r="A46" s="2"/>
      <c r="B46" s="2" t="s">
        <v>17</v>
      </c>
      <c r="D46" s="2"/>
      <c r="E46" s="2" t="s">
        <v>74</v>
      </c>
      <c r="J46" s="2" t="s">
        <v>18</v>
      </c>
      <c r="AG46" s="17"/>
    </row>
    <row r="47" spans="1:87" x14ac:dyDescent="0.25">
      <c r="A47" s="3" t="s">
        <v>8</v>
      </c>
      <c r="B47" s="3">
        <f t="array" ref="B47:B52">MMULT(B17:G22,B36:B41)</f>
        <v>2.2882218928847338</v>
      </c>
      <c r="D47" s="3" t="s">
        <v>8</v>
      </c>
      <c r="E47" s="3">
        <f>B47/B36</f>
        <v>6.811772218394105</v>
      </c>
      <c r="J47" s="3">
        <f>AVERAGE(INDEX((B47:B52/B36:B41),,))</f>
        <v>6.5110891543256173</v>
      </c>
      <c r="AG47" s="17"/>
    </row>
    <row r="48" spans="1:87" x14ac:dyDescent="0.25">
      <c r="A48" s="3" t="s">
        <v>9</v>
      </c>
      <c r="B48" s="3">
        <v>0.89515829610282027</v>
      </c>
      <c r="D48" s="3" t="s">
        <v>9</v>
      </c>
      <c r="E48" s="3">
        <f t="shared" ref="E48:E52" si="10">B48/B37</f>
        <v>6.4732146753014597</v>
      </c>
      <c r="J48" s="2" t="s">
        <v>19</v>
      </c>
      <c r="AG48" s="17"/>
    </row>
    <row r="49" spans="1:79" x14ac:dyDescent="0.25">
      <c r="A49" s="3" t="s">
        <v>10</v>
      </c>
      <c r="B49" s="3">
        <v>1.3820600020982614</v>
      </c>
      <c r="D49" s="3" t="s">
        <v>10</v>
      </c>
      <c r="E49" s="3">
        <f t="shared" si="10"/>
        <v>6.6386659078501697</v>
      </c>
      <c r="J49" s="3">
        <f>(J47-6)/(6-1)</f>
        <v>0.10221783086512345</v>
      </c>
      <c r="AG49" s="17"/>
    </row>
    <row r="50" spans="1:79" x14ac:dyDescent="0.25">
      <c r="A50" s="3" t="s">
        <v>11</v>
      </c>
      <c r="B50" s="3">
        <v>0.51164218240975767</v>
      </c>
      <c r="D50" s="3" t="s">
        <v>11</v>
      </c>
      <c r="E50" s="3">
        <f t="shared" si="10"/>
        <v>6.3189874955932943</v>
      </c>
      <c r="J50" s="2" t="s">
        <v>24</v>
      </c>
      <c r="AG50" s="17"/>
    </row>
    <row r="51" spans="1:79" x14ac:dyDescent="0.25">
      <c r="A51" s="3" t="s">
        <v>12</v>
      </c>
      <c r="B51" s="3">
        <v>0.43495303664281826</v>
      </c>
      <c r="D51" s="3" t="s">
        <v>12</v>
      </c>
      <c r="E51" s="3">
        <f t="shared" si="10"/>
        <v>6.290554443060218</v>
      </c>
      <c r="J51" s="3">
        <f>J49/1.24</f>
        <v>8.2433734568647943E-2</v>
      </c>
      <c r="AG51" s="17"/>
    </row>
    <row r="52" spans="1:79" x14ac:dyDescent="0.25">
      <c r="A52" s="3" t="s">
        <v>13</v>
      </c>
      <c r="B52" s="3">
        <v>1.094305585482056</v>
      </c>
      <c r="D52" s="3" t="s">
        <v>13</v>
      </c>
      <c r="E52" s="3">
        <f t="shared" si="10"/>
        <v>6.5333401857544544</v>
      </c>
      <c r="AG52" s="17"/>
    </row>
    <row r="53" spans="1:79" ht="26.25" x14ac:dyDescent="0.4">
      <c r="B53" s="25"/>
      <c r="G53" s="25"/>
      <c r="I53" s="25"/>
      <c r="J53" s="29"/>
      <c r="K53" s="29"/>
      <c r="L53" s="29"/>
      <c r="M53" s="29"/>
      <c r="N53" s="29"/>
      <c r="O53" s="29"/>
      <c r="P53" s="29"/>
      <c r="Q53" s="25"/>
      <c r="R53" s="29"/>
      <c r="S53" s="29"/>
      <c r="T53" s="29"/>
      <c r="U53" s="29"/>
      <c r="V53" s="29"/>
      <c r="W53" s="29"/>
      <c r="X53" s="29"/>
      <c r="AG53" s="17"/>
    </row>
    <row r="54" spans="1:79" ht="14.25" customHeight="1" x14ac:dyDescent="0.4"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30"/>
      <c r="AH54" s="29"/>
    </row>
    <row r="55" spans="1:79" ht="15" customHeight="1" x14ac:dyDescent="0.4"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17"/>
      <c r="AH55" s="79" t="s">
        <v>592</v>
      </c>
      <c r="AI55" s="79"/>
      <c r="AJ55" s="79"/>
    </row>
    <row r="56" spans="1:79" ht="15" customHeight="1" x14ac:dyDescent="0.4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30"/>
      <c r="AH56" s="79"/>
      <c r="AI56" s="79"/>
      <c r="AJ56" s="79"/>
    </row>
    <row r="57" spans="1:79" ht="15" customHeight="1" x14ac:dyDescent="0.4">
      <c r="A57" s="31" t="s">
        <v>578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0"/>
      <c r="AH57" s="29"/>
      <c r="AI57" s="2"/>
      <c r="AJ57" s="2" t="s">
        <v>8</v>
      </c>
      <c r="AK57" s="2" t="s">
        <v>9</v>
      </c>
      <c r="AL57" s="2" t="s">
        <v>10</v>
      </c>
      <c r="AM57" s="2" t="s">
        <v>11</v>
      </c>
      <c r="AN57" s="2" t="s">
        <v>12</v>
      </c>
      <c r="AO57" s="2" t="s">
        <v>13</v>
      </c>
      <c r="AP57" s="4" t="s">
        <v>593</v>
      </c>
      <c r="AQ57" s="32"/>
    </row>
    <row r="58" spans="1:79" ht="15" customHeight="1" x14ac:dyDescent="0.4">
      <c r="A58" s="33"/>
      <c r="B58" s="33" t="s">
        <v>20</v>
      </c>
      <c r="C58" s="33" t="s">
        <v>21</v>
      </c>
      <c r="D58" s="33" t="s">
        <v>22</v>
      </c>
      <c r="E58" s="33" t="s">
        <v>23</v>
      </c>
      <c r="F58" s="33" t="s">
        <v>36</v>
      </c>
      <c r="G58" s="33" t="s">
        <v>37</v>
      </c>
      <c r="H58" s="33" t="s">
        <v>38</v>
      </c>
      <c r="I58" s="33" t="s">
        <v>39</v>
      </c>
      <c r="J58" s="33" t="s">
        <v>40</v>
      </c>
      <c r="K58" s="33" t="s">
        <v>41</v>
      </c>
      <c r="L58" s="33" t="s">
        <v>42</v>
      </c>
      <c r="M58" s="33" t="s">
        <v>43</v>
      </c>
      <c r="N58" s="33" t="s">
        <v>44</v>
      </c>
      <c r="O58" s="33" t="s">
        <v>357</v>
      </c>
      <c r="P58" s="33" t="s">
        <v>358</v>
      </c>
      <c r="Q58" s="33" t="s">
        <v>359</v>
      </c>
      <c r="R58" s="33" t="s">
        <v>360</v>
      </c>
      <c r="S58" s="33" t="s">
        <v>569</v>
      </c>
      <c r="T58" s="33" t="s">
        <v>570</v>
      </c>
      <c r="U58" s="33" t="s">
        <v>571</v>
      </c>
      <c r="V58" s="33" t="s">
        <v>6097</v>
      </c>
      <c r="W58" s="33" t="s">
        <v>6098</v>
      </c>
      <c r="X58" s="33" t="s">
        <v>6099</v>
      </c>
      <c r="Y58" s="33" t="s">
        <v>6100</v>
      </c>
      <c r="Z58" s="33" t="s">
        <v>6101</v>
      </c>
      <c r="AA58" s="33" t="s">
        <v>6102</v>
      </c>
      <c r="AB58" s="33" t="s">
        <v>6103</v>
      </c>
      <c r="AC58" s="33" t="s">
        <v>6104</v>
      </c>
      <c r="AD58" s="33" t="s">
        <v>6105</v>
      </c>
      <c r="AE58" s="33" t="s">
        <v>6106</v>
      </c>
      <c r="AF58" s="31"/>
      <c r="AG58" s="30"/>
      <c r="AH58" s="29"/>
      <c r="AI58" s="2"/>
      <c r="AJ58" s="3">
        <v>0.33592166906370641</v>
      </c>
      <c r="AK58" s="3">
        <v>0.13828651466145489</v>
      </c>
      <c r="AL58" s="3">
        <v>0.20818339426660806</v>
      </c>
      <c r="AM58" s="3">
        <v>8.0969013274130433E-2</v>
      </c>
      <c r="AN58" s="3">
        <v>6.9143831530249514E-2</v>
      </c>
      <c r="AO58" s="3">
        <v>0.16749557720385078</v>
      </c>
      <c r="AP58" s="24"/>
      <c r="AQ58" s="32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</row>
    <row r="59" spans="1:79" ht="15" customHeight="1" x14ac:dyDescent="0.4">
      <c r="A59" s="33" t="s">
        <v>20</v>
      </c>
      <c r="B59">
        <v>1</v>
      </c>
      <c r="C59">
        <v>1</v>
      </c>
      <c r="D59">
        <v>1</v>
      </c>
      <c r="E59">
        <v>1</v>
      </c>
      <c r="F59">
        <v>0.78942115768463073</v>
      </c>
      <c r="G59">
        <v>1</v>
      </c>
      <c r="H59">
        <v>12.758064516129032</v>
      </c>
      <c r="I59">
        <v>1</v>
      </c>
      <c r="J59">
        <v>1</v>
      </c>
      <c r="K59">
        <v>1</v>
      </c>
      <c r="L59">
        <v>1</v>
      </c>
      <c r="M59">
        <v>1</v>
      </c>
      <c r="N59">
        <v>0.86448087431693987</v>
      </c>
      <c r="O59">
        <v>1</v>
      </c>
      <c r="P59">
        <v>1</v>
      </c>
      <c r="Q59">
        <v>1</v>
      </c>
      <c r="R59">
        <v>0.78942115768463073</v>
      </c>
      <c r="S59">
        <v>0.78942115768463073</v>
      </c>
      <c r="T59">
        <v>0.78942115768463073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0.78942115768463073</v>
      </c>
      <c r="AB59">
        <v>1</v>
      </c>
      <c r="AC59">
        <v>1</v>
      </c>
      <c r="AD59">
        <v>1</v>
      </c>
      <c r="AE59">
        <v>1</v>
      </c>
      <c r="AF59" s="31"/>
      <c r="AG59" s="30"/>
      <c r="AH59" s="29"/>
      <c r="AI59" s="2" t="s">
        <v>20</v>
      </c>
      <c r="AJ59" s="3">
        <f t="shared" ref="AJ59:AJ88" si="11">AF93</f>
        <v>3.2712985938792377E-2</v>
      </c>
      <c r="AK59" s="3">
        <f t="shared" ref="AK59:AK88" si="12">AF161</f>
        <v>3.3997901364113313E-2</v>
      </c>
      <c r="AL59" s="3">
        <f t="shared" ref="AL59:AL88" si="13">AF229</f>
        <v>2.4137931034482765E-2</v>
      </c>
      <c r="AM59" s="3">
        <f t="shared" ref="AM59:AM88" si="14">AF297</f>
        <v>2.4390243902439036E-2</v>
      </c>
      <c r="AN59" s="3">
        <f t="shared" ref="AN59:AN88" si="15">AF365</f>
        <v>2.6101141924959236E-2</v>
      </c>
      <c r="AO59" s="3">
        <f>AF433</f>
        <v>2.8922321255922871E-2</v>
      </c>
      <c r="AP59" s="24">
        <f>SUMPRODUCT($AJ$58:$AO$58,AJ59:AO59)</f>
        <v>2.9339516370534148E-2</v>
      </c>
      <c r="AQ59" s="32"/>
      <c r="AR59" s="25">
        <v>3.2712985938792301E-2</v>
      </c>
      <c r="AS59" s="25">
        <v>3.3997901364113299E-2</v>
      </c>
      <c r="AT59" s="25">
        <v>2.4137931034482699E-2</v>
      </c>
      <c r="AU59" s="25">
        <v>2.4390243902439001E-2</v>
      </c>
      <c r="AV59" s="25">
        <v>2.6101141924959201E-2</v>
      </c>
      <c r="AW59">
        <v>2.8922321255922801E-2</v>
      </c>
      <c r="AX59" s="36"/>
      <c r="AY59" s="36">
        <v>3.2712985938792377E-2</v>
      </c>
      <c r="AZ59" s="36">
        <v>3.3997901364113313E-2</v>
      </c>
      <c r="BA59">
        <v>2.4137931034482765E-2</v>
      </c>
      <c r="BB59">
        <v>2.4390243902439036E-2</v>
      </c>
      <c r="BC59">
        <v>2.6101141924959236E-2</v>
      </c>
      <c r="BD59">
        <v>2.8922321255922871E-2</v>
      </c>
    </row>
    <row r="60" spans="1:79" ht="15" customHeight="1" x14ac:dyDescent="0.4">
      <c r="A60" s="33" t="s">
        <v>21</v>
      </c>
      <c r="B60">
        <v>1</v>
      </c>
      <c r="C60">
        <v>1</v>
      </c>
      <c r="D60">
        <v>1</v>
      </c>
      <c r="E60">
        <v>1</v>
      </c>
      <c r="F60">
        <v>0.78942115768463073</v>
      </c>
      <c r="G60">
        <v>1</v>
      </c>
      <c r="H60">
        <v>12.758064516129032</v>
      </c>
      <c r="I60">
        <v>1</v>
      </c>
      <c r="J60">
        <v>1</v>
      </c>
      <c r="K60">
        <v>1</v>
      </c>
      <c r="L60">
        <v>1</v>
      </c>
      <c r="M60">
        <v>1</v>
      </c>
      <c r="N60">
        <v>0.86448087431693987</v>
      </c>
      <c r="O60">
        <v>1</v>
      </c>
      <c r="P60">
        <v>1</v>
      </c>
      <c r="Q60">
        <v>1</v>
      </c>
      <c r="R60">
        <v>0.78942115768463073</v>
      </c>
      <c r="S60">
        <v>0.78942115768463073</v>
      </c>
      <c r="T60">
        <v>0.78942115768463073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0.78942115768463073</v>
      </c>
      <c r="AB60">
        <v>1</v>
      </c>
      <c r="AC60">
        <v>1</v>
      </c>
      <c r="AD60">
        <v>1</v>
      </c>
      <c r="AE60">
        <v>1</v>
      </c>
      <c r="AF60" s="31"/>
      <c r="AG60" s="30"/>
      <c r="AH60" s="29"/>
      <c r="AI60" s="2" t="s">
        <v>21</v>
      </c>
      <c r="AJ60" s="3">
        <f t="shared" si="11"/>
        <v>3.2712985938792377E-2</v>
      </c>
      <c r="AK60" s="3">
        <f t="shared" si="12"/>
        <v>3.3997901364113313E-2</v>
      </c>
      <c r="AL60" s="3">
        <f t="shared" si="13"/>
        <v>2.4137931034482765E-2</v>
      </c>
      <c r="AM60" s="3">
        <f t="shared" si="14"/>
        <v>2.4390243902439036E-2</v>
      </c>
      <c r="AN60" s="3">
        <f t="shared" si="15"/>
        <v>2.6101141924959236E-2</v>
      </c>
      <c r="AO60" s="3">
        <f t="shared" ref="AO60:AO88" si="16">AF434</f>
        <v>2.9588360996845E-2</v>
      </c>
      <c r="AP60" s="24">
        <f t="shared" ref="AP60:AP88" si="17">SUMPRODUCT($AJ$58:$AO$58,AJ60:AO60)</f>
        <v>2.9451075081380604E-2</v>
      </c>
      <c r="AQ60" s="32"/>
      <c r="AR60">
        <v>3.2712985938792301E-2</v>
      </c>
      <c r="AS60">
        <v>3.3997901364113299E-2</v>
      </c>
      <c r="AT60">
        <v>2.4137931034482699E-2</v>
      </c>
      <c r="AU60">
        <v>2.4390243902439001E-2</v>
      </c>
      <c r="AV60">
        <v>2.6101141924959201E-2</v>
      </c>
      <c r="AW60">
        <v>2.9588360996844899E-2</v>
      </c>
      <c r="AX60" s="36"/>
      <c r="AY60" s="36">
        <v>3.2712985938792377E-2</v>
      </c>
      <c r="AZ60" s="36">
        <v>3.3997901364113313E-2</v>
      </c>
      <c r="BA60">
        <v>2.4137931034482765E-2</v>
      </c>
      <c r="BB60">
        <v>2.4390243902439036E-2</v>
      </c>
      <c r="BC60">
        <v>2.6101141924959236E-2</v>
      </c>
      <c r="BD60">
        <v>2.9588360996845E-2</v>
      </c>
    </row>
    <row r="61" spans="1:79" ht="15" customHeight="1" x14ac:dyDescent="0.4">
      <c r="A61" s="33" t="s">
        <v>22</v>
      </c>
      <c r="B61">
        <v>1</v>
      </c>
      <c r="C61">
        <v>1</v>
      </c>
      <c r="D61">
        <v>1</v>
      </c>
      <c r="E61">
        <v>1</v>
      </c>
      <c r="F61">
        <v>0.78942115768463073</v>
      </c>
      <c r="G61">
        <v>1</v>
      </c>
      <c r="H61">
        <v>12.758064516129032</v>
      </c>
      <c r="I61">
        <v>1</v>
      </c>
      <c r="J61">
        <v>1</v>
      </c>
      <c r="K61">
        <v>1</v>
      </c>
      <c r="L61">
        <v>1</v>
      </c>
      <c r="M61">
        <v>1</v>
      </c>
      <c r="N61">
        <v>0.86448087431693987</v>
      </c>
      <c r="O61">
        <v>1</v>
      </c>
      <c r="P61">
        <v>1</v>
      </c>
      <c r="Q61">
        <v>1</v>
      </c>
      <c r="R61">
        <v>0.78942115768463073</v>
      </c>
      <c r="S61">
        <v>0.78942115768463073</v>
      </c>
      <c r="T61">
        <v>0.78942115768463073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0.78942115768463073</v>
      </c>
      <c r="AB61">
        <v>1</v>
      </c>
      <c r="AC61">
        <v>1</v>
      </c>
      <c r="AD61">
        <v>1</v>
      </c>
      <c r="AE61">
        <v>1</v>
      </c>
      <c r="AF61" s="31"/>
      <c r="AG61" s="30"/>
      <c r="AH61" s="29"/>
      <c r="AI61" s="2" t="s">
        <v>22</v>
      </c>
      <c r="AJ61" s="3">
        <f t="shared" si="11"/>
        <v>3.2712985938792377E-2</v>
      </c>
      <c r="AK61" s="3">
        <f t="shared" si="12"/>
        <v>3.3997901364113313E-2</v>
      </c>
      <c r="AL61" s="3">
        <f t="shared" si="13"/>
        <v>2.4137931034482765E-2</v>
      </c>
      <c r="AM61" s="3">
        <f t="shared" si="14"/>
        <v>2.4390243902439036E-2</v>
      </c>
      <c r="AN61" s="3">
        <f t="shared" si="15"/>
        <v>2.6101141924959236E-2</v>
      </c>
      <c r="AO61" s="3">
        <f t="shared" si="16"/>
        <v>2.9588360996845E-2</v>
      </c>
      <c r="AP61" s="24">
        <f t="shared" si="17"/>
        <v>2.9451075081380604E-2</v>
      </c>
      <c r="AQ61" s="32"/>
      <c r="AR61">
        <v>3.2712985938792301E-2</v>
      </c>
      <c r="AS61">
        <v>3.3997901364113299E-2</v>
      </c>
      <c r="AT61">
        <v>2.4137931034482699E-2</v>
      </c>
      <c r="AU61">
        <v>2.4390243902439001E-2</v>
      </c>
      <c r="AV61">
        <v>2.6101141924959201E-2</v>
      </c>
      <c r="AW61">
        <v>2.9588360996844899E-2</v>
      </c>
      <c r="AY61">
        <v>3.2712985938792377E-2</v>
      </c>
      <c r="AZ61">
        <v>3.3997901364113313E-2</v>
      </c>
      <c r="BA61">
        <v>2.4137931034482765E-2</v>
      </c>
      <c r="BB61">
        <v>2.4390243902439036E-2</v>
      </c>
      <c r="BC61">
        <v>2.6101141924959236E-2</v>
      </c>
      <c r="BD61">
        <v>2.9588360996845E-2</v>
      </c>
    </row>
    <row r="62" spans="1:79" ht="15" customHeight="1" x14ac:dyDescent="0.4">
      <c r="A62" s="33" t="s">
        <v>23</v>
      </c>
      <c r="B62">
        <v>1</v>
      </c>
      <c r="C62">
        <v>1</v>
      </c>
      <c r="D62">
        <v>1</v>
      </c>
      <c r="E62">
        <v>1</v>
      </c>
      <c r="F62">
        <v>0.78942115768463073</v>
      </c>
      <c r="G62">
        <v>1</v>
      </c>
      <c r="H62">
        <v>12.758064516129032</v>
      </c>
      <c r="I62">
        <v>1</v>
      </c>
      <c r="J62">
        <v>1</v>
      </c>
      <c r="K62">
        <v>1</v>
      </c>
      <c r="L62">
        <v>1</v>
      </c>
      <c r="M62">
        <v>1</v>
      </c>
      <c r="N62">
        <v>0.86448087431693987</v>
      </c>
      <c r="O62">
        <v>1</v>
      </c>
      <c r="P62">
        <v>1</v>
      </c>
      <c r="Q62">
        <v>1</v>
      </c>
      <c r="R62">
        <v>0.78942115768463073</v>
      </c>
      <c r="S62">
        <v>0.78942115768463073</v>
      </c>
      <c r="T62">
        <v>0.78942115768463073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0.78942115768463073</v>
      </c>
      <c r="AB62">
        <v>1</v>
      </c>
      <c r="AC62">
        <v>1</v>
      </c>
      <c r="AD62">
        <v>1</v>
      </c>
      <c r="AE62">
        <v>1</v>
      </c>
      <c r="AF62" s="31"/>
      <c r="AG62" s="30"/>
      <c r="AH62" s="29"/>
      <c r="AI62" s="2" t="s">
        <v>23</v>
      </c>
      <c r="AJ62" s="3">
        <f t="shared" si="11"/>
        <v>3.2712985938792377E-2</v>
      </c>
      <c r="AK62" s="3">
        <f t="shared" si="12"/>
        <v>3.3997901364113313E-2</v>
      </c>
      <c r="AL62" s="3">
        <f t="shared" si="13"/>
        <v>4.1379310344827586E-2</v>
      </c>
      <c r="AM62" s="3">
        <f t="shared" si="14"/>
        <v>2.4390243902439036E-2</v>
      </c>
      <c r="AN62" s="3">
        <f t="shared" si="15"/>
        <v>2.6101141924959236E-2</v>
      </c>
      <c r="AO62" s="3">
        <f t="shared" si="16"/>
        <v>3.1566647770750127E-2</v>
      </c>
      <c r="AP62" s="24">
        <f t="shared" si="17"/>
        <v>3.3371798233116243E-2</v>
      </c>
      <c r="AQ62" s="32"/>
      <c r="AR62">
        <v>3.2712985938792301E-2</v>
      </c>
      <c r="AS62">
        <v>3.3997901364113299E-2</v>
      </c>
      <c r="AT62">
        <v>4.13793103448276E-2</v>
      </c>
      <c r="AU62">
        <v>2.4390243902439001E-2</v>
      </c>
      <c r="AV62">
        <v>2.6101141924959201E-2</v>
      </c>
      <c r="AW62">
        <v>3.1566647770750099E-2</v>
      </c>
      <c r="AY62">
        <v>3.2712985938792377E-2</v>
      </c>
      <c r="AZ62">
        <v>3.3997901364113313E-2</v>
      </c>
      <c r="BA62">
        <v>4.1379310344827586E-2</v>
      </c>
      <c r="BB62">
        <v>2.4390243902439036E-2</v>
      </c>
      <c r="BC62">
        <v>2.6101141924959236E-2</v>
      </c>
      <c r="BD62">
        <v>3.1566647770750127E-2</v>
      </c>
    </row>
    <row r="63" spans="1:79" ht="15" customHeight="1" x14ac:dyDescent="0.4">
      <c r="A63" s="33" t="s">
        <v>36</v>
      </c>
      <c r="B63">
        <v>1.2667509481668773</v>
      </c>
      <c r="C63">
        <v>1.2667509481668773</v>
      </c>
      <c r="D63">
        <v>1.2667509481668773</v>
      </c>
      <c r="E63">
        <v>1.2667509481668773</v>
      </c>
      <c r="F63">
        <v>1</v>
      </c>
      <c r="G63">
        <v>1.2667509481668773</v>
      </c>
      <c r="H63">
        <v>16.161290322580644</v>
      </c>
      <c r="I63">
        <v>1.2667509481668773</v>
      </c>
      <c r="J63">
        <v>1.2667509481668773</v>
      </c>
      <c r="K63">
        <v>1.2667509481668773</v>
      </c>
      <c r="L63">
        <v>1.2667509481668773</v>
      </c>
      <c r="M63">
        <v>1.2667509481668773</v>
      </c>
      <c r="N63">
        <v>1.0950819672131147</v>
      </c>
      <c r="O63">
        <v>1.2667509481668773</v>
      </c>
      <c r="P63">
        <v>1.2667509481668773</v>
      </c>
      <c r="Q63">
        <v>1.2667509481668773</v>
      </c>
      <c r="R63">
        <v>1</v>
      </c>
      <c r="S63">
        <v>1</v>
      </c>
      <c r="T63">
        <v>1</v>
      </c>
      <c r="U63">
        <v>1.2667509481668773</v>
      </c>
      <c r="V63">
        <v>1.2667509481668773</v>
      </c>
      <c r="W63">
        <v>1.2667509481668773</v>
      </c>
      <c r="X63">
        <v>1.2667509481668773</v>
      </c>
      <c r="Y63">
        <v>1.2667509481668773</v>
      </c>
      <c r="Z63">
        <v>1.2667509481668773</v>
      </c>
      <c r="AA63">
        <v>1</v>
      </c>
      <c r="AB63">
        <v>1.2667509481668773</v>
      </c>
      <c r="AC63">
        <v>1.2667509481668773</v>
      </c>
      <c r="AD63">
        <v>1.2667509481668773</v>
      </c>
      <c r="AE63">
        <v>1.2667509481668773</v>
      </c>
      <c r="AF63" s="31"/>
      <c r="AG63" s="30"/>
      <c r="AH63" s="29"/>
      <c r="AI63" s="2" t="s">
        <v>36</v>
      </c>
      <c r="AJ63" s="3">
        <f t="shared" si="11"/>
        <v>4.1439205955335005E-2</v>
      </c>
      <c r="AK63" s="3">
        <f t="shared" si="12"/>
        <v>3.0010493179433381E-2</v>
      </c>
      <c r="AL63" s="3">
        <f t="shared" si="13"/>
        <v>3.4482758620689641E-2</v>
      </c>
      <c r="AM63" s="3">
        <f t="shared" si="14"/>
        <v>2.4390243902439036E-2</v>
      </c>
      <c r="AN63" s="3">
        <f t="shared" si="15"/>
        <v>2.6101141924959236E-2</v>
      </c>
      <c r="AO63" s="3">
        <f t="shared" si="16"/>
        <v>3.185256557516581E-2</v>
      </c>
      <c r="AP63" s="24">
        <f t="shared" si="17"/>
        <v>3.4363862266315617E-2</v>
      </c>
      <c r="AQ63" s="32"/>
      <c r="AR63">
        <v>4.1439205955334901E-2</v>
      </c>
      <c r="AS63">
        <v>3.0010493179433301E-2</v>
      </c>
      <c r="AT63">
        <v>3.4482758620689599E-2</v>
      </c>
      <c r="AU63">
        <v>2.4390243902439001E-2</v>
      </c>
      <c r="AV63">
        <v>2.6101141924959201E-2</v>
      </c>
      <c r="AW63">
        <v>3.1852565575165803E-2</v>
      </c>
      <c r="AY63">
        <v>4.1439205955335005E-2</v>
      </c>
      <c r="AZ63">
        <v>3.0010493179433381E-2</v>
      </c>
      <c r="BA63">
        <v>3.4482758620689641E-2</v>
      </c>
      <c r="BB63">
        <v>2.4390243902439036E-2</v>
      </c>
      <c r="BC63">
        <v>2.6101141924959236E-2</v>
      </c>
      <c r="BD63">
        <v>3.185256557516581E-2</v>
      </c>
    </row>
    <row r="64" spans="1:79" ht="15" customHeight="1" x14ac:dyDescent="0.4">
      <c r="A64" s="33" t="s">
        <v>37</v>
      </c>
      <c r="B64">
        <v>1</v>
      </c>
      <c r="C64">
        <v>1</v>
      </c>
      <c r="D64">
        <v>1</v>
      </c>
      <c r="E64">
        <v>1</v>
      </c>
      <c r="F64">
        <v>0.78942115768463073</v>
      </c>
      <c r="G64">
        <v>1</v>
      </c>
      <c r="H64">
        <v>12.758064516129032</v>
      </c>
      <c r="I64">
        <v>1</v>
      </c>
      <c r="J64">
        <v>1</v>
      </c>
      <c r="K64">
        <v>1</v>
      </c>
      <c r="L64">
        <v>1</v>
      </c>
      <c r="M64">
        <v>1</v>
      </c>
      <c r="N64">
        <v>0.86448087431693987</v>
      </c>
      <c r="O64">
        <v>1</v>
      </c>
      <c r="P64">
        <v>1</v>
      </c>
      <c r="Q64">
        <v>1</v>
      </c>
      <c r="R64">
        <v>0.78942115768463073</v>
      </c>
      <c r="S64">
        <v>0.78942115768463073</v>
      </c>
      <c r="T64">
        <v>0.78942115768463073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0.78942115768463073</v>
      </c>
      <c r="AB64">
        <v>1</v>
      </c>
      <c r="AC64">
        <v>1</v>
      </c>
      <c r="AD64">
        <v>1</v>
      </c>
      <c r="AE64">
        <v>1</v>
      </c>
      <c r="AF64" s="31"/>
      <c r="AG64" s="30"/>
      <c r="AH64" s="29"/>
      <c r="AI64" s="2" t="s">
        <v>37</v>
      </c>
      <c r="AJ64" s="3">
        <f t="shared" si="11"/>
        <v>3.2712985938792377E-2</v>
      </c>
      <c r="AK64" s="3">
        <f t="shared" si="12"/>
        <v>3.3997901364113313E-2</v>
      </c>
      <c r="AL64" s="3">
        <f t="shared" si="13"/>
        <v>2.4137931034482765E-2</v>
      </c>
      <c r="AM64" s="3">
        <f t="shared" si="14"/>
        <v>2.4390243902439036E-2</v>
      </c>
      <c r="AN64" s="3">
        <f t="shared" si="15"/>
        <v>2.6101141924959236E-2</v>
      </c>
      <c r="AO64" s="3">
        <f>AF438</f>
        <v>3.1978997436655991E-2</v>
      </c>
      <c r="AP64" s="24">
        <f t="shared" si="17"/>
        <v>2.9851496111751308E-2</v>
      </c>
      <c r="AQ64" s="32"/>
      <c r="AR64" s="36">
        <v>3.2712985938792301E-2</v>
      </c>
      <c r="AS64">
        <v>3.3997901364113299E-2</v>
      </c>
      <c r="AT64">
        <v>2.4137931034482699E-2</v>
      </c>
      <c r="AU64">
        <v>2.4390243902439001E-2</v>
      </c>
      <c r="AV64">
        <v>2.6101141924959201E-2</v>
      </c>
      <c r="AW64">
        <v>3.1978997436655901E-2</v>
      </c>
      <c r="AY64">
        <v>3.2712985938792377E-2</v>
      </c>
      <c r="AZ64">
        <v>3.3997901364113313E-2</v>
      </c>
      <c r="BA64">
        <v>2.4137931034482765E-2</v>
      </c>
      <c r="BB64">
        <v>2.4390243902439036E-2</v>
      </c>
      <c r="BC64">
        <v>2.6101141924959236E-2</v>
      </c>
      <c r="BD64">
        <v>3.1978997436655991E-2</v>
      </c>
    </row>
    <row r="65" spans="1:56" ht="15" customHeight="1" x14ac:dyDescent="0.4">
      <c r="A65" s="33" t="s">
        <v>38</v>
      </c>
      <c r="B65">
        <v>7.8381795195954493E-2</v>
      </c>
      <c r="C65">
        <v>7.8381795195954493E-2</v>
      </c>
      <c r="D65">
        <v>7.8381795195954493E-2</v>
      </c>
      <c r="E65">
        <v>7.8381795195954493E-2</v>
      </c>
      <c r="F65">
        <v>6.1876247504990017E-2</v>
      </c>
      <c r="G65">
        <v>7.8381795195954493E-2</v>
      </c>
      <c r="H65">
        <v>1</v>
      </c>
      <c r="I65">
        <v>7.8381795195954493E-2</v>
      </c>
      <c r="J65">
        <v>7.8381795195954493E-2</v>
      </c>
      <c r="K65">
        <v>7.8381795195954493E-2</v>
      </c>
      <c r="L65">
        <v>7.8381795195954493E-2</v>
      </c>
      <c r="M65">
        <v>7.8381795195954493E-2</v>
      </c>
      <c r="N65">
        <v>6.7759562841530049E-2</v>
      </c>
      <c r="O65">
        <v>7.8381795195954493E-2</v>
      </c>
      <c r="P65">
        <v>7.8381795195954493E-2</v>
      </c>
      <c r="Q65">
        <v>7.8381795195954493E-2</v>
      </c>
      <c r="R65">
        <v>6.1876247504990017E-2</v>
      </c>
      <c r="S65">
        <v>6.1876247504990017E-2</v>
      </c>
      <c r="T65">
        <v>6.1876247504990017E-2</v>
      </c>
      <c r="U65">
        <v>7.8381795195954493E-2</v>
      </c>
      <c r="V65">
        <v>7.8381795195954493E-2</v>
      </c>
      <c r="W65">
        <v>7.8381795195954493E-2</v>
      </c>
      <c r="X65">
        <v>7.8381795195954493E-2</v>
      </c>
      <c r="Y65">
        <v>7.8381795195954493E-2</v>
      </c>
      <c r="Z65">
        <v>7.8381795195954493E-2</v>
      </c>
      <c r="AA65">
        <v>6.1876247504990017E-2</v>
      </c>
      <c r="AB65">
        <v>7.8381795195954493E-2</v>
      </c>
      <c r="AC65">
        <v>7.8381795195954493E-2</v>
      </c>
      <c r="AD65">
        <v>7.8381795195954493E-2</v>
      </c>
      <c r="AE65">
        <v>7.8381795195954493E-2</v>
      </c>
      <c r="AF65" s="31"/>
      <c r="AG65" s="30"/>
      <c r="AH65" s="29"/>
      <c r="AI65" s="2" t="s">
        <v>38</v>
      </c>
      <c r="AJ65" s="3">
        <f t="shared" si="11"/>
        <v>2.5641025641025641E-3</v>
      </c>
      <c r="AK65" s="3">
        <f t="shared" si="12"/>
        <v>3.3997901364113313E-2</v>
      </c>
      <c r="AL65" s="3">
        <f t="shared" si="13"/>
        <v>1.0344827586206896E-2</v>
      </c>
      <c r="AM65" s="3">
        <f t="shared" si="14"/>
        <v>2.4390243902439036E-2</v>
      </c>
      <c r="AN65" s="3">
        <f t="shared" si="15"/>
        <v>1.3050570962479618E-2</v>
      </c>
      <c r="AO65" s="3">
        <f t="shared" si="16"/>
        <v>3.2145094195868557E-2</v>
      </c>
      <c r="AP65" s="24">
        <f t="shared" si="17"/>
        <v>1.5977791787338689E-2</v>
      </c>
      <c r="AQ65" s="32"/>
      <c r="AR65" s="36">
        <v>2.5641025641025602E-3</v>
      </c>
      <c r="AS65">
        <v>3.3997901364113299E-2</v>
      </c>
      <c r="AT65">
        <v>1.03448275862069E-2</v>
      </c>
      <c r="AU65">
        <v>2.4390243902439001E-2</v>
      </c>
      <c r="AV65">
        <v>1.30505709624796E-2</v>
      </c>
      <c r="AW65">
        <v>3.2145094195868501E-2</v>
      </c>
      <c r="AY65">
        <v>2.5641025641025641E-3</v>
      </c>
      <c r="AZ65">
        <v>3.3997901364113313E-2</v>
      </c>
      <c r="BA65">
        <v>1.0344827586206896E-2</v>
      </c>
      <c r="BB65">
        <v>2.4390243902439036E-2</v>
      </c>
      <c r="BC65">
        <v>1.3050570962479618E-2</v>
      </c>
      <c r="BD65">
        <v>3.2145094195868557E-2</v>
      </c>
    </row>
    <row r="66" spans="1:56" ht="15" customHeight="1" x14ac:dyDescent="0.4">
      <c r="A66" s="33" t="s">
        <v>39</v>
      </c>
      <c r="B66">
        <v>1</v>
      </c>
      <c r="C66">
        <v>1</v>
      </c>
      <c r="D66">
        <v>1</v>
      </c>
      <c r="E66">
        <v>1</v>
      </c>
      <c r="F66">
        <v>0.78942115768463073</v>
      </c>
      <c r="G66">
        <v>1</v>
      </c>
      <c r="H66">
        <v>12.758064516129032</v>
      </c>
      <c r="I66">
        <v>1</v>
      </c>
      <c r="J66">
        <v>1</v>
      </c>
      <c r="K66">
        <v>1</v>
      </c>
      <c r="L66">
        <v>1</v>
      </c>
      <c r="M66">
        <v>1</v>
      </c>
      <c r="N66">
        <v>0.86448087431693987</v>
      </c>
      <c r="O66">
        <v>1</v>
      </c>
      <c r="P66">
        <v>1</v>
      </c>
      <c r="Q66">
        <v>1</v>
      </c>
      <c r="R66">
        <v>0.78942115768463073</v>
      </c>
      <c r="S66">
        <v>0.78942115768463073</v>
      </c>
      <c r="T66">
        <v>0.78942115768463073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0.78942115768463073</v>
      </c>
      <c r="AB66">
        <v>1</v>
      </c>
      <c r="AC66">
        <v>1</v>
      </c>
      <c r="AD66">
        <v>1</v>
      </c>
      <c r="AE66">
        <v>1</v>
      </c>
      <c r="AF66" s="31"/>
      <c r="AG66" s="30"/>
      <c r="AH66" s="29"/>
      <c r="AI66" s="2" t="s">
        <v>39</v>
      </c>
      <c r="AJ66" s="3">
        <f t="shared" si="11"/>
        <v>3.2712985938792377E-2</v>
      </c>
      <c r="AK66" s="3">
        <f t="shared" si="12"/>
        <v>3.3997901364113313E-2</v>
      </c>
      <c r="AL66" s="3">
        <f t="shared" si="13"/>
        <v>4.1379310344827586E-2</v>
      </c>
      <c r="AM66" s="3">
        <f t="shared" si="14"/>
        <v>2.4390243902439036E-2</v>
      </c>
      <c r="AN66" s="3">
        <f t="shared" si="15"/>
        <v>2.6101141924959236E-2</v>
      </c>
      <c r="AO66" s="3">
        <f t="shared" si="16"/>
        <v>3.2226903047421041E-2</v>
      </c>
      <c r="AP66" s="24">
        <f t="shared" si="17"/>
        <v>3.3482388071784122E-2</v>
      </c>
      <c r="AQ66" s="32"/>
      <c r="AR66" s="36">
        <v>3.2712985938792301E-2</v>
      </c>
      <c r="AS66">
        <v>3.3997901364113299E-2</v>
      </c>
      <c r="AT66">
        <v>4.13793103448276E-2</v>
      </c>
      <c r="AU66">
        <v>2.4390243902439001E-2</v>
      </c>
      <c r="AV66">
        <v>2.6101141924959201E-2</v>
      </c>
      <c r="AW66">
        <v>3.2226903047420999E-2</v>
      </c>
      <c r="AY66">
        <v>3.2712985938792377E-2</v>
      </c>
      <c r="AZ66">
        <v>3.3997901364113313E-2</v>
      </c>
      <c r="BA66">
        <v>4.1379310344827586E-2</v>
      </c>
      <c r="BB66">
        <v>2.4390243902439036E-2</v>
      </c>
      <c r="BC66">
        <v>2.6101141924959236E-2</v>
      </c>
      <c r="BD66">
        <v>3.2226903047421041E-2</v>
      </c>
    </row>
    <row r="67" spans="1:56" ht="15" customHeight="1" x14ac:dyDescent="0.4">
      <c r="A67" s="33" t="s">
        <v>40</v>
      </c>
      <c r="B67">
        <v>1</v>
      </c>
      <c r="C67">
        <v>1</v>
      </c>
      <c r="D67">
        <v>1</v>
      </c>
      <c r="E67">
        <v>1</v>
      </c>
      <c r="F67">
        <v>0.78942115768463073</v>
      </c>
      <c r="G67">
        <v>1</v>
      </c>
      <c r="H67">
        <v>12.758064516129032</v>
      </c>
      <c r="I67">
        <v>1</v>
      </c>
      <c r="J67">
        <v>1</v>
      </c>
      <c r="K67">
        <v>1</v>
      </c>
      <c r="L67">
        <v>1</v>
      </c>
      <c r="M67">
        <v>1</v>
      </c>
      <c r="N67">
        <v>0.86448087431693987</v>
      </c>
      <c r="O67">
        <v>1</v>
      </c>
      <c r="P67">
        <v>1</v>
      </c>
      <c r="Q67">
        <v>1</v>
      </c>
      <c r="R67">
        <v>0.78942115768463073</v>
      </c>
      <c r="S67">
        <v>0.78942115768463073</v>
      </c>
      <c r="T67">
        <v>0.78942115768463073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0.78942115768463073</v>
      </c>
      <c r="AB67">
        <v>1</v>
      </c>
      <c r="AC67">
        <v>1</v>
      </c>
      <c r="AD67">
        <v>1</v>
      </c>
      <c r="AE67">
        <v>1</v>
      </c>
      <c r="AF67" s="31"/>
      <c r="AG67" s="30"/>
      <c r="AH67" s="29"/>
      <c r="AI67" s="2" t="s">
        <v>40</v>
      </c>
      <c r="AJ67" s="3">
        <f t="shared" si="11"/>
        <v>3.2712985938792377E-2</v>
      </c>
      <c r="AK67" s="3">
        <f t="shared" si="12"/>
        <v>3.3997901364113313E-2</v>
      </c>
      <c r="AL67" s="3">
        <f t="shared" si="13"/>
        <v>4.1379310344827586E-2</v>
      </c>
      <c r="AM67" s="3">
        <f t="shared" si="14"/>
        <v>2.4390243902439036E-2</v>
      </c>
      <c r="AN67" s="3">
        <f t="shared" si="15"/>
        <v>2.6101141924959236E-2</v>
      </c>
      <c r="AO67" s="3">
        <f t="shared" si="16"/>
        <v>3.2226903047421041E-2</v>
      </c>
      <c r="AP67" s="24">
        <f t="shared" si="17"/>
        <v>3.3482388071784122E-2</v>
      </c>
      <c r="AQ67" s="32"/>
      <c r="AR67">
        <v>3.2712985938792301E-2</v>
      </c>
      <c r="AS67">
        <v>3.3997901364113299E-2</v>
      </c>
      <c r="AT67">
        <v>4.13793103448276E-2</v>
      </c>
      <c r="AU67">
        <v>2.4390243902439001E-2</v>
      </c>
      <c r="AV67">
        <v>2.6101141924959201E-2</v>
      </c>
      <c r="AW67">
        <v>3.2226903047420999E-2</v>
      </c>
      <c r="AY67">
        <v>3.2712985938792377E-2</v>
      </c>
      <c r="AZ67">
        <v>3.3997901364113313E-2</v>
      </c>
      <c r="BA67">
        <v>4.1379310344827586E-2</v>
      </c>
      <c r="BB67">
        <v>2.4390243902439036E-2</v>
      </c>
      <c r="BC67">
        <v>2.6101141924959236E-2</v>
      </c>
      <c r="BD67">
        <v>3.2226903047421041E-2</v>
      </c>
    </row>
    <row r="68" spans="1:56" ht="15" customHeight="1" x14ac:dyDescent="0.4">
      <c r="A68" s="33" t="s">
        <v>41</v>
      </c>
      <c r="B68">
        <v>1</v>
      </c>
      <c r="C68">
        <v>1</v>
      </c>
      <c r="D68">
        <v>1</v>
      </c>
      <c r="E68">
        <v>1</v>
      </c>
      <c r="F68">
        <v>0.78942115768463073</v>
      </c>
      <c r="G68">
        <v>1</v>
      </c>
      <c r="H68">
        <v>12.758064516129032</v>
      </c>
      <c r="I68">
        <v>1</v>
      </c>
      <c r="J68">
        <v>1</v>
      </c>
      <c r="K68">
        <v>1</v>
      </c>
      <c r="L68">
        <v>1</v>
      </c>
      <c r="M68">
        <v>1</v>
      </c>
      <c r="N68">
        <v>0.86448087431693987</v>
      </c>
      <c r="O68">
        <v>1</v>
      </c>
      <c r="P68">
        <v>1</v>
      </c>
      <c r="Q68">
        <v>1</v>
      </c>
      <c r="R68">
        <v>0.78942115768463073</v>
      </c>
      <c r="S68">
        <v>0.78942115768463073</v>
      </c>
      <c r="T68">
        <v>0.78942115768463073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0.78942115768463073</v>
      </c>
      <c r="AB68">
        <v>1</v>
      </c>
      <c r="AC68">
        <v>1</v>
      </c>
      <c r="AD68">
        <v>1</v>
      </c>
      <c r="AE68">
        <v>1</v>
      </c>
      <c r="AF68" s="31"/>
      <c r="AG68" s="30"/>
      <c r="AH68" s="29"/>
      <c r="AI68" s="2" t="s">
        <v>41</v>
      </c>
      <c r="AJ68" s="3">
        <f t="shared" si="11"/>
        <v>3.2712985938792377E-2</v>
      </c>
      <c r="AK68" s="3">
        <f t="shared" si="12"/>
        <v>3.3997901364113313E-2</v>
      </c>
      <c r="AL68" s="3">
        <f t="shared" si="13"/>
        <v>2.4137931034482765E-2</v>
      </c>
      <c r="AM68" s="3">
        <f t="shared" si="14"/>
        <v>2.4390243902439036E-2</v>
      </c>
      <c r="AN68" s="3">
        <f t="shared" si="15"/>
        <v>2.6101141924959236E-2</v>
      </c>
      <c r="AO68" s="3">
        <f t="shared" si="16"/>
        <v>3.2227729399456936E-2</v>
      </c>
      <c r="AP68" s="24">
        <f t="shared" si="17"/>
        <v>2.9893157615429697E-2</v>
      </c>
      <c r="AQ68" s="32"/>
      <c r="AR68">
        <v>3.2712985938792301E-2</v>
      </c>
      <c r="AS68">
        <v>3.3997901364113299E-2</v>
      </c>
      <c r="AT68">
        <v>2.4137931034482699E-2</v>
      </c>
      <c r="AU68">
        <v>2.4390243902439001E-2</v>
      </c>
      <c r="AV68">
        <v>2.6101141924959201E-2</v>
      </c>
      <c r="AW68">
        <v>3.2227729399456902E-2</v>
      </c>
      <c r="AY68">
        <v>3.2712985938792377E-2</v>
      </c>
      <c r="AZ68">
        <v>3.3997901364113313E-2</v>
      </c>
      <c r="BA68">
        <v>2.4137931034482765E-2</v>
      </c>
      <c r="BB68">
        <v>2.4390243902439036E-2</v>
      </c>
      <c r="BC68">
        <v>2.6101141924959236E-2</v>
      </c>
      <c r="BD68">
        <v>3.2227729399456936E-2</v>
      </c>
    </row>
    <row r="69" spans="1:56" ht="15" customHeight="1" x14ac:dyDescent="0.4">
      <c r="A69" s="33" t="s">
        <v>42</v>
      </c>
      <c r="B69">
        <v>1</v>
      </c>
      <c r="C69">
        <v>1</v>
      </c>
      <c r="D69">
        <v>1</v>
      </c>
      <c r="E69">
        <v>1</v>
      </c>
      <c r="F69">
        <v>0.78942115768463073</v>
      </c>
      <c r="G69">
        <v>1</v>
      </c>
      <c r="H69">
        <v>12.758064516129032</v>
      </c>
      <c r="I69">
        <v>1</v>
      </c>
      <c r="J69">
        <v>1</v>
      </c>
      <c r="K69">
        <v>1</v>
      </c>
      <c r="L69">
        <v>1</v>
      </c>
      <c r="M69">
        <v>1</v>
      </c>
      <c r="N69">
        <v>0.86448087431693987</v>
      </c>
      <c r="O69">
        <v>1</v>
      </c>
      <c r="P69">
        <v>1</v>
      </c>
      <c r="Q69">
        <v>1</v>
      </c>
      <c r="R69">
        <v>0.78942115768463073</v>
      </c>
      <c r="S69">
        <v>0.78942115768463073</v>
      </c>
      <c r="T69">
        <v>0.78942115768463073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0.78942115768463073</v>
      </c>
      <c r="AB69">
        <v>1</v>
      </c>
      <c r="AC69">
        <v>1</v>
      </c>
      <c r="AD69">
        <v>1</v>
      </c>
      <c r="AE69">
        <v>1</v>
      </c>
      <c r="AF69" s="31"/>
      <c r="AG69" s="30"/>
      <c r="AH69" s="29"/>
      <c r="AI69" s="2" t="s">
        <v>42</v>
      </c>
      <c r="AJ69" s="3">
        <f t="shared" si="11"/>
        <v>3.2712985938792377E-2</v>
      </c>
      <c r="AK69" s="3">
        <f t="shared" si="12"/>
        <v>3.3997901364113313E-2</v>
      </c>
      <c r="AL69" s="3">
        <f t="shared" si="13"/>
        <v>4.4827586206896537E-2</v>
      </c>
      <c r="AM69" s="3">
        <f t="shared" si="14"/>
        <v>2.4390243902439036E-2</v>
      </c>
      <c r="AN69" s="3">
        <f t="shared" si="15"/>
        <v>2.6101141924959236E-2</v>
      </c>
      <c r="AO69" s="3">
        <f t="shared" si="16"/>
        <v>3.2971446231752084E-2</v>
      </c>
      <c r="AP69" s="24">
        <f t="shared" si="17"/>
        <v>3.4324969535529978E-2</v>
      </c>
      <c r="AQ69" s="32"/>
      <c r="AR69">
        <v>3.2712985938792301E-2</v>
      </c>
      <c r="AS69">
        <v>3.3997901364113299E-2</v>
      </c>
      <c r="AT69">
        <v>4.4827586206896503E-2</v>
      </c>
      <c r="AU69">
        <v>2.4390243902439001E-2</v>
      </c>
      <c r="AV69">
        <v>2.6101141924959201E-2</v>
      </c>
      <c r="AW69">
        <v>3.2971446231752001E-2</v>
      </c>
      <c r="AY69">
        <v>3.2712985938792377E-2</v>
      </c>
      <c r="AZ69">
        <v>3.3997901364113313E-2</v>
      </c>
      <c r="BA69">
        <v>4.4827586206896537E-2</v>
      </c>
      <c r="BB69">
        <v>2.4390243902439036E-2</v>
      </c>
      <c r="BC69">
        <v>2.6101141924959236E-2</v>
      </c>
      <c r="BD69">
        <v>3.2971446231752084E-2</v>
      </c>
    </row>
    <row r="70" spans="1:56" ht="15" customHeight="1" x14ac:dyDescent="0.4">
      <c r="A70" s="33" t="s">
        <v>43</v>
      </c>
      <c r="B70">
        <v>1</v>
      </c>
      <c r="C70">
        <v>1</v>
      </c>
      <c r="D70">
        <v>1</v>
      </c>
      <c r="E70">
        <v>1</v>
      </c>
      <c r="F70">
        <v>0.78942115768463073</v>
      </c>
      <c r="G70">
        <v>1</v>
      </c>
      <c r="H70">
        <v>12.758064516129032</v>
      </c>
      <c r="I70">
        <v>1</v>
      </c>
      <c r="J70">
        <v>1</v>
      </c>
      <c r="K70">
        <v>1</v>
      </c>
      <c r="L70">
        <v>1</v>
      </c>
      <c r="M70">
        <v>1</v>
      </c>
      <c r="N70">
        <v>0.86448087431693987</v>
      </c>
      <c r="O70">
        <v>1</v>
      </c>
      <c r="P70">
        <v>1</v>
      </c>
      <c r="Q70">
        <v>1</v>
      </c>
      <c r="R70">
        <v>0.78942115768463073</v>
      </c>
      <c r="S70">
        <v>0.78942115768463073</v>
      </c>
      <c r="T70">
        <v>0.78942115768463073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0.78942115768463073</v>
      </c>
      <c r="AB70">
        <v>1</v>
      </c>
      <c r="AC70">
        <v>1</v>
      </c>
      <c r="AD70">
        <v>1</v>
      </c>
      <c r="AE70">
        <v>1</v>
      </c>
      <c r="AF70" s="31"/>
      <c r="AG70" s="30"/>
      <c r="AH70" s="29"/>
      <c r="AI70" s="2" t="s">
        <v>43</v>
      </c>
      <c r="AJ70" s="3">
        <f t="shared" si="11"/>
        <v>3.2712985938792377E-2</v>
      </c>
      <c r="AK70" s="3">
        <f t="shared" si="12"/>
        <v>3.3997901364113313E-2</v>
      </c>
      <c r="AL70" s="3">
        <f t="shared" si="13"/>
        <v>3.4482758620689641E-2</v>
      </c>
      <c r="AM70" s="3">
        <f t="shared" si="14"/>
        <v>0.19512195121951229</v>
      </c>
      <c r="AN70" s="3">
        <f t="shared" si="15"/>
        <v>0.20391517128874376</v>
      </c>
      <c r="AO70" s="3">
        <f t="shared" si="16"/>
        <v>3.2971446231752084E-2</v>
      </c>
      <c r="AP70" s="24">
        <f t="shared" si="17"/>
        <v>5.8290069381645992E-2</v>
      </c>
      <c r="AQ70" s="32"/>
      <c r="AR70">
        <v>3.2712985938792301E-2</v>
      </c>
      <c r="AS70">
        <v>3.3997901364113299E-2</v>
      </c>
      <c r="AT70">
        <v>3.4482758620689599E-2</v>
      </c>
      <c r="AU70">
        <v>0.19512195121951201</v>
      </c>
      <c r="AV70">
        <v>0.20391517128874301</v>
      </c>
      <c r="AW70">
        <v>3.2971446231752001E-2</v>
      </c>
      <c r="AY70">
        <v>3.2712985938792377E-2</v>
      </c>
      <c r="AZ70">
        <v>3.3997901364113313E-2</v>
      </c>
      <c r="BA70">
        <v>3.4482758620689641E-2</v>
      </c>
      <c r="BB70">
        <v>0.19512195121951229</v>
      </c>
      <c r="BC70">
        <v>0.20391517128874376</v>
      </c>
      <c r="BD70">
        <v>3.2971446231752084E-2</v>
      </c>
    </row>
    <row r="71" spans="1:56" ht="15" customHeight="1" x14ac:dyDescent="0.4">
      <c r="A71" s="33" t="s">
        <v>44</v>
      </c>
      <c r="B71">
        <v>1.1567635903919089</v>
      </c>
      <c r="C71">
        <v>1.1567635903919089</v>
      </c>
      <c r="D71">
        <v>1.1567635903919089</v>
      </c>
      <c r="E71">
        <v>1.1567635903919089</v>
      </c>
      <c r="F71">
        <v>0.91317365269461082</v>
      </c>
      <c r="G71">
        <v>1.1567635903919089</v>
      </c>
      <c r="H71">
        <v>14.758064516129032</v>
      </c>
      <c r="I71">
        <v>1.1567635903919089</v>
      </c>
      <c r="J71">
        <v>1.1567635903919089</v>
      </c>
      <c r="K71">
        <v>1.1567635903919089</v>
      </c>
      <c r="L71">
        <v>1.1567635903919089</v>
      </c>
      <c r="M71">
        <v>1.1567635903919089</v>
      </c>
      <c r="N71">
        <v>1</v>
      </c>
      <c r="O71">
        <v>1.1567635903919089</v>
      </c>
      <c r="P71">
        <v>1.1567635903919089</v>
      </c>
      <c r="Q71">
        <v>1.1567635903919089</v>
      </c>
      <c r="R71">
        <v>0.91317365269461082</v>
      </c>
      <c r="S71">
        <v>0.91317365269461082</v>
      </c>
      <c r="T71">
        <v>0.91317365269461082</v>
      </c>
      <c r="U71">
        <v>1.1567635903919089</v>
      </c>
      <c r="V71">
        <v>1.1567635903919089</v>
      </c>
      <c r="W71">
        <v>1.1567635903919089</v>
      </c>
      <c r="X71">
        <v>1.1567635903919089</v>
      </c>
      <c r="Y71">
        <v>1.1567635903919089</v>
      </c>
      <c r="Z71">
        <v>1.1567635903919089</v>
      </c>
      <c r="AA71">
        <v>0.91317365269461082</v>
      </c>
      <c r="AB71">
        <v>1.1567635903919089</v>
      </c>
      <c r="AC71">
        <v>1.1567635903919089</v>
      </c>
      <c r="AD71">
        <v>1.1567635903919089</v>
      </c>
      <c r="AE71">
        <v>1.1567635903919089</v>
      </c>
      <c r="AF71" s="31"/>
      <c r="AG71" s="30"/>
      <c r="AH71" s="29"/>
      <c r="AI71" s="2" t="s">
        <v>44</v>
      </c>
      <c r="AJ71" s="3">
        <f t="shared" si="11"/>
        <v>3.7841191066997522E-2</v>
      </c>
      <c r="AK71" s="3">
        <f t="shared" si="12"/>
        <v>3.3997901364113313E-2</v>
      </c>
      <c r="AL71" s="3">
        <f t="shared" si="13"/>
        <v>3.4482758620689641E-2</v>
      </c>
      <c r="AM71" s="3">
        <f t="shared" si="14"/>
        <v>4.8780487804878071E-2</v>
      </c>
      <c r="AN71" s="3">
        <f t="shared" si="15"/>
        <v>5.2202283849918471E-2</v>
      </c>
      <c r="AO71" s="3">
        <f t="shared" si="16"/>
        <v>3.2971446231752084E-2</v>
      </c>
      <c r="AP71" s="24">
        <f t="shared" si="17"/>
        <v>3.7673610383800696E-2</v>
      </c>
      <c r="AQ71" s="32"/>
      <c r="AR71">
        <v>3.7841191066997501E-2</v>
      </c>
      <c r="AS71">
        <v>3.3997901364113299E-2</v>
      </c>
      <c r="AT71">
        <v>3.4482758620689599E-2</v>
      </c>
      <c r="AU71">
        <v>4.8780487804878002E-2</v>
      </c>
      <c r="AV71">
        <v>5.2202283849918402E-2</v>
      </c>
      <c r="AW71">
        <v>3.2971446231752001E-2</v>
      </c>
      <c r="AY71">
        <v>3.7841191066997522E-2</v>
      </c>
      <c r="AZ71">
        <v>3.3997901364113313E-2</v>
      </c>
      <c r="BA71">
        <v>3.4482758620689641E-2</v>
      </c>
      <c r="BB71">
        <v>4.8780487804878071E-2</v>
      </c>
      <c r="BC71">
        <v>5.2202283849918471E-2</v>
      </c>
      <c r="BD71">
        <v>3.2971446231752084E-2</v>
      </c>
    </row>
    <row r="72" spans="1:56" ht="15" customHeight="1" x14ac:dyDescent="0.4">
      <c r="A72" s="33" t="s">
        <v>357</v>
      </c>
      <c r="B72">
        <v>1</v>
      </c>
      <c r="C72">
        <v>1</v>
      </c>
      <c r="D72">
        <v>1</v>
      </c>
      <c r="E72">
        <v>1</v>
      </c>
      <c r="F72">
        <v>0.78942115768463073</v>
      </c>
      <c r="G72">
        <v>1</v>
      </c>
      <c r="H72">
        <v>12.758064516129032</v>
      </c>
      <c r="I72">
        <v>1</v>
      </c>
      <c r="J72">
        <v>1</v>
      </c>
      <c r="K72">
        <v>1</v>
      </c>
      <c r="L72">
        <v>1</v>
      </c>
      <c r="M72">
        <v>1</v>
      </c>
      <c r="N72">
        <v>0.86448087431693987</v>
      </c>
      <c r="O72">
        <v>1</v>
      </c>
      <c r="P72">
        <v>1</v>
      </c>
      <c r="Q72">
        <v>1</v>
      </c>
      <c r="R72">
        <v>0.78942115768463073</v>
      </c>
      <c r="S72">
        <v>0.78942115768463073</v>
      </c>
      <c r="T72">
        <v>0.78942115768463073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0.78942115768463073</v>
      </c>
      <c r="AB72">
        <v>1</v>
      </c>
      <c r="AC72">
        <v>1</v>
      </c>
      <c r="AD72">
        <v>1</v>
      </c>
      <c r="AE72">
        <v>1</v>
      </c>
      <c r="AF72" s="31"/>
      <c r="AG72" s="30"/>
      <c r="AH72" s="29"/>
      <c r="AI72" s="2" t="s">
        <v>357</v>
      </c>
      <c r="AJ72" s="3">
        <f t="shared" si="11"/>
        <v>3.2712985938792377E-2</v>
      </c>
      <c r="AK72" s="3">
        <f t="shared" si="12"/>
        <v>3.3997901364113313E-2</v>
      </c>
      <c r="AL72" s="3">
        <f t="shared" si="13"/>
        <v>2.4137931034482765E-2</v>
      </c>
      <c r="AM72" s="3">
        <f t="shared" si="14"/>
        <v>2.4390243902439036E-2</v>
      </c>
      <c r="AN72" s="3">
        <f t="shared" si="15"/>
        <v>2.6101141924959236E-2</v>
      </c>
      <c r="AO72" s="3">
        <f t="shared" si="16"/>
        <v>3.3053255083304568E-2</v>
      </c>
      <c r="AP72" s="24">
        <f t="shared" si="17"/>
        <v>3.003142951634236E-2</v>
      </c>
      <c r="AQ72" s="32"/>
      <c r="AR72">
        <v>3.2712985938792301E-2</v>
      </c>
      <c r="AS72">
        <v>3.3997901364113299E-2</v>
      </c>
      <c r="AT72">
        <v>2.4137931034482699E-2</v>
      </c>
      <c r="AU72">
        <v>2.4390243902439001E-2</v>
      </c>
      <c r="AV72">
        <v>2.6101141924959201E-2</v>
      </c>
      <c r="AW72">
        <v>3.3053255083304499E-2</v>
      </c>
      <c r="AY72">
        <v>3.2712985938792377E-2</v>
      </c>
      <c r="AZ72">
        <v>3.3997901364113313E-2</v>
      </c>
      <c r="BA72">
        <v>2.4137931034482765E-2</v>
      </c>
      <c r="BB72">
        <v>2.4390243902439036E-2</v>
      </c>
      <c r="BC72">
        <v>2.6101141924959236E-2</v>
      </c>
      <c r="BD72">
        <v>3.3053255083304568E-2</v>
      </c>
    </row>
    <row r="73" spans="1:56" ht="15" customHeight="1" x14ac:dyDescent="0.4">
      <c r="A73" s="33" t="s">
        <v>358</v>
      </c>
      <c r="B73">
        <v>1</v>
      </c>
      <c r="C73">
        <v>1</v>
      </c>
      <c r="D73">
        <v>1</v>
      </c>
      <c r="E73">
        <v>1</v>
      </c>
      <c r="F73">
        <v>0.78942115768463073</v>
      </c>
      <c r="G73">
        <v>1</v>
      </c>
      <c r="H73">
        <v>12.758064516129032</v>
      </c>
      <c r="I73">
        <v>1</v>
      </c>
      <c r="J73">
        <v>1</v>
      </c>
      <c r="K73">
        <v>1</v>
      </c>
      <c r="L73">
        <v>1</v>
      </c>
      <c r="M73">
        <v>1</v>
      </c>
      <c r="N73">
        <v>0.86448087431693987</v>
      </c>
      <c r="O73">
        <v>1</v>
      </c>
      <c r="P73">
        <v>1</v>
      </c>
      <c r="Q73">
        <v>1</v>
      </c>
      <c r="R73">
        <v>0.78942115768463073</v>
      </c>
      <c r="S73">
        <v>0.78942115768463073</v>
      </c>
      <c r="T73">
        <v>0.78942115768463073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0.78942115768463073</v>
      </c>
      <c r="AB73">
        <v>1</v>
      </c>
      <c r="AC73">
        <v>1</v>
      </c>
      <c r="AD73">
        <v>1</v>
      </c>
      <c r="AE73">
        <v>1</v>
      </c>
      <c r="AF73" s="31"/>
      <c r="AG73" s="30"/>
      <c r="AH73" s="29"/>
      <c r="AI73" s="2" t="s">
        <v>358</v>
      </c>
      <c r="AJ73" s="3">
        <f t="shared" si="11"/>
        <v>3.2712985938792377E-2</v>
      </c>
      <c r="AK73" s="3">
        <f t="shared" si="12"/>
        <v>3.3997901364113313E-2</v>
      </c>
      <c r="AL73" s="3">
        <f t="shared" si="13"/>
        <v>4.1379310344827586E-2</v>
      </c>
      <c r="AM73" s="3">
        <f t="shared" si="14"/>
        <v>2.4390243902439036E-2</v>
      </c>
      <c r="AN73" s="3">
        <f t="shared" si="15"/>
        <v>2.6101141924959236E-2</v>
      </c>
      <c r="AO73" s="3">
        <f t="shared" si="16"/>
        <v>3.356146158537289E-2</v>
      </c>
      <c r="AP73" s="24">
        <f t="shared" si="17"/>
        <v>3.3705920724410698E-2</v>
      </c>
      <c r="AQ73" s="32"/>
      <c r="AR73">
        <v>3.2712985938792301E-2</v>
      </c>
      <c r="AS73">
        <v>3.3997901364113299E-2</v>
      </c>
      <c r="AT73">
        <v>4.13793103448276E-2</v>
      </c>
      <c r="AU73">
        <v>2.4390243902439001E-2</v>
      </c>
      <c r="AV73">
        <v>2.6101141924959201E-2</v>
      </c>
      <c r="AW73">
        <v>3.3561461585372897E-2</v>
      </c>
      <c r="AY73">
        <v>3.2712985938792377E-2</v>
      </c>
      <c r="AZ73">
        <v>3.3997901364113313E-2</v>
      </c>
      <c r="BA73">
        <v>4.1379310344827586E-2</v>
      </c>
      <c r="BB73">
        <v>2.4390243902439036E-2</v>
      </c>
      <c r="BC73">
        <v>2.6101141924959236E-2</v>
      </c>
      <c r="BD73">
        <v>3.356146158537289E-2</v>
      </c>
    </row>
    <row r="74" spans="1:56" ht="15" customHeight="1" x14ac:dyDescent="0.4">
      <c r="A74" s="33" t="s">
        <v>359</v>
      </c>
      <c r="B74">
        <v>1</v>
      </c>
      <c r="C74">
        <v>1</v>
      </c>
      <c r="D74">
        <v>1</v>
      </c>
      <c r="E74">
        <v>1</v>
      </c>
      <c r="F74">
        <v>0.78942115768463073</v>
      </c>
      <c r="G74">
        <v>1</v>
      </c>
      <c r="H74">
        <v>12.758064516129032</v>
      </c>
      <c r="I74">
        <v>1</v>
      </c>
      <c r="J74">
        <v>1</v>
      </c>
      <c r="K74">
        <v>1</v>
      </c>
      <c r="L74">
        <v>1</v>
      </c>
      <c r="M74">
        <v>1</v>
      </c>
      <c r="N74">
        <v>0.86448087431693987</v>
      </c>
      <c r="O74">
        <v>1</v>
      </c>
      <c r="P74">
        <v>1</v>
      </c>
      <c r="Q74">
        <v>1</v>
      </c>
      <c r="R74">
        <v>0.78942115768463073</v>
      </c>
      <c r="S74">
        <v>0.78942115768463073</v>
      </c>
      <c r="T74">
        <v>0.78942115768463073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0.78942115768463073</v>
      </c>
      <c r="AB74">
        <v>1</v>
      </c>
      <c r="AC74">
        <v>1</v>
      </c>
      <c r="AD74">
        <v>1</v>
      </c>
      <c r="AE74">
        <v>1</v>
      </c>
      <c r="AF74" s="31"/>
      <c r="AG74" s="30"/>
      <c r="AH74" s="29"/>
      <c r="AI74" s="2" t="s">
        <v>359</v>
      </c>
      <c r="AJ74" s="3">
        <f t="shared" si="11"/>
        <v>3.2712985938792377E-2</v>
      </c>
      <c r="AK74" s="3">
        <f t="shared" si="12"/>
        <v>3.3997901364113313E-2</v>
      </c>
      <c r="AL74" s="3">
        <f t="shared" si="13"/>
        <v>2.4137931034482765E-2</v>
      </c>
      <c r="AM74" s="3">
        <f t="shared" si="14"/>
        <v>2.4390243902439036E-2</v>
      </c>
      <c r="AN74" s="3">
        <f t="shared" si="15"/>
        <v>2.6101141924959236E-2</v>
      </c>
      <c r="AO74" s="3">
        <f t="shared" si="16"/>
        <v>3.3831678701106815E-2</v>
      </c>
      <c r="AP74" s="24">
        <f t="shared" si="17"/>
        <v>3.0161812029515254E-2</v>
      </c>
      <c r="AQ74" s="32"/>
      <c r="AR74">
        <v>3.2712985938792301E-2</v>
      </c>
      <c r="AS74">
        <v>3.3997901364113299E-2</v>
      </c>
      <c r="AT74">
        <v>2.4137931034482699E-2</v>
      </c>
      <c r="AU74">
        <v>2.4390243902439001E-2</v>
      </c>
      <c r="AV74">
        <v>2.6101141924959201E-2</v>
      </c>
      <c r="AW74">
        <v>3.3831678701106802E-2</v>
      </c>
      <c r="AY74">
        <v>3.2712985938792377E-2</v>
      </c>
      <c r="AZ74">
        <v>3.3997901364113313E-2</v>
      </c>
      <c r="BA74">
        <v>2.4137931034482765E-2</v>
      </c>
      <c r="BB74">
        <v>2.4390243902439036E-2</v>
      </c>
      <c r="BC74">
        <v>2.6101141924959236E-2</v>
      </c>
      <c r="BD74">
        <v>3.3831678701106815E-2</v>
      </c>
    </row>
    <row r="75" spans="1:56" ht="15" customHeight="1" x14ac:dyDescent="0.4">
      <c r="A75" s="33" t="s">
        <v>360</v>
      </c>
      <c r="B75">
        <v>1.2667509481668773</v>
      </c>
      <c r="C75">
        <v>1.2667509481668773</v>
      </c>
      <c r="D75">
        <v>1.2667509481668773</v>
      </c>
      <c r="E75">
        <v>1.2667509481668773</v>
      </c>
      <c r="F75">
        <v>1</v>
      </c>
      <c r="G75">
        <v>1.2667509481668773</v>
      </c>
      <c r="H75">
        <v>16.161290322580644</v>
      </c>
      <c r="I75">
        <v>1.2667509481668773</v>
      </c>
      <c r="J75">
        <v>1.2667509481668773</v>
      </c>
      <c r="K75">
        <v>1.2667509481668773</v>
      </c>
      <c r="L75">
        <v>1.2667509481668773</v>
      </c>
      <c r="M75">
        <v>1.2667509481668773</v>
      </c>
      <c r="N75">
        <v>1.0950819672131147</v>
      </c>
      <c r="O75">
        <v>1.2667509481668773</v>
      </c>
      <c r="P75">
        <v>1.2667509481668773</v>
      </c>
      <c r="Q75">
        <v>1.2667509481668773</v>
      </c>
      <c r="R75">
        <v>1</v>
      </c>
      <c r="S75">
        <v>1</v>
      </c>
      <c r="T75">
        <v>1</v>
      </c>
      <c r="U75">
        <v>1.2667509481668773</v>
      </c>
      <c r="V75">
        <v>1.2667509481668773</v>
      </c>
      <c r="W75">
        <v>1.2667509481668773</v>
      </c>
      <c r="X75">
        <v>1.2667509481668773</v>
      </c>
      <c r="Y75">
        <v>1.2667509481668773</v>
      </c>
      <c r="Z75">
        <v>1.2667509481668773</v>
      </c>
      <c r="AA75">
        <v>1</v>
      </c>
      <c r="AB75">
        <v>1.2667509481668773</v>
      </c>
      <c r="AC75">
        <v>1.2667509481668773</v>
      </c>
      <c r="AD75">
        <v>1.2667509481668773</v>
      </c>
      <c r="AE75">
        <v>1.2667509481668773</v>
      </c>
      <c r="AF75" s="31"/>
      <c r="AG75" s="30"/>
      <c r="AH75" s="29"/>
      <c r="AI75" s="2" t="s">
        <v>360</v>
      </c>
      <c r="AJ75" s="3">
        <f t="shared" si="11"/>
        <v>4.1439205955335005E-2</v>
      </c>
      <c r="AK75" s="3">
        <f t="shared" si="12"/>
        <v>3.0010493179433381E-2</v>
      </c>
      <c r="AL75" s="3">
        <f t="shared" si="13"/>
        <v>3.4482758620689641E-2</v>
      </c>
      <c r="AM75" s="3">
        <f t="shared" si="14"/>
        <v>2.4390243902439036E-2</v>
      </c>
      <c r="AN75" s="3">
        <f t="shared" si="15"/>
        <v>2.6101141924959236E-2</v>
      </c>
      <c r="AO75" s="3">
        <f t="shared" si="16"/>
        <v>3.3879607119188047E-2</v>
      </c>
      <c r="AP75" s="24">
        <f t="shared" si="17"/>
        <v>3.4703382759747804E-2</v>
      </c>
      <c r="AQ75" s="32"/>
      <c r="AR75">
        <v>4.1439205955334901E-2</v>
      </c>
      <c r="AS75">
        <v>3.0010493179433301E-2</v>
      </c>
      <c r="AT75">
        <v>3.4482758620689599E-2</v>
      </c>
      <c r="AU75">
        <v>2.4390243902439001E-2</v>
      </c>
      <c r="AV75">
        <v>2.6101141924959201E-2</v>
      </c>
      <c r="AW75">
        <v>3.3879607119187999E-2</v>
      </c>
      <c r="AY75">
        <v>4.1439205955335005E-2</v>
      </c>
      <c r="AZ75">
        <v>3.0010493179433381E-2</v>
      </c>
      <c r="BA75">
        <v>3.4482758620689641E-2</v>
      </c>
      <c r="BB75">
        <v>2.4390243902439036E-2</v>
      </c>
      <c r="BC75">
        <v>2.6101141924959236E-2</v>
      </c>
      <c r="BD75">
        <v>3.3879607119188047E-2</v>
      </c>
    </row>
    <row r="76" spans="1:56" ht="15" customHeight="1" x14ac:dyDescent="0.4">
      <c r="A76" s="33" t="s">
        <v>569</v>
      </c>
      <c r="B76">
        <v>1.2667509481668773</v>
      </c>
      <c r="C76">
        <v>1.2667509481668773</v>
      </c>
      <c r="D76">
        <v>1.2667509481668773</v>
      </c>
      <c r="E76">
        <v>1.2667509481668773</v>
      </c>
      <c r="F76">
        <v>1</v>
      </c>
      <c r="G76">
        <v>1.2667509481668773</v>
      </c>
      <c r="H76">
        <v>16.161290322580644</v>
      </c>
      <c r="I76">
        <v>1.2667509481668773</v>
      </c>
      <c r="J76">
        <v>1.2667509481668773</v>
      </c>
      <c r="K76">
        <v>1.2667509481668773</v>
      </c>
      <c r="L76">
        <v>1.2667509481668773</v>
      </c>
      <c r="M76">
        <v>1.2667509481668773</v>
      </c>
      <c r="N76">
        <v>1.0950819672131147</v>
      </c>
      <c r="O76">
        <v>1.2667509481668773</v>
      </c>
      <c r="P76">
        <v>1.2667509481668773</v>
      </c>
      <c r="Q76">
        <v>1.2667509481668773</v>
      </c>
      <c r="R76">
        <v>1</v>
      </c>
      <c r="S76">
        <v>1</v>
      </c>
      <c r="T76">
        <v>1</v>
      </c>
      <c r="U76">
        <v>1.2667509481668773</v>
      </c>
      <c r="V76">
        <v>1.2667509481668773</v>
      </c>
      <c r="W76">
        <v>1.2667509481668773</v>
      </c>
      <c r="X76">
        <v>1.2667509481668773</v>
      </c>
      <c r="Y76">
        <v>1.2667509481668773</v>
      </c>
      <c r="Z76">
        <v>1.2667509481668773</v>
      </c>
      <c r="AA76">
        <v>1</v>
      </c>
      <c r="AB76">
        <v>1.2667509481668773</v>
      </c>
      <c r="AC76">
        <v>1.2667509481668773</v>
      </c>
      <c r="AD76">
        <v>1.2667509481668773</v>
      </c>
      <c r="AE76">
        <v>1.2667509481668773</v>
      </c>
      <c r="AF76" s="31"/>
      <c r="AG76" s="30"/>
      <c r="AH76" s="29"/>
      <c r="AI76" s="2" t="s">
        <v>569</v>
      </c>
      <c r="AJ76" s="3">
        <f t="shared" si="11"/>
        <v>4.1439205955335005E-2</v>
      </c>
      <c r="AK76" s="3">
        <f t="shared" si="12"/>
        <v>3.0010493179433381E-2</v>
      </c>
      <c r="AL76" s="3">
        <f t="shared" si="13"/>
        <v>3.4482758620689641E-2</v>
      </c>
      <c r="AM76" s="3">
        <f t="shared" si="14"/>
        <v>2.4390243902439036E-2</v>
      </c>
      <c r="AN76" s="3">
        <f t="shared" si="15"/>
        <v>2.6101141924959236E-2</v>
      </c>
      <c r="AO76" s="3">
        <f t="shared" si="16"/>
        <v>3.3879607119188047E-2</v>
      </c>
      <c r="AP76" s="24">
        <f t="shared" si="17"/>
        <v>3.4703382759747804E-2</v>
      </c>
      <c r="AQ76" s="32"/>
      <c r="AR76">
        <v>4.1439205955334901E-2</v>
      </c>
      <c r="AS76">
        <v>3.0010493179433301E-2</v>
      </c>
      <c r="AT76">
        <v>3.4482758620689599E-2</v>
      </c>
      <c r="AU76">
        <v>2.4390243902439001E-2</v>
      </c>
      <c r="AV76">
        <v>2.6101141924959201E-2</v>
      </c>
      <c r="AW76">
        <v>3.3879607119187999E-2</v>
      </c>
      <c r="AY76">
        <v>4.1439205955335005E-2</v>
      </c>
      <c r="AZ76">
        <v>3.0010493179433381E-2</v>
      </c>
      <c r="BA76">
        <v>3.4482758620689641E-2</v>
      </c>
      <c r="BB76">
        <v>2.4390243902439036E-2</v>
      </c>
      <c r="BC76">
        <v>2.6101141924959236E-2</v>
      </c>
      <c r="BD76">
        <v>3.3879607119188047E-2</v>
      </c>
    </row>
    <row r="77" spans="1:56" ht="15" customHeight="1" x14ac:dyDescent="0.4">
      <c r="A77" s="33" t="s">
        <v>570</v>
      </c>
      <c r="B77">
        <v>1.2667509481668773</v>
      </c>
      <c r="C77">
        <v>1.2667509481668773</v>
      </c>
      <c r="D77">
        <v>1.2667509481668773</v>
      </c>
      <c r="E77">
        <v>1.2667509481668773</v>
      </c>
      <c r="F77">
        <v>1</v>
      </c>
      <c r="G77">
        <v>1.2667509481668773</v>
      </c>
      <c r="H77">
        <v>16.161290322580644</v>
      </c>
      <c r="I77">
        <v>1.2667509481668773</v>
      </c>
      <c r="J77">
        <v>1.2667509481668773</v>
      </c>
      <c r="K77">
        <v>1.2667509481668773</v>
      </c>
      <c r="L77">
        <v>1.2667509481668773</v>
      </c>
      <c r="M77">
        <v>1.2667509481668773</v>
      </c>
      <c r="N77">
        <v>1.0950819672131147</v>
      </c>
      <c r="O77">
        <v>1.2667509481668773</v>
      </c>
      <c r="P77">
        <v>1.2667509481668773</v>
      </c>
      <c r="Q77">
        <v>1.2667509481668773</v>
      </c>
      <c r="R77">
        <v>1</v>
      </c>
      <c r="S77">
        <v>1</v>
      </c>
      <c r="T77">
        <v>1</v>
      </c>
      <c r="U77">
        <v>1.2667509481668773</v>
      </c>
      <c r="V77">
        <v>1.2667509481668773</v>
      </c>
      <c r="W77">
        <v>1.2667509481668773</v>
      </c>
      <c r="X77">
        <v>1.2667509481668773</v>
      </c>
      <c r="Y77">
        <v>1.2667509481668773</v>
      </c>
      <c r="Z77">
        <v>1.2667509481668773</v>
      </c>
      <c r="AA77">
        <v>1</v>
      </c>
      <c r="AB77">
        <v>1.2667509481668773</v>
      </c>
      <c r="AC77">
        <v>1.2667509481668773</v>
      </c>
      <c r="AD77">
        <v>1.2667509481668773</v>
      </c>
      <c r="AE77">
        <v>1.2667509481668773</v>
      </c>
      <c r="AF77" s="31"/>
      <c r="AG77" s="30"/>
      <c r="AH77" s="29"/>
      <c r="AI77" s="2" t="s">
        <v>570</v>
      </c>
      <c r="AJ77" s="3">
        <f t="shared" si="11"/>
        <v>4.1439205955335005E-2</v>
      </c>
      <c r="AK77" s="3">
        <f t="shared" si="12"/>
        <v>3.0010493179433381E-2</v>
      </c>
      <c r="AL77" s="3">
        <f t="shared" si="13"/>
        <v>3.4482758620689641E-2</v>
      </c>
      <c r="AM77" s="3">
        <f t="shared" si="14"/>
        <v>2.4390243902439036E-2</v>
      </c>
      <c r="AN77" s="3">
        <f t="shared" si="15"/>
        <v>2.6101141924959236E-2</v>
      </c>
      <c r="AO77" s="3">
        <f t="shared" si="16"/>
        <v>3.4044877526364759E-2</v>
      </c>
      <c r="AP77" s="24">
        <f t="shared" si="17"/>
        <v>3.4731064821992584E-2</v>
      </c>
      <c r="AQ77" s="32"/>
      <c r="AR77">
        <v>4.1439205955334901E-2</v>
      </c>
      <c r="AS77">
        <v>3.0010493179433301E-2</v>
      </c>
      <c r="AT77">
        <v>3.4482758620689599E-2</v>
      </c>
      <c r="AU77">
        <v>2.4390243902439001E-2</v>
      </c>
      <c r="AV77">
        <v>2.6101141924959201E-2</v>
      </c>
      <c r="AW77">
        <v>3.4044877526364703E-2</v>
      </c>
      <c r="AY77">
        <v>4.1439205955335005E-2</v>
      </c>
      <c r="AZ77">
        <v>3.0010493179433381E-2</v>
      </c>
      <c r="BA77">
        <v>3.4482758620689641E-2</v>
      </c>
      <c r="BB77">
        <v>2.4390243902439036E-2</v>
      </c>
      <c r="BC77">
        <v>2.6101141924959236E-2</v>
      </c>
      <c r="BD77">
        <v>3.4044877526364759E-2</v>
      </c>
    </row>
    <row r="78" spans="1:56" ht="15" customHeight="1" x14ac:dyDescent="0.4">
      <c r="A78" s="33" t="s">
        <v>571</v>
      </c>
      <c r="B78">
        <v>1</v>
      </c>
      <c r="C78">
        <v>1</v>
      </c>
      <c r="D78">
        <v>1</v>
      </c>
      <c r="E78">
        <v>1</v>
      </c>
      <c r="F78">
        <v>0.78942115768463073</v>
      </c>
      <c r="G78">
        <v>1</v>
      </c>
      <c r="H78">
        <v>12.758064516129032</v>
      </c>
      <c r="I78">
        <v>1</v>
      </c>
      <c r="J78">
        <v>1</v>
      </c>
      <c r="K78">
        <v>1</v>
      </c>
      <c r="L78">
        <v>1</v>
      </c>
      <c r="M78">
        <v>1</v>
      </c>
      <c r="N78">
        <v>0.86448087431693987</v>
      </c>
      <c r="O78">
        <v>1</v>
      </c>
      <c r="P78">
        <v>1</v>
      </c>
      <c r="Q78">
        <v>1</v>
      </c>
      <c r="R78">
        <v>0.78942115768463073</v>
      </c>
      <c r="S78">
        <v>0.78942115768463073</v>
      </c>
      <c r="T78">
        <v>0.78942115768463073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0.78942115768463073</v>
      </c>
      <c r="AB78">
        <v>1</v>
      </c>
      <c r="AC78">
        <v>1</v>
      </c>
      <c r="AD78">
        <v>1</v>
      </c>
      <c r="AE78">
        <v>1</v>
      </c>
      <c r="AF78" s="31"/>
      <c r="AG78" s="30"/>
      <c r="AH78" s="29"/>
      <c r="AI78" s="2" t="s">
        <v>571</v>
      </c>
      <c r="AJ78" s="3">
        <f t="shared" si="11"/>
        <v>3.2712985938792377E-2</v>
      </c>
      <c r="AK78" s="3">
        <f t="shared" si="12"/>
        <v>3.3997901364113313E-2</v>
      </c>
      <c r="AL78" s="3">
        <f t="shared" si="13"/>
        <v>4.4827586206896537E-2</v>
      </c>
      <c r="AM78" s="3">
        <f t="shared" si="14"/>
        <v>2.4390243902439036E-2</v>
      </c>
      <c r="AN78" s="3">
        <f t="shared" si="15"/>
        <v>2.6101141924959236E-2</v>
      </c>
      <c r="AO78" s="3">
        <f t="shared" si="16"/>
        <v>3.4293609489165704E-2</v>
      </c>
      <c r="AP78" s="24">
        <f t="shared" si="17"/>
        <v>3.454642603348819E-2</v>
      </c>
      <c r="AQ78" s="32"/>
      <c r="AR78">
        <v>3.2712985938792301E-2</v>
      </c>
      <c r="AS78">
        <v>3.3997901364113299E-2</v>
      </c>
      <c r="AT78">
        <v>4.4827586206896503E-2</v>
      </c>
      <c r="AU78">
        <v>2.4390243902439001E-2</v>
      </c>
      <c r="AV78">
        <v>2.6101141924959201E-2</v>
      </c>
      <c r="AW78">
        <v>3.4293609489165697E-2</v>
      </c>
      <c r="AY78">
        <v>3.2712985938792377E-2</v>
      </c>
      <c r="AZ78">
        <v>3.3997901364113313E-2</v>
      </c>
      <c r="BA78">
        <v>4.4827586206896537E-2</v>
      </c>
      <c r="BB78">
        <v>2.4390243902439036E-2</v>
      </c>
      <c r="BC78">
        <v>2.6101141924959236E-2</v>
      </c>
      <c r="BD78">
        <v>3.4293609489165704E-2</v>
      </c>
    </row>
    <row r="79" spans="1:56" ht="15" customHeight="1" x14ac:dyDescent="0.4">
      <c r="A79" s="33" t="s">
        <v>6097</v>
      </c>
      <c r="B79">
        <v>1</v>
      </c>
      <c r="C79">
        <v>1</v>
      </c>
      <c r="D79">
        <v>1</v>
      </c>
      <c r="E79">
        <v>1</v>
      </c>
      <c r="F79">
        <v>0.78942115768463073</v>
      </c>
      <c r="G79">
        <v>1</v>
      </c>
      <c r="H79">
        <v>12.758064516129032</v>
      </c>
      <c r="I79">
        <v>1</v>
      </c>
      <c r="J79">
        <v>1</v>
      </c>
      <c r="K79">
        <v>1</v>
      </c>
      <c r="L79">
        <v>1</v>
      </c>
      <c r="M79">
        <v>1</v>
      </c>
      <c r="N79">
        <v>0.86448087431693987</v>
      </c>
      <c r="O79">
        <v>1</v>
      </c>
      <c r="P79">
        <v>1</v>
      </c>
      <c r="Q79">
        <v>1</v>
      </c>
      <c r="R79">
        <v>0.78942115768463073</v>
      </c>
      <c r="S79">
        <v>0.78942115768463073</v>
      </c>
      <c r="T79">
        <v>0.78942115768463073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0.78942115768463073</v>
      </c>
      <c r="AB79">
        <v>1</v>
      </c>
      <c r="AC79">
        <v>1</v>
      </c>
      <c r="AD79">
        <v>1</v>
      </c>
      <c r="AE79">
        <v>1</v>
      </c>
      <c r="AF79" s="31"/>
      <c r="AG79" s="30"/>
      <c r="AH79" s="29"/>
      <c r="AI79" s="2" t="s">
        <v>6097</v>
      </c>
      <c r="AJ79" s="3">
        <f t="shared" si="11"/>
        <v>3.2712985938792377E-2</v>
      </c>
      <c r="AK79" s="3">
        <f t="shared" si="12"/>
        <v>3.3997901364113313E-2</v>
      </c>
      <c r="AL79" s="3">
        <f t="shared" si="13"/>
        <v>3.4482758620689641E-2</v>
      </c>
      <c r="AM79" s="3">
        <f t="shared" si="14"/>
        <v>2.4390243902439036E-2</v>
      </c>
      <c r="AN79" s="3">
        <f t="shared" si="15"/>
        <v>2.6101141924959236E-2</v>
      </c>
      <c r="AO79" s="3">
        <f t="shared" si="16"/>
        <v>3.4491107625741847E-2</v>
      </c>
      <c r="AP79" s="24">
        <f t="shared" si="17"/>
        <v>3.2425884777871304E-2</v>
      </c>
      <c r="AQ79" s="32"/>
      <c r="AR79">
        <v>3.2712985938792301E-2</v>
      </c>
      <c r="AS79">
        <v>3.3997901364113299E-2</v>
      </c>
      <c r="AT79">
        <v>3.4482758620689599E-2</v>
      </c>
      <c r="AU79">
        <v>2.4390243902439001E-2</v>
      </c>
      <c r="AV79">
        <v>2.6101141924959201E-2</v>
      </c>
      <c r="AW79">
        <v>3.4491107625741799E-2</v>
      </c>
      <c r="AY79">
        <v>3.2712985938792377E-2</v>
      </c>
      <c r="AZ79">
        <v>3.3997901364113313E-2</v>
      </c>
      <c r="BA79">
        <v>3.4482758620689641E-2</v>
      </c>
      <c r="BB79">
        <v>2.4390243902439036E-2</v>
      </c>
      <c r="BC79">
        <v>2.6101141924959236E-2</v>
      </c>
      <c r="BD79">
        <v>3.4491107625741847E-2</v>
      </c>
    </row>
    <row r="80" spans="1:56" ht="15" customHeight="1" x14ac:dyDescent="0.4">
      <c r="A80" s="33" t="s">
        <v>6098</v>
      </c>
      <c r="B80">
        <v>1</v>
      </c>
      <c r="C80">
        <v>1</v>
      </c>
      <c r="D80">
        <v>1</v>
      </c>
      <c r="E80">
        <v>1</v>
      </c>
      <c r="F80">
        <v>0.78942115768463073</v>
      </c>
      <c r="G80">
        <v>1</v>
      </c>
      <c r="H80">
        <v>12.758064516129032</v>
      </c>
      <c r="I80">
        <v>1</v>
      </c>
      <c r="J80">
        <v>1</v>
      </c>
      <c r="K80">
        <v>1</v>
      </c>
      <c r="L80">
        <v>1</v>
      </c>
      <c r="M80">
        <v>1</v>
      </c>
      <c r="N80">
        <v>0.86448087431693987</v>
      </c>
      <c r="O80">
        <v>1</v>
      </c>
      <c r="P80">
        <v>1</v>
      </c>
      <c r="Q80">
        <v>1</v>
      </c>
      <c r="R80">
        <v>0.78942115768463073</v>
      </c>
      <c r="S80">
        <v>0.78942115768463073</v>
      </c>
      <c r="T80">
        <v>0.78942115768463073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0.78942115768463073</v>
      </c>
      <c r="AB80">
        <v>1</v>
      </c>
      <c r="AC80">
        <v>1</v>
      </c>
      <c r="AD80">
        <v>1</v>
      </c>
      <c r="AE80">
        <v>1</v>
      </c>
      <c r="AF80" s="31"/>
      <c r="AG80" s="30"/>
      <c r="AH80" s="29"/>
      <c r="AI80" s="2" t="s">
        <v>6098</v>
      </c>
      <c r="AJ80" s="3">
        <f t="shared" si="11"/>
        <v>3.2712985938792377E-2</v>
      </c>
      <c r="AK80" s="3">
        <f t="shared" si="12"/>
        <v>3.3997901364113313E-2</v>
      </c>
      <c r="AL80" s="3">
        <f t="shared" si="13"/>
        <v>4.1379310344827586E-2</v>
      </c>
      <c r="AM80" s="3">
        <f t="shared" si="14"/>
        <v>4.8780487804878071E-2</v>
      </c>
      <c r="AN80" s="3">
        <f t="shared" si="15"/>
        <v>2.6101141924959236E-2</v>
      </c>
      <c r="AO80" s="3">
        <f t="shared" si="16"/>
        <v>3.4624150303519091E-2</v>
      </c>
      <c r="AP80" s="24">
        <f t="shared" si="17"/>
        <v>3.5858770366940483E-2</v>
      </c>
      <c r="AQ80" s="32"/>
      <c r="AR80">
        <v>3.2712985938792301E-2</v>
      </c>
      <c r="AS80">
        <v>3.3997901364113299E-2</v>
      </c>
      <c r="AT80">
        <v>4.13793103448276E-2</v>
      </c>
      <c r="AU80">
        <v>4.8780487804878002E-2</v>
      </c>
      <c r="AV80">
        <v>2.6101141924959201E-2</v>
      </c>
      <c r="AW80">
        <v>3.4624150303519098E-2</v>
      </c>
      <c r="AY80">
        <v>3.2712985938792377E-2</v>
      </c>
      <c r="AZ80">
        <v>3.3997901364113313E-2</v>
      </c>
      <c r="BA80">
        <v>4.1379310344827586E-2</v>
      </c>
      <c r="BB80">
        <v>4.8780487804878071E-2</v>
      </c>
      <c r="BC80">
        <v>2.6101141924959236E-2</v>
      </c>
      <c r="BD80">
        <v>3.4624150303519091E-2</v>
      </c>
    </row>
    <row r="81" spans="1:57" ht="15" customHeight="1" x14ac:dyDescent="0.4">
      <c r="A81" s="33" t="s">
        <v>6099</v>
      </c>
      <c r="B81">
        <v>1</v>
      </c>
      <c r="C81">
        <v>1</v>
      </c>
      <c r="D81">
        <v>1</v>
      </c>
      <c r="E81">
        <v>1</v>
      </c>
      <c r="F81">
        <v>0.78942115768463073</v>
      </c>
      <c r="G81">
        <v>1</v>
      </c>
      <c r="H81">
        <v>12.758064516129032</v>
      </c>
      <c r="I81">
        <v>1</v>
      </c>
      <c r="J81">
        <v>1</v>
      </c>
      <c r="K81">
        <v>1</v>
      </c>
      <c r="L81">
        <v>1</v>
      </c>
      <c r="M81">
        <v>1</v>
      </c>
      <c r="N81">
        <v>0.86448087431693987</v>
      </c>
      <c r="O81">
        <v>1</v>
      </c>
      <c r="P81">
        <v>1</v>
      </c>
      <c r="Q81">
        <v>1</v>
      </c>
      <c r="R81">
        <v>0.78942115768463073</v>
      </c>
      <c r="S81">
        <v>0.78942115768463073</v>
      </c>
      <c r="T81">
        <v>0.78942115768463073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0.78942115768463073</v>
      </c>
      <c r="AB81">
        <v>1</v>
      </c>
      <c r="AC81">
        <v>1</v>
      </c>
      <c r="AD81">
        <v>1</v>
      </c>
      <c r="AE81">
        <v>1</v>
      </c>
      <c r="AF81" s="31"/>
      <c r="AG81" s="30"/>
      <c r="AH81" s="29"/>
      <c r="AI81" s="2" t="s">
        <v>6099</v>
      </c>
      <c r="AJ81" s="3">
        <f t="shared" si="11"/>
        <v>3.2712985938792377E-2</v>
      </c>
      <c r="AK81" s="3">
        <f t="shared" si="12"/>
        <v>3.3997901364113313E-2</v>
      </c>
      <c r="AL81" s="3">
        <f t="shared" si="13"/>
        <v>2.4137931034482765E-2</v>
      </c>
      <c r="AM81" s="3">
        <f t="shared" si="14"/>
        <v>2.4390243902439036E-2</v>
      </c>
      <c r="AN81" s="3">
        <f t="shared" si="15"/>
        <v>2.6101141924959236E-2</v>
      </c>
      <c r="AO81" s="3">
        <f t="shared" si="16"/>
        <v>3.4624150303519091E-2</v>
      </c>
      <c r="AP81" s="24">
        <f t="shared" si="17"/>
        <v>3.0294547517978963E-2</v>
      </c>
      <c r="AQ81" s="32"/>
      <c r="AR81">
        <v>3.2712985938792301E-2</v>
      </c>
      <c r="AS81">
        <v>3.3997901364113299E-2</v>
      </c>
      <c r="AT81">
        <v>2.4137931034482699E-2</v>
      </c>
      <c r="AU81">
        <v>2.4390243902439001E-2</v>
      </c>
      <c r="AV81">
        <v>2.6101141924959201E-2</v>
      </c>
      <c r="AW81">
        <v>3.4624150303519098E-2</v>
      </c>
      <c r="AY81">
        <v>3.2712985938792377E-2</v>
      </c>
      <c r="AZ81">
        <v>3.3997901364113313E-2</v>
      </c>
      <c r="BA81">
        <v>2.4137931034482765E-2</v>
      </c>
      <c r="BB81">
        <v>2.4390243902439036E-2</v>
      </c>
      <c r="BC81">
        <v>2.6101141924959236E-2</v>
      </c>
      <c r="BD81">
        <v>3.4624150303519091E-2</v>
      </c>
    </row>
    <row r="82" spans="1:57" ht="15" customHeight="1" x14ac:dyDescent="0.4">
      <c r="A82" s="33" t="s">
        <v>6100</v>
      </c>
      <c r="B82">
        <v>1</v>
      </c>
      <c r="C82">
        <v>1</v>
      </c>
      <c r="D82">
        <v>1</v>
      </c>
      <c r="E82">
        <v>1</v>
      </c>
      <c r="F82">
        <v>0.78942115768463073</v>
      </c>
      <c r="G82">
        <v>1</v>
      </c>
      <c r="H82">
        <v>12.758064516129032</v>
      </c>
      <c r="I82">
        <v>1</v>
      </c>
      <c r="J82">
        <v>1</v>
      </c>
      <c r="K82">
        <v>1</v>
      </c>
      <c r="L82">
        <v>1</v>
      </c>
      <c r="M82">
        <v>1</v>
      </c>
      <c r="N82">
        <v>0.86448087431693987</v>
      </c>
      <c r="O82">
        <v>1</v>
      </c>
      <c r="P82">
        <v>1</v>
      </c>
      <c r="Q82">
        <v>1</v>
      </c>
      <c r="R82">
        <v>0.78942115768463073</v>
      </c>
      <c r="S82">
        <v>0.78942115768463073</v>
      </c>
      <c r="T82">
        <v>0.78942115768463073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0.78942115768463073</v>
      </c>
      <c r="AB82">
        <v>1</v>
      </c>
      <c r="AC82">
        <v>1</v>
      </c>
      <c r="AD82">
        <v>1</v>
      </c>
      <c r="AE82">
        <v>1</v>
      </c>
      <c r="AF82" s="31"/>
      <c r="AG82" s="30"/>
      <c r="AH82" s="29"/>
      <c r="AI82" s="2" t="s">
        <v>6100</v>
      </c>
      <c r="AJ82" s="3">
        <f t="shared" si="11"/>
        <v>3.2712985938792377E-2</v>
      </c>
      <c r="AK82" s="3">
        <f t="shared" si="12"/>
        <v>3.3997901364113313E-2</v>
      </c>
      <c r="AL82" s="3">
        <f t="shared" si="13"/>
        <v>4.1379310344827586E-2</v>
      </c>
      <c r="AM82" s="3">
        <f t="shared" si="14"/>
        <v>2.4390243902439036E-2</v>
      </c>
      <c r="AN82" s="3">
        <f t="shared" si="15"/>
        <v>2.6101141924959236E-2</v>
      </c>
      <c r="AO82" s="3">
        <f t="shared" si="16"/>
        <v>3.4705959155071575E-2</v>
      </c>
      <c r="AP82" s="24">
        <f t="shared" si="17"/>
        <v>3.3897619005455785E-2</v>
      </c>
      <c r="AQ82" s="32"/>
      <c r="AR82">
        <v>3.2712985938792301E-2</v>
      </c>
      <c r="AS82">
        <v>3.3997901364113299E-2</v>
      </c>
      <c r="AT82">
        <v>4.13793103448276E-2</v>
      </c>
      <c r="AU82">
        <v>2.4390243902439001E-2</v>
      </c>
      <c r="AV82">
        <v>2.6101141924959201E-2</v>
      </c>
      <c r="AW82">
        <v>3.4705959155071499E-2</v>
      </c>
      <c r="AY82">
        <v>3.2712985938792377E-2</v>
      </c>
      <c r="AZ82">
        <v>3.3997901364113313E-2</v>
      </c>
      <c r="BA82">
        <v>4.1379310344827586E-2</v>
      </c>
      <c r="BB82">
        <v>2.4390243902439036E-2</v>
      </c>
      <c r="BC82">
        <v>2.6101141924959236E-2</v>
      </c>
      <c r="BD82" s="25">
        <v>3.4705959155071575E-2</v>
      </c>
      <c r="BE82" s="25"/>
    </row>
    <row r="83" spans="1:57" ht="15" customHeight="1" x14ac:dyDescent="0.4">
      <c r="A83" s="33" t="s">
        <v>6101</v>
      </c>
      <c r="B83">
        <v>1</v>
      </c>
      <c r="C83">
        <v>1</v>
      </c>
      <c r="D83">
        <v>1</v>
      </c>
      <c r="E83">
        <v>1</v>
      </c>
      <c r="F83">
        <v>0.78942115768463073</v>
      </c>
      <c r="G83">
        <v>1</v>
      </c>
      <c r="H83">
        <v>12.758064516129032</v>
      </c>
      <c r="I83">
        <v>1</v>
      </c>
      <c r="J83">
        <v>1</v>
      </c>
      <c r="K83">
        <v>1</v>
      </c>
      <c r="L83">
        <v>1</v>
      </c>
      <c r="M83">
        <v>1</v>
      </c>
      <c r="N83">
        <v>0.86448087431693987</v>
      </c>
      <c r="O83">
        <v>1</v>
      </c>
      <c r="P83">
        <v>1</v>
      </c>
      <c r="Q83">
        <v>1</v>
      </c>
      <c r="R83">
        <v>0.78942115768463073</v>
      </c>
      <c r="S83">
        <v>0.78942115768463073</v>
      </c>
      <c r="T83">
        <v>0.78942115768463073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0.78942115768463073</v>
      </c>
      <c r="AB83">
        <v>1</v>
      </c>
      <c r="AC83">
        <v>1</v>
      </c>
      <c r="AD83">
        <v>1</v>
      </c>
      <c r="AE83">
        <v>1</v>
      </c>
      <c r="AF83" s="31"/>
      <c r="AG83" s="30"/>
      <c r="AH83" s="29"/>
      <c r="AI83" s="2" t="s">
        <v>6101</v>
      </c>
      <c r="AJ83" s="3">
        <f t="shared" si="11"/>
        <v>3.2712985938792377E-2</v>
      </c>
      <c r="AK83" s="3">
        <f t="shared" si="12"/>
        <v>3.3997901364113313E-2</v>
      </c>
      <c r="AL83" s="3">
        <f t="shared" si="13"/>
        <v>2.4137931034482765E-2</v>
      </c>
      <c r="AM83" s="3">
        <f t="shared" si="14"/>
        <v>4.8780487804878071E-2</v>
      </c>
      <c r="AN83" s="3">
        <f t="shared" si="15"/>
        <v>2.6101141924959236E-2</v>
      </c>
      <c r="AO83" s="3">
        <f t="shared" si="16"/>
        <v>3.5450502339402619E-2</v>
      </c>
      <c r="AP83" s="24">
        <f t="shared" si="17"/>
        <v>3.2407811811498717E-2</v>
      </c>
      <c r="AQ83" s="32"/>
      <c r="AR83">
        <v>3.2712985938792301E-2</v>
      </c>
      <c r="AS83">
        <v>3.3997901364113299E-2</v>
      </c>
      <c r="AT83">
        <v>2.4137931034482699E-2</v>
      </c>
      <c r="AU83">
        <v>4.8780487804878002E-2</v>
      </c>
      <c r="AV83">
        <v>2.6101141924959201E-2</v>
      </c>
      <c r="AW83">
        <v>3.5450502339402598E-2</v>
      </c>
      <c r="AY83">
        <v>3.2712985938792377E-2</v>
      </c>
      <c r="AZ83">
        <v>3.3997901364113313E-2</v>
      </c>
      <c r="BA83">
        <v>2.4137931034482765E-2</v>
      </c>
      <c r="BB83">
        <v>4.8780487804878071E-2</v>
      </c>
      <c r="BC83">
        <v>2.6101141924959236E-2</v>
      </c>
      <c r="BD83" s="25">
        <v>3.5450502339402619E-2</v>
      </c>
      <c r="BE83" s="25"/>
    </row>
    <row r="84" spans="1:57" ht="15" customHeight="1" x14ac:dyDescent="0.4">
      <c r="A84" s="33" t="s">
        <v>6102</v>
      </c>
      <c r="B84">
        <v>1.2667509481668773</v>
      </c>
      <c r="C84">
        <v>1.2667509481668773</v>
      </c>
      <c r="D84">
        <v>1.2667509481668773</v>
      </c>
      <c r="E84">
        <v>1.2667509481668773</v>
      </c>
      <c r="F84">
        <v>1</v>
      </c>
      <c r="G84">
        <v>1.2667509481668773</v>
      </c>
      <c r="H84">
        <v>16.161290322580644</v>
      </c>
      <c r="I84">
        <v>1.2667509481668773</v>
      </c>
      <c r="J84">
        <v>1.2667509481668773</v>
      </c>
      <c r="K84">
        <v>1.2667509481668773</v>
      </c>
      <c r="L84">
        <v>1.2667509481668773</v>
      </c>
      <c r="M84">
        <v>1.2667509481668773</v>
      </c>
      <c r="N84">
        <v>1.0950819672131147</v>
      </c>
      <c r="O84">
        <v>1.2667509481668773</v>
      </c>
      <c r="P84">
        <v>1.2667509481668773</v>
      </c>
      <c r="Q84">
        <v>1.2667509481668773</v>
      </c>
      <c r="R84">
        <v>1</v>
      </c>
      <c r="S84">
        <v>1</v>
      </c>
      <c r="T84">
        <v>1</v>
      </c>
      <c r="U84">
        <v>1.2667509481668773</v>
      </c>
      <c r="V84">
        <v>1.2667509481668773</v>
      </c>
      <c r="W84">
        <v>1.2667509481668773</v>
      </c>
      <c r="X84">
        <v>1.2667509481668773</v>
      </c>
      <c r="Y84">
        <v>1.2667509481668773</v>
      </c>
      <c r="Z84">
        <v>1.2667509481668773</v>
      </c>
      <c r="AA84">
        <v>1</v>
      </c>
      <c r="AB84">
        <v>1.2667509481668773</v>
      </c>
      <c r="AC84">
        <v>1.2667509481668773</v>
      </c>
      <c r="AD84">
        <v>1.2667509481668773</v>
      </c>
      <c r="AE84">
        <v>1.2667509481668773</v>
      </c>
      <c r="AF84" s="31"/>
      <c r="AG84" s="30"/>
      <c r="AH84" s="29"/>
      <c r="AI84" s="2" t="s">
        <v>6102</v>
      </c>
      <c r="AJ84" s="3">
        <f t="shared" si="11"/>
        <v>4.1439205955335005E-2</v>
      </c>
      <c r="AK84" s="3">
        <f t="shared" si="12"/>
        <v>3.0010493179433381E-2</v>
      </c>
      <c r="AL84" s="3">
        <f t="shared" si="13"/>
        <v>3.4482758620689641E-2</v>
      </c>
      <c r="AM84" s="3">
        <f t="shared" si="14"/>
        <v>2.4390243902439036E-2</v>
      </c>
      <c r="AN84" s="3">
        <f t="shared" si="15"/>
        <v>2.6101141924959236E-2</v>
      </c>
      <c r="AO84" s="3">
        <f t="shared" si="16"/>
        <v>3.5450502339402619E-2</v>
      </c>
      <c r="AP84" s="24">
        <f t="shared" si="17"/>
        <v>3.4966500761384418E-2</v>
      </c>
      <c r="AQ84" s="32"/>
      <c r="AR84">
        <v>4.1439205955334901E-2</v>
      </c>
      <c r="AS84">
        <v>3.0010493179433301E-2</v>
      </c>
      <c r="AT84">
        <v>3.4482758620689599E-2</v>
      </c>
      <c r="AU84">
        <v>2.4390243902439001E-2</v>
      </c>
      <c r="AV84">
        <v>2.6101141924959201E-2</v>
      </c>
      <c r="AW84">
        <v>3.5450502339402598E-2</v>
      </c>
      <c r="AY84">
        <v>4.1439205955335005E-2</v>
      </c>
      <c r="AZ84">
        <v>3.0010493179433381E-2</v>
      </c>
      <c r="BA84">
        <v>3.4482758620689641E-2</v>
      </c>
      <c r="BB84">
        <v>2.4390243902439036E-2</v>
      </c>
      <c r="BC84">
        <v>2.6101141924959236E-2</v>
      </c>
      <c r="BD84" s="25">
        <v>3.5450502339402619E-2</v>
      </c>
      <c r="BE84" s="25"/>
    </row>
    <row r="85" spans="1:57" ht="15" customHeight="1" x14ac:dyDescent="0.4">
      <c r="A85" s="33" t="s">
        <v>6103</v>
      </c>
      <c r="B85">
        <v>1</v>
      </c>
      <c r="C85">
        <v>1</v>
      </c>
      <c r="D85">
        <v>1</v>
      </c>
      <c r="E85">
        <v>1</v>
      </c>
      <c r="F85">
        <v>0.78942115768463073</v>
      </c>
      <c r="G85">
        <v>1</v>
      </c>
      <c r="H85">
        <v>12.758064516129032</v>
      </c>
      <c r="I85">
        <v>1</v>
      </c>
      <c r="J85">
        <v>1</v>
      </c>
      <c r="K85">
        <v>1</v>
      </c>
      <c r="L85">
        <v>1</v>
      </c>
      <c r="M85">
        <v>1</v>
      </c>
      <c r="N85">
        <v>0.86448087431693987</v>
      </c>
      <c r="O85">
        <v>1</v>
      </c>
      <c r="P85">
        <v>1</v>
      </c>
      <c r="Q85">
        <v>1</v>
      </c>
      <c r="R85">
        <v>0.78942115768463073</v>
      </c>
      <c r="S85">
        <v>0.78942115768463073</v>
      </c>
      <c r="T85">
        <v>0.78942115768463073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0.78942115768463073</v>
      </c>
      <c r="AB85">
        <v>1</v>
      </c>
      <c r="AC85">
        <v>1</v>
      </c>
      <c r="AD85">
        <v>1</v>
      </c>
      <c r="AE85">
        <v>1</v>
      </c>
      <c r="AF85" s="31"/>
      <c r="AG85" s="30"/>
      <c r="AH85" s="29"/>
      <c r="AI85" s="2" t="s">
        <v>6103</v>
      </c>
      <c r="AJ85" s="3">
        <f t="shared" si="11"/>
        <v>3.2712985938792377E-2</v>
      </c>
      <c r="AK85" s="3">
        <f t="shared" si="12"/>
        <v>3.3997901364113313E-2</v>
      </c>
      <c r="AL85" s="3">
        <f t="shared" si="13"/>
        <v>2.4137931034482765E-2</v>
      </c>
      <c r="AM85" s="3">
        <f t="shared" si="14"/>
        <v>2.4390243902439036E-2</v>
      </c>
      <c r="AN85" s="3">
        <f t="shared" si="15"/>
        <v>2.6101141924959236E-2</v>
      </c>
      <c r="AO85" s="3">
        <f t="shared" si="16"/>
        <v>3.5532311190955103E-2</v>
      </c>
      <c r="AP85" s="24">
        <f t="shared" si="17"/>
        <v>3.0446660450014019E-2</v>
      </c>
      <c r="AQ85" s="32"/>
      <c r="AR85">
        <v>3.2712985938792301E-2</v>
      </c>
      <c r="AS85">
        <v>3.3997901364113299E-2</v>
      </c>
      <c r="AT85">
        <v>2.4137931034482699E-2</v>
      </c>
      <c r="AU85">
        <v>2.4390243902439001E-2</v>
      </c>
      <c r="AV85">
        <v>2.6101141924959201E-2</v>
      </c>
      <c r="AW85">
        <v>3.5532311190954999E-2</v>
      </c>
      <c r="AY85">
        <v>3.2712985938792377E-2</v>
      </c>
      <c r="AZ85">
        <v>3.3997901364113313E-2</v>
      </c>
      <c r="BA85">
        <v>2.4137931034482765E-2</v>
      </c>
      <c r="BB85">
        <v>2.4390243902439036E-2</v>
      </c>
      <c r="BC85">
        <v>2.6101141924959236E-2</v>
      </c>
      <c r="BD85" s="25">
        <v>3.5532311190955103E-2</v>
      </c>
      <c r="BE85" s="25"/>
    </row>
    <row r="86" spans="1:57" ht="15" customHeight="1" x14ac:dyDescent="0.4">
      <c r="A86" s="33" t="s">
        <v>6104</v>
      </c>
      <c r="B86">
        <v>1</v>
      </c>
      <c r="C86">
        <v>1</v>
      </c>
      <c r="D86">
        <v>1</v>
      </c>
      <c r="E86">
        <v>1</v>
      </c>
      <c r="F86">
        <v>0.78942115768463073</v>
      </c>
      <c r="G86">
        <v>1</v>
      </c>
      <c r="H86">
        <v>12.758064516129032</v>
      </c>
      <c r="I86">
        <v>1</v>
      </c>
      <c r="J86">
        <v>1</v>
      </c>
      <c r="K86">
        <v>1</v>
      </c>
      <c r="L86">
        <v>1</v>
      </c>
      <c r="M86">
        <v>1</v>
      </c>
      <c r="N86">
        <v>0.86448087431693987</v>
      </c>
      <c r="O86">
        <v>1</v>
      </c>
      <c r="P86">
        <v>1</v>
      </c>
      <c r="Q86">
        <v>1</v>
      </c>
      <c r="R86">
        <v>0.78942115768463073</v>
      </c>
      <c r="S86">
        <v>0.78942115768463073</v>
      </c>
      <c r="T86">
        <v>0.78942115768463073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0.78942115768463073</v>
      </c>
      <c r="AB86">
        <v>1</v>
      </c>
      <c r="AC86">
        <v>1</v>
      </c>
      <c r="AD86">
        <v>1</v>
      </c>
      <c r="AE86">
        <v>1</v>
      </c>
      <c r="AF86" s="31"/>
      <c r="AG86" s="30"/>
      <c r="AH86" s="29"/>
      <c r="AI86" s="2" t="s">
        <v>6104</v>
      </c>
      <c r="AJ86" s="3">
        <f t="shared" si="11"/>
        <v>3.2712985938792377E-2</v>
      </c>
      <c r="AK86" s="3">
        <f t="shared" si="12"/>
        <v>3.3997901364113313E-2</v>
      </c>
      <c r="AL86" s="3">
        <f t="shared" si="13"/>
        <v>4.4827586206896537E-2</v>
      </c>
      <c r="AM86" s="3">
        <f t="shared" si="14"/>
        <v>2.4390243902439036E-2</v>
      </c>
      <c r="AN86" s="3">
        <f t="shared" si="15"/>
        <v>2.6101141924959236E-2</v>
      </c>
      <c r="AO86" s="3">
        <f t="shared" si="16"/>
        <v>3.5533137542990964E-2</v>
      </c>
      <c r="AP86" s="24">
        <f t="shared" si="17"/>
        <v>3.4754041500324018E-2</v>
      </c>
      <c r="AQ86" s="32"/>
      <c r="AR86">
        <v>3.2712985938792301E-2</v>
      </c>
      <c r="AS86">
        <v>3.3997901364113299E-2</v>
      </c>
      <c r="AT86">
        <v>4.4827586206896503E-2</v>
      </c>
      <c r="AU86">
        <v>2.4390243902439001E-2</v>
      </c>
      <c r="AV86">
        <v>2.6101141924959201E-2</v>
      </c>
      <c r="AW86">
        <v>3.5533137542990902E-2</v>
      </c>
      <c r="AY86">
        <v>3.2712985938792377E-2</v>
      </c>
      <c r="AZ86">
        <v>3.3997901364113313E-2</v>
      </c>
      <c r="BA86">
        <v>4.4827586206896537E-2</v>
      </c>
      <c r="BB86">
        <v>2.4390243902439036E-2</v>
      </c>
      <c r="BC86">
        <v>2.6101141924959236E-2</v>
      </c>
      <c r="BD86" s="25">
        <v>3.5533137542990964E-2</v>
      </c>
      <c r="BE86" s="25"/>
    </row>
    <row r="87" spans="1:57" ht="15" customHeight="1" x14ac:dyDescent="0.4">
      <c r="A87" s="33" t="s">
        <v>6105</v>
      </c>
      <c r="B87">
        <v>1</v>
      </c>
      <c r="C87">
        <v>1</v>
      </c>
      <c r="D87">
        <v>1</v>
      </c>
      <c r="E87">
        <v>1</v>
      </c>
      <c r="F87">
        <v>0.78942115768463073</v>
      </c>
      <c r="G87">
        <v>1</v>
      </c>
      <c r="H87">
        <v>12.758064516129032</v>
      </c>
      <c r="I87">
        <v>1</v>
      </c>
      <c r="J87">
        <v>1</v>
      </c>
      <c r="K87">
        <v>1</v>
      </c>
      <c r="L87">
        <v>1</v>
      </c>
      <c r="M87">
        <v>1</v>
      </c>
      <c r="N87">
        <v>0.86448087431693987</v>
      </c>
      <c r="O87">
        <v>1</v>
      </c>
      <c r="P87">
        <v>1</v>
      </c>
      <c r="Q87">
        <v>1</v>
      </c>
      <c r="R87">
        <v>0.78942115768463073</v>
      </c>
      <c r="S87">
        <v>0.78942115768463073</v>
      </c>
      <c r="T87">
        <v>0.78942115768463073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0.78942115768463073</v>
      </c>
      <c r="AB87">
        <v>1</v>
      </c>
      <c r="AC87">
        <v>1</v>
      </c>
      <c r="AD87">
        <v>1</v>
      </c>
      <c r="AE87">
        <v>1</v>
      </c>
      <c r="AF87" s="31"/>
      <c r="AG87" s="30"/>
      <c r="AH87" s="29"/>
      <c r="AI87" s="2" t="s">
        <v>6105</v>
      </c>
      <c r="AJ87" s="3">
        <f t="shared" si="11"/>
        <v>3.2712985938792377E-2</v>
      </c>
      <c r="AK87" s="3">
        <f t="shared" si="12"/>
        <v>3.3997901364113313E-2</v>
      </c>
      <c r="AL87" s="3">
        <f t="shared" si="13"/>
        <v>4.827586206896553E-2</v>
      </c>
      <c r="AM87" s="3">
        <f t="shared" si="14"/>
        <v>4.8780487804878071E-2</v>
      </c>
      <c r="AN87" s="3">
        <f t="shared" si="15"/>
        <v>5.2202283849918471E-2</v>
      </c>
      <c r="AO87" s="3">
        <f t="shared" si="16"/>
        <v>3.5611640986399899E-2</v>
      </c>
      <c r="AP87" s="24">
        <f t="shared" si="17"/>
        <v>3.9264651195525808E-2</v>
      </c>
      <c r="AQ87" s="32"/>
      <c r="AR87">
        <v>3.2712985938792301E-2</v>
      </c>
      <c r="AS87">
        <v>3.3997901364113299E-2</v>
      </c>
      <c r="AT87">
        <v>4.8275862068965503E-2</v>
      </c>
      <c r="AU87">
        <v>4.8780487804878002E-2</v>
      </c>
      <c r="AV87">
        <v>5.2202283849918402E-2</v>
      </c>
      <c r="AW87">
        <v>3.5611640986399802E-2</v>
      </c>
      <c r="AX87" s="36"/>
      <c r="AY87" s="36">
        <v>3.2712985938792377E-2</v>
      </c>
      <c r="AZ87">
        <v>3.3997901364113313E-2</v>
      </c>
      <c r="BA87">
        <v>4.827586206896553E-2</v>
      </c>
      <c r="BB87">
        <v>4.8780487804878071E-2</v>
      </c>
      <c r="BC87">
        <v>5.2202283849918471E-2</v>
      </c>
      <c r="BD87" s="25">
        <v>3.5611640986399899E-2</v>
      </c>
      <c r="BE87" s="25"/>
    </row>
    <row r="88" spans="1:57" ht="15" customHeight="1" x14ac:dyDescent="0.4">
      <c r="A88" s="33" t="s">
        <v>6106</v>
      </c>
      <c r="B88">
        <v>1</v>
      </c>
      <c r="C88">
        <v>1</v>
      </c>
      <c r="D88">
        <v>1</v>
      </c>
      <c r="E88">
        <v>1</v>
      </c>
      <c r="F88">
        <v>0.78942115768463073</v>
      </c>
      <c r="G88">
        <v>1</v>
      </c>
      <c r="H88">
        <v>12.758064516129032</v>
      </c>
      <c r="I88">
        <v>1</v>
      </c>
      <c r="J88">
        <v>1</v>
      </c>
      <c r="K88">
        <v>1</v>
      </c>
      <c r="L88">
        <v>1</v>
      </c>
      <c r="M88">
        <v>1</v>
      </c>
      <c r="N88">
        <v>0.86448087431693987</v>
      </c>
      <c r="O88">
        <v>1</v>
      </c>
      <c r="P88">
        <v>1</v>
      </c>
      <c r="Q88">
        <v>1</v>
      </c>
      <c r="R88">
        <v>0.78942115768463073</v>
      </c>
      <c r="S88">
        <v>0.78942115768463073</v>
      </c>
      <c r="T88">
        <v>0.78942115768463073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0.78942115768463073</v>
      </c>
      <c r="AB88">
        <v>1</v>
      </c>
      <c r="AC88">
        <v>1</v>
      </c>
      <c r="AD88">
        <v>1</v>
      </c>
      <c r="AE88">
        <v>1</v>
      </c>
      <c r="AF88" s="31"/>
      <c r="AG88" s="30"/>
      <c r="AH88" s="29"/>
      <c r="AI88" s="2" t="s">
        <v>6106</v>
      </c>
      <c r="AJ88" s="3">
        <f t="shared" si="11"/>
        <v>3.2712985938792377E-2</v>
      </c>
      <c r="AK88" s="3">
        <f t="shared" si="12"/>
        <v>3.3997901364113313E-2</v>
      </c>
      <c r="AL88" s="3">
        <f t="shared" si="13"/>
        <v>4.1379310344827586E-2</v>
      </c>
      <c r="AM88" s="3">
        <f t="shared" si="14"/>
        <v>2.4390243902439036E-2</v>
      </c>
      <c r="AN88" s="3">
        <f t="shared" si="15"/>
        <v>2.6101141924959236E-2</v>
      </c>
      <c r="AO88" s="3">
        <f t="shared" si="16"/>
        <v>3.619421917169776E-2</v>
      </c>
      <c r="AP88" s="24">
        <f t="shared" si="17"/>
        <v>3.4146895975969996E-2</v>
      </c>
      <c r="AQ88" s="32"/>
      <c r="AR88">
        <v>3.2712985938792301E-2</v>
      </c>
      <c r="AS88">
        <v>3.3997901364113299E-2</v>
      </c>
      <c r="AT88">
        <v>4.13793103448276E-2</v>
      </c>
      <c r="AU88">
        <v>2.4390243902439001E-2</v>
      </c>
      <c r="AV88">
        <v>2.6101141924959201E-2</v>
      </c>
      <c r="AW88">
        <v>3.6194219171697697E-2</v>
      </c>
      <c r="AY88">
        <v>3.2712985938792377E-2</v>
      </c>
      <c r="AZ88">
        <v>3.3997901364113313E-2</v>
      </c>
      <c r="BA88">
        <v>4.1379310344827586E-2</v>
      </c>
      <c r="BB88">
        <v>2.4390243902439036E-2</v>
      </c>
      <c r="BC88">
        <v>2.6101141924959236E-2</v>
      </c>
      <c r="BD88" s="25">
        <v>3.619421917169776E-2</v>
      </c>
      <c r="BE88" s="25"/>
    </row>
    <row r="89" spans="1:57" ht="15" customHeight="1" x14ac:dyDescent="0.4">
      <c r="A89" s="35" t="s">
        <v>580</v>
      </c>
      <c r="B89" s="37">
        <f>SUM(B59:B88)</f>
        <v>30.56890012642225</v>
      </c>
      <c r="C89" s="37">
        <f t="shared" ref="C89:AE89" si="18">SUM(C59:C88)</f>
        <v>30.56890012642225</v>
      </c>
      <c r="D89" s="37">
        <f t="shared" si="18"/>
        <v>30.56890012642225</v>
      </c>
      <c r="E89" s="37">
        <f t="shared" si="18"/>
        <v>30.56890012642225</v>
      </c>
      <c r="F89" s="37">
        <f t="shared" si="18"/>
        <v>24.131736526946121</v>
      </c>
      <c r="G89" s="37">
        <f t="shared" si="18"/>
        <v>30.56890012642225</v>
      </c>
      <c r="H89" s="37">
        <f>SUM(H59:H88)</f>
        <v>389.99999999999989</v>
      </c>
      <c r="I89" s="37">
        <f t="shared" si="18"/>
        <v>30.56890012642225</v>
      </c>
      <c r="J89" s="37">
        <f t="shared" si="18"/>
        <v>30.56890012642225</v>
      </c>
      <c r="K89" s="37">
        <f t="shared" si="18"/>
        <v>30.56890012642225</v>
      </c>
      <c r="L89" s="37">
        <f t="shared" si="18"/>
        <v>30.56890012642225</v>
      </c>
      <c r="M89" s="37">
        <f t="shared" si="18"/>
        <v>30.56890012642225</v>
      </c>
      <c r="N89" s="37">
        <f t="shared" si="18"/>
        <v>26.426229508196712</v>
      </c>
      <c r="O89" s="37">
        <f t="shared" si="18"/>
        <v>30.56890012642225</v>
      </c>
      <c r="P89" s="37">
        <f t="shared" si="18"/>
        <v>30.56890012642225</v>
      </c>
      <c r="Q89" s="37">
        <f t="shared" si="18"/>
        <v>30.56890012642225</v>
      </c>
      <c r="R89" s="37">
        <f t="shared" si="18"/>
        <v>24.131736526946121</v>
      </c>
      <c r="S89" s="37">
        <f t="shared" si="18"/>
        <v>24.131736526946121</v>
      </c>
      <c r="T89" s="37">
        <f t="shared" si="18"/>
        <v>24.131736526946121</v>
      </c>
      <c r="U89" s="37">
        <f t="shared" si="18"/>
        <v>30.56890012642225</v>
      </c>
      <c r="V89" s="37">
        <f t="shared" si="18"/>
        <v>30.56890012642225</v>
      </c>
      <c r="W89" s="37">
        <f t="shared" si="18"/>
        <v>30.56890012642225</v>
      </c>
      <c r="X89" s="37">
        <f t="shared" si="18"/>
        <v>30.56890012642225</v>
      </c>
      <c r="Y89" s="37">
        <f t="shared" si="18"/>
        <v>30.56890012642225</v>
      </c>
      <c r="Z89" s="37">
        <f t="shared" si="18"/>
        <v>30.56890012642225</v>
      </c>
      <c r="AA89" s="37">
        <f t="shared" si="18"/>
        <v>24.131736526946121</v>
      </c>
      <c r="AB89" s="37">
        <f t="shared" si="18"/>
        <v>30.56890012642225</v>
      </c>
      <c r="AC89" s="37">
        <f t="shared" si="18"/>
        <v>30.56890012642225</v>
      </c>
      <c r="AD89" s="37">
        <f t="shared" si="18"/>
        <v>30.56890012642225</v>
      </c>
      <c r="AE89" s="37">
        <f t="shared" si="18"/>
        <v>30.56890012642225</v>
      </c>
      <c r="AF89" s="31"/>
      <c r="AG89" s="30"/>
      <c r="AH89" s="29"/>
      <c r="AX89" s="36"/>
      <c r="AY89" s="36"/>
      <c r="BD89" s="25"/>
      <c r="BE89" s="25"/>
    </row>
    <row r="90" spans="1:57" ht="15" customHeight="1" x14ac:dyDescent="0.4">
      <c r="B90" s="36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0"/>
      <c r="AH90" s="29"/>
      <c r="AX90" s="36"/>
      <c r="AY90" s="36"/>
      <c r="BD90" s="25"/>
      <c r="BE90" s="25"/>
    </row>
    <row r="91" spans="1:57" ht="15" customHeight="1" x14ac:dyDescent="0.4">
      <c r="A91" s="31" t="s">
        <v>579</v>
      </c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0"/>
      <c r="AH91" s="29"/>
      <c r="AI91" s="16" t="s">
        <v>595</v>
      </c>
      <c r="AR91" s="3">
        <v>0.33592166906370641</v>
      </c>
      <c r="AS91" s="3">
        <v>0.13828651466145489</v>
      </c>
      <c r="AT91" s="3">
        <v>0.20818339426660806</v>
      </c>
      <c r="AU91" s="3">
        <v>8.0969013274130433E-2</v>
      </c>
      <c r="AV91" s="3">
        <v>6.9143831530249514E-2</v>
      </c>
      <c r="AW91" s="3">
        <v>0.16749557720385078</v>
      </c>
      <c r="AX91" s="36"/>
      <c r="AY91" s="36"/>
      <c r="BD91" s="25"/>
      <c r="BE91" s="25"/>
    </row>
    <row r="92" spans="1:57" ht="15" customHeight="1" x14ac:dyDescent="0.4">
      <c r="A92" s="33"/>
      <c r="B92" s="33" t="s">
        <v>20</v>
      </c>
      <c r="C92" s="33" t="s">
        <v>21</v>
      </c>
      <c r="D92" s="33" t="s">
        <v>22</v>
      </c>
      <c r="E92" s="33" t="s">
        <v>23</v>
      </c>
      <c r="F92" s="33" t="s">
        <v>36</v>
      </c>
      <c r="G92" s="33" t="s">
        <v>37</v>
      </c>
      <c r="H92" s="33" t="s">
        <v>38</v>
      </c>
      <c r="I92" s="33" t="s">
        <v>39</v>
      </c>
      <c r="J92" s="33" t="s">
        <v>40</v>
      </c>
      <c r="K92" s="33" t="s">
        <v>41</v>
      </c>
      <c r="L92" s="33" t="s">
        <v>42</v>
      </c>
      <c r="M92" s="33" t="s">
        <v>43</v>
      </c>
      <c r="N92" s="33" t="s">
        <v>44</v>
      </c>
      <c r="O92" s="33" t="s">
        <v>357</v>
      </c>
      <c r="P92" s="33" t="s">
        <v>358</v>
      </c>
      <c r="Q92" s="33" t="s">
        <v>359</v>
      </c>
      <c r="R92" s="33" t="s">
        <v>360</v>
      </c>
      <c r="S92" s="33" t="s">
        <v>569</v>
      </c>
      <c r="T92" s="33" t="s">
        <v>570</v>
      </c>
      <c r="U92" s="33" t="s">
        <v>571</v>
      </c>
      <c r="V92" s="33" t="s">
        <v>6097</v>
      </c>
      <c r="W92" s="33" t="s">
        <v>6098</v>
      </c>
      <c r="X92" s="33" t="s">
        <v>6099</v>
      </c>
      <c r="Y92" s="33" t="s">
        <v>6100</v>
      </c>
      <c r="Z92" s="33" t="s">
        <v>6101</v>
      </c>
      <c r="AA92" s="33" t="s">
        <v>6102</v>
      </c>
      <c r="AB92" s="33" t="s">
        <v>6103</v>
      </c>
      <c r="AC92" s="33" t="s">
        <v>6104</v>
      </c>
      <c r="AD92" s="33" t="s">
        <v>6105</v>
      </c>
      <c r="AE92" s="33" t="s">
        <v>6106</v>
      </c>
      <c r="AF92" s="35" t="s">
        <v>591</v>
      </c>
      <c r="AG92" s="30"/>
      <c r="AH92" s="29"/>
      <c r="AI92" s="2" t="s">
        <v>574</v>
      </c>
      <c r="AJ92" s="2"/>
      <c r="AK92" s="4"/>
      <c r="AL92" s="32"/>
      <c r="AM92" s="2" t="s">
        <v>575</v>
      </c>
      <c r="AN92" s="2"/>
      <c r="AR92">
        <f>ROUND(AR59,8)</f>
        <v>3.2712989999999997E-2</v>
      </c>
      <c r="AS92">
        <f t="shared" ref="AS92:AW92" si="19">ROUND(AS59,8)</f>
        <v>3.3997899999999998E-2</v>
      </c>
      <c r="AT92">
        <f t="shared" si="19"/>
        <v>2.4137929999999998E-2</v>
      </c>
      <c r="AU92">
        <f t="shared" si="19"/>
        <v>2.4390240000000001E-2</v>
      </c>
      <c r="AV92">
        <f t="shared" si="19"/>
        <v>2.6101139999999998E-2</v>
      </c>
      <c r="AW92">
        <f t="shared" si="19"/>
        <v>2.8922320000000001E-2</v>
      </c>
      <c r="AX92" s="24"/>
      <c r="AY92">
        <f>ROUND(AY59,8)</f>
        <v>3.2712989999999997E-2</v>
      </c>
      <c r="AZ92">
        <f t="shared" ref="AZ92:BD92" si="20">ROUND(AZ59,8)</f>
        <v>3.3997899999999998E-2</v>
      </c>
      <c r="BA92">
        <f t="shared" si="20"/>
        <v>2.4137929999999998E-2</v>
      </c>
      <c r="BB92">
        <f t="shared" si="20"/>
        <v>2.4390240000000001E-2</v>
      </c>
      <c r="BC92">
        <f t="shared" si="20"/>
        <v>2.6101139999999998E-2</v>
      </c>
      <c r="BD92">
        <f t="shared" si="20"/>
        <v>2.8922320000000001E-2</v>
      </c>
      <c r="BE92" s="24"/>
    </row>
    <row r="93" spans="1:57" ht="15" customHeight="1" x14ac:dyDescent="0.4">
      <c r="A93" s="33" t="s">
        <v>20</v>
      </c>
      <c r="B93" s="34">
        <f>B59/B$89</f>
        <v>3.2712985938792391E-2</v>
      </c>
      <c r="C93" s="34">
        <f t="shared" ref="C93:AE93" si="21">C59/C$89</f>
        <v>3.2712985938792391E-2</v>
      </c>
      <c r="D93" s="34">
        <f t="shared" si="21"/>
        <v>3.2712985938792391E-2</v>
      </c>
      <c r="E93" s="34">
        <f t="shared" si="21"/>
        <v>3.2712985938792391E-2</v>
      </c>
      <c r="F93" s="34">
        <f>F59/F$89</f>
        <v>3.271298593879237E-2</v>
      </c>
      <c r="G93" s="34">
        <f t="shared" si="21"/>
        <v>3.2712985938792391E-2</v>
      </c>
      <c r="H93" s="34">
        <f t="shared" si="21"/>
        <v>3.2712985938792398E-2</v>
      </c>
      <c r="I93" s="34">
        <f t="shared" si="21"/>
        <v>3.2712985938792391E-2</v>
      </c>
      <c r="J93" s="34">
        <f t="shared" si="21"/>
        <v>3.2712985938792391E-2</v>
      </c>
      <c r="K93" s="34">
        <f t="shared" si="21"/>
        <v>3.2712985938792391E-2</v>
      </c>
      <c r="L93" s="34">
        <f t="shared" si="21"/>
        <v>3.2712985938792391E-2</v>
      </c>
      <c r="M93" s="34">
        <f t="shared" si="21"/>
        <v>3.2712985938792391E-2</v>
      </c>
      <c r="N93" s="34">
        <f t="shared" si="21"/>
        <v>3.2712985938792398E-2</v>
      </c>
      <c r="O93" s="34">
        <f t="shared" si="21"/>
        <v>3.2712985938792391E-2</v>
      </c>
      <c r="P93" s="34">
        <f t="shared" si="21"/>
        <v>3.2712985938792391E-2</v>
      </c>
      <c r="Q93" s="34">
        <f t="shared" si="21"/>
        <v>3.2712985938792391E-2</v>
      </c>
      <c r="R93" s="34">
        <f t="shared" si="21"/>
        <v>3.271298593879237E-2</v>
      </c>
      <c r="S93" s="34">
        <f t="shared" si="21"/>
        <v>3.271298593879237E-2</v>
      </c>
      <c r="T93" s="34">
        <f t="shared" si="21"/>
        <v>3.271298593879237E-2</v>
      </c>
      <c r="U93" s="34">
        <f t="shared" si="21"/>
        <v>3.2712985938792391E-2</v>
      </c>
      <c r="V93" s="34">
        <f t="shared" si="21"/>
        <v>3.2712985938792391E-2</v>
      </c>
      <c r="W93" s="34">
        <f t="shared" si="21"/>
        <v>3.2712985938792391E-2</v>
      </c>
      <c r="X93" s="34">
        <f t="shared" si="21"/>
        <v>3.2712985938792391E-2</v>
      </c>
      <c r="Y93" s="34">
        <f t="shared" si="21"/>
        <v>3.2712985938792391E-2</v>
      </c>
      <c r="Z93" s="34">
        <f t="shared" si="21"/>
        <v>3.2712985938792391E-2</v>
      </c>
      <c r="AA93" s="34">
        <f t="shared" si="21"/>
        <v>3.271298593879237E-2</v>
      </c>
      <c r="AB93" s="34">
        <f t="shared" si="21"/>
        <v>3.2712985938792391E-2</v>
      </c>
      <c r="AC93" s="34">
        <f t="shared" si="21"/>
        <v>3.2712985938792391E-2</v>
      </c>
      <c r="AD93" s="34">
        <f t="shared" si="21"/>
        <v>3.2712985938792391E-2</v>
      </c>
      <c r="AE93" s="34">
        <f t="shared" si="21"/>
        <v>3.2712985938792391E-2</v>
      </c>
      <c r="AF93">
        <f>AVERAGE(B93:AE93)</f>
        <v>3.2712985938792377E-2</v>
      </c>
      <c r="AG93" s="30"/>
      <c r="AH93" s="29"/>
      <c r="AI93" s="3">
        <v>20012</v>
      </c>
      <c r="AJ93" s="3" t="s">
        <v>427</v>
      </c>
      <c r="AK93" s="24">
        <v>5.8290069381645992E-2</v>
      </c>
      <c r="AL93" s="32"/>
      <c r="AM93" s="3">
        <v>20001</v>
      </c>
      <c r="AN93" s="22" t="s">
        <v>427</v>
      </c>
      <c r="AO93" s="3">
        <f>AP59</f>
        <v>2.9339516370534148E-2</v>
      </c>
      <c r="AQ93" s="11"/>
      <c r="AR93">
        <f t="shared" ref="AR93:AW108" si="22">ROUND(AR60,8)</f>
        <v>3.2712989999999997E-2</v>
      </c>
      <c r="AS93">
        <f t="shared" si="22"/>
        <v>3.3997899999999998E-2</v>
      </c>
      <c r="AT93">
        <f t="shared" si="22"/>
        <v>2.4137929999999998E-2</v>
      </c>
      <c r="AU93">
        <f t="shared" si="22"/>
        <v>2.4390240000000001E-2</v>
      </c>
      <c r="AV93">
        <f t="shared" si="22"/>
        <v>2.6101139999999998E-2</v>
      </c>
      <c r="AW93">
        <f t="shared" si="22"/>
        <v>2.9588360000000001E-2</v>
      </c>
      <c r="AX93" s="24"/>
      <c r="AY93">
        <f t="shared" ref="AY93:BD108" si="23">ROUND(AY60,8)</f>
        <v>3.2712989999999997E-2</v>
      </c>
      <c r="AZ93">
        <f t="shared" si="23"/>
        <v>3.3997899999999998E-2</v>
      </c>
      <c r="BA93">
        <f t="shared" si="23"/>
        <v>2.4137929999999998E-2</v>
      </c>
      <c r="BB93">
        <f t="shared" si="23"/>
        <v>2.4390240000000001E-2</v>
      </c>
      <c r="BC93">
        <f t="shared" si="23"/>
        <v>2.6101139999999998E-2</v>
      </c>
      <c r="BD93">
        <f t="shared" si="23"/>
        <v>2.9588360000000001E-2</v>
      </c>
      <c r="BE93" s="24"/>
    </row>
    <row r="94" spans="1:57" ht="15" customHeight="1" x14ac:dyDescent="0.4">
      <c r="A94" s="33" t="s">
        <v>21</v>
      </c>
      <c r="B94" s="34">
        <f t="shared" ref="B94:AE102" si="24">B60/B$89</f>
        <v>3.2712985938792391E-2</v>
      </c>
      <c r="C94" s="34">
        <f t="shared" si="24"/>
        <v>3.2712985938792391E-2</v>
      </c>
      <c r="D94" s="34">
        <f t="shared" si="24"/>
        <v>3.2712985938792391E-2</v>
      </c>
      <c r="E94" s="34">
        <f t="shared" si="24"/>
        <v>3.2712985938792391E-2</v>
      </c>
      <c r="F94" s="34">
        <f t="shared" si="24"/>
        <v>3.271298593879237E-2</v>
      </c>
      <c r="G94" s="34">
        <f t="shared" si="24"/>
        <v>3.2712985938792391E-2</v>
      </c>
      <c r="H94" s="34">
        <f t="shared" si="24"/>
        <v>3.2712985938792398E-2</v>
      </c>
      <c r="I94" s="34">
        <f t="shared" si="24"/>
        <v>3.2712985938792391E-2</v>
      </c>
      <c r="J94" s="34">
        <f t="shared" si="24"/>
        <v>3.2712985938792391E-2</v>
      </c>
      <c r="K94" s="34">
        <f t="shared" si="24"/>
        <v>3.2712985938792391E-2</v>
      </c>
      <c r="L94" s="34">
        <f t="shared" si="24"/>
        <v>3.2712985938792391E-2</v>
      </c>
      <c r="M94" s="34">
        <f t="shared" si="24"/>
        <v>3.2712985938792391E-2</v>
      </c>
      <c r="N94" s="34">
        <f t="shared" si="24"/>
        <v>3.2712985938792398E-2</v>
      </c>
      <c r="O94" s="34">
        <f t="shared" si="24"/>
        <v>3.2712985938792391E-2</v>
      </c>
      <c r="P94" s="34">
        <f t="shared" si="24"/>
        <v>3.2712985938792391E-2</v>
      </c>
      <c r="Q94" s="34">
        <f t="shared" si="24"/>
        <v>3.2712985938792391E-2</v>
      </c>
      <c r="R94" s="34">
        <f t="shared" si="24"/>
        <v>3.271298593879237E-2</v>
      </c>
      <c r="S94" s="34">
        <f t="shared" si="24"/>
        <v>3.271298593879237E-2</v>
      </c>
      <c r="T94" s="34">
        <f t="shared" si="24"/>
        <v>3.271298593879237E-2</v>
      </c>
      <c r="U94" s="34">
        <f t="shared" si="24"/>
        <v>3.2712985938792391E-2</v>
      </c>
      <c r="V94" s="34">
        <f t="shared" si="24"/>
        <v>3.2712985938792391E-2</v>
      </c>
      <c r="W94" s="34">
        <f t="shared" si="24"/>
        <v>3.2712985938792391E-2</v>
      </c>
      <c r="X94" s="34">
        <f t="shared" si="24"/>
        <v>3.2712985938792391E-2</v>
      </c>
      <c r="Y94" s="34">
        <f t="shared" si="24"/>
        <v>3.2712985938792391E-2</v>
      </c>
      <c r="Z94" s="34">
        <f t="shared" si="24"/>
        <v>3.2712985938792391E-2</v>
      </c>
      <c r="AA94" s="34">
        <f t="shared" si="24"/>
        <v>3.271298593879237E-2</v>
      </c>
      <c r="AB94" s="34">
        <f t="shared" si="24"/>
        <v>3.2712985938792391E-2</v>
      </c>
      <c r="AC94" s="34">
        <f t="shared" si="24"/>
        <v>3.2712985938792391E-2</v>
      </c>
      <c r="AD94" s="34">
        <f t="shared" si="24"/>
        <v>3.2712985938792391E-2</v>
      </c>
      <c r="AE94" s="34">
        <f t="shared" si="24"/>
        <v>3.2712985938792391E-2</v>
      </c>
      <c r="AF94">
        <f t="shared" ref="AF94:AF122" si="25">AVERAGE(B94:AE94)</f>
        <v>3.2712985938792377E-2</v>
      </c>
      <c r="AG94" s="30"/>
      <c r="AH94" s="29"/>
      <c r="AI94" s="3">
        <v>20029</v>
      </c>
      <c r="AJ94" s="3" t="s">
        <v>161</v>
      </c>
      <c r="AK94" s="24">
        <v>3.9264651195525808E-2</v>
      </c>
      <c r="AL94" s="32"/>
      <c r="AM94" s="3">
        <v>20002</v>
      </c>
      <c r="AN94" s="3" t="s">
        <v>142</v>
      </c>
      <c r="AO94" s="3">
        <f t="shared" ref="AO94:AO122" si="26">AP60</f>
        <v>2.9451075081380604E-2</v>
      </c>
      <c r="AR94">
        <f t="shared" si="22"/>
        <v>3.2712989999999997E-2</v>
      </c>
      <c r="AS94">
        <f t="shared" si="22"/>
        <v>3.3997899999999998E-2</v>
      </c>
      <c r="AT94">
        <f t="shared" si="22"/>
        <v>2.4137929999999998E-2</v>
      </c>
      <c r="AU94">
        <f t="shared" si="22"/>
        <v>2.4390240000000001E-2</v>
      </c>
      <c r="AV94">
        <f t="shared" si="22"/>
        <v>2.6101139999999998E-2</v>
      </c>
      <c r="AW94">
        <f t="shared" si="22"/>
        <v>2.9588360000000001E-2</v>
      </c>
      <c r="AX94" s="24"/>
      <c r="AY94">
        <f t="shared" si="23"/>
        <v>3.2712989999999997E-2</v>
      </c>
      <c r="AZ94">
        <f t="shared" si="23"/>
        <v>3.3997899999999998E-2</v>
      </c>
      <c r="BA94">
        <f t="shared" si="23"/>
        <v>2.4137929999999998E-2</v>
      </c>
      <c r="BB94">
        <f t="shared" si="23"/>
        <v>2.4390240000000001E-2</v>
      </c>
      <c r="BC94">
        <f t="shared" si="23"/>
        <v>2.6101139999999998E-2</v>
      </c>
      <c r="BD94">
        <f t="shared" si="23"/>
        <v>2.9588360000000001E-2</v>
      </c>
      <c r="BE94" s="24"/>
    </row>
    <row r="95" spans="1:57" ht="15" customHeight="1" x14ac:dyDescent="0.4">
      <c r="A95" s="33" t="s">
        <v>22</v>
      </c>
      <c r="B95" s="34">
        <f t="shared" si="24"/>
        <v>3.2712985938792391E-2</v>
      </c>
      <c r="C95" s="34">
        <f t="shared" si="24"/>
        <v>3.2712985938792391E-2</v>
      </c>
      <c r="D95" s="34">
        <f t="shared" si="24"/>
        <v>3.2712985938792391E-2</v>
      </c>
      <c r="E95" s="34">
        <f t="shared" si="24"/>
        <v>3.2712985938792391E-2</v>
      </c>
      <c r="F95" s="34">
        <f t="shared" si="24"/>
        <v>3.271298593879237E-2</v>
      </c>
      <c r="G95" s="34">
        <f t="shared" si="24"/>
        <v>3.2712985938792391E-2</v>
      </c>
      <c r="H95" s="34">
        <f t="shared" si="24"/>
        <v>3.2712985938792398E-2</v>
      </c>
      <c r="I95" s="34">
        <f t="shared" si="24"/>
        <v>3.2712985938792391E-2</v>
      </c>
      <c r="J95" s="34">
        <f t="shared" si="24"/>
        <v>3.2712985938792391E-2</v>
      </c>
      <c r="K95" s="34">
        <f t="shared" si="24"/>
        <v>3.2712985938792391E-2</v>
      </c>
      <c r="L95" s="34">
        <f t="shared" si="24"/>
        <v>3.2712985938792391E-2</v>
      </c>
      <c r="M95" s="34">
        <f t="shared" si="24"/>
        <v>3.2712985938792391E-2</v>
      </c>
      <c r="N95" s="34">
        <f t="shared" si="24"/>
        <v>3.2712985938792398E-2</v>
      </c>
      <c r="O95" s="34">
        <f t="shared" si="24"/>
        <v>3.2712985938792391E-2</v>
      </c>
      <c r="P95" s="34">
        <f t="shared" si="24"/>
        <v>3.2712985938792391E-2</v>
      </c>
      <c r="Q95" s="34">
        <f t="shared" si="24"/>
        <v>3.2712985938792391E-2</v>
      </c>
      <c r="R95" s="34">
        <f t="shared" si="24"/>
        <v>3.271298593879237E-2</v>
      </c>
      <c r="S95" s="34">
        <f t="shared" si="24"/>
        <v>3.271298593879237E-2</v>
      </c>
      <c r="T95" s="34">
        <f t="shared" si="24"/>
        <v>3.271298593879237E-2</v>
      </c>
      <c r="U95" s="34">
        <f t="shared" si="24"/>
        <v>3.2712985938792391E-2</v>
      </c>
      <c r="V95" s="34">
        <f t="shared" si="24"/>
        <v>3.2712985938792391E-2</v>
      </c>
      <c r="W95" s="34">
        <f t="shared" si="24"/>
        <v>3.2712985938792391E-2</v>
      </c>
      <c r="X95" s="34">
        <f t="shared" si="24"/>
        <v>3.2712985938792391E-2</v>
      </c>
      <c r="Y95" s="34">
        <f t="shared" si="24"/>
        <v>3.2712985938792391E-2</v>
      </c>
      <c r="Z95" s="34">
        <f t="shared" si="24"/>
        <v>3.2712985938792391E-2</v>
      </c>
      <c r="AA95" s="34">
        <f t="shared" si="24"/>
        <v>3.271298593879237E-2</v>
      </c>
      <c r="AB95" s="34">
        <f t="shared" si="24"/>
        <v>3.2712985938792391E-2</v>
      </c>
      <c r="AC95" s="34">
        <f t="shared" si="24"/>
        <v>3.2712985938792391E-2</v>
      </c>
      <c r="AD95" s="34">
        <f t="shared" si="24"/>
        <v>3.2712985938792391E-2</v>
      </c>
      <c r="AE95" s="34">
        <f t="shared" si="24"/>
        <v>3.2712985938792391E-2</v>
      </c>
      <c r="AF95">
        <f t="shared" si="25"/>
        <v>3.2712985938792377E-2</v>
      </c>
      <c r="AG95" s="30"/>
      <c r="AH95" s="29"/>
      <c r="AI95" s="3">
        <v>20013</v>
      </c>
      <c r="AJ95" s="3" t="s">
        <v>440</v>
      </c>
      <c r="AK95" s="24">
        <v>3.7673610383800696E-2</v>
      </c>
      <c r="AL95" s="32"/>
      <c r="AM95" s="3">
        <v>20003</v>
      </c>
      <c r="AN95" s="3" t="s">
        <v>427</v>
      </c>
      <c r="AO95" s="3">
        <f t="shared" si="26"/>
        <v>2.9451075081380604E-2</v>
      </c>
      <c r="AR95">
        <f t="shared" si="22"/>
        <v>3.2712989999999997E-2</v>
      </c>
      <c r="AS95">
        <f t="shared" si="22"/>
        <v>3.3997899999999998E-2</v>
      </c>
      <c r="AT95">
        <f t="shared" si="22"/>
        <v>4.1379310000000002E-2</v>
      </c>
      <c r="AU95">
        <f t="shared" si="22"/>
        <v>2.4390240000000001E-2</v>
      </c>
      <c r="AV95">
        <f t="shared" si="22"/>
        <v>2.6101139999999998E-2</v>
      </c>
      <c r="AW95">
        <f t="shared" si="22"/>
        <v>3.1566650000000002E-2</v>
      </c>
      <c r="AX95" s="24"/>
      <c r="AY95">
        <f t="shared" si="23"/>
        <v>3.2712989999999997E-2</v>
      </c>
      <c r="AZ95">
        <f t="shared" si="23"/>
        <v>3.3997899999999998E-2</v>
      </c>
      <c r="BA95">
        <f t="shared" si="23"/>
        <v>4.1379310000000002E-2</v>
      </c>
      <c r="BB95">
        <f t="shared" si="23"/>
        <v>2.4390240000000001E-2</v>
      </c>
      <c r="BC95">
        <f t="shared" si="23"/>
        <v>2.6101139999999998E-2</v>
      </c>
      <c r="BD95">
        <f t="shared" si="23"/>
        <v>3.1566650000000002E-2</v>
      </c>
      <c r="BE95" s="24"/>
    </row>
    <row r="96" spans="1:57" ht="15" customHeight="1" x14ac:dyDescent="0.4">
      <c r="A96" s="33" t="s">
        <v>23</v>
      </c>
      <c r="B96" s="34">
        <f t="shared" si="24"/>
        <v>3.2712985938792391E-2</v>
      </c>
      <c r="C96" s="34">
        <f t="shared" si="24"/>
        <v>3.2712985938792391E-2</v>
      </c>
      <c r="D96" s="34">
        <f t="shared" si="24"/>
        <v>3.2712985938792391E-2</v>
      </c>
      <c r="E96" s="34">
        <f t="shared" si="24"/>
        <v>3.2712985938792391E-2</v>
      </c>
      <c r="F96" s="34">
        <f t="shared" si="24"/>
        <v>3.271298593879237E-2</v>
      </c>
      <c r="G96" s="34">
        <f t="shared" si="24"/>
        <v>3.2712985938792391E-2</v>
      </c>
      <c r="H96" s="34">
        <f t="shared" si="24"/>
        <v>3.2712985938792398E-2</v>
      </c>
      <c r="I96" s="34">
        <f t="shared" si="24"/>
        <v>3.2712985938792391E-2</v>
      </c>
      <c r="J96" s="34">
        <f t="shared" si="24"/>
        <v>3.2712985938792391E-2</v>
      </c>
      <c r="K96" s="34">
        <f t="shared" si="24"/>
        <v>3.2712985938792391E-2</v>
      </c>
      <c r="L96" s="34">
        <f t="shared" si="24"/>
        <v>3.2712985938792391E-2</v>
      </c>
      <c r="M96" s="34">
        <f t="shared" si="24"/>
        <v>3.2712985938792391E-2</v>
      </c>
      <c r="N96" s="34">
        <f t="shared" si="24"/>
        <v>3.2712985938792398E-2</v>
      </c>
      <c r="O96" s="34">
        <f t="shared" si="24"/>
        <v>3.2712985938792391E-2</v>
      </c>
      <c r="P96" s="34">
        <f t="shared" si="24"/>
        <v>3.2712985938792391E-2</v>
      </c>
      <c r="Q96" s="34">
        <f t="shared" si="24"/>
        <v>3.2712985938792391E-2</v>
      </c>
      <c r="R96" s="34">
        <f t="shared" si="24"/>
        <v>3.271298593879237E-2</v>
      </c>
      <c r="S96" s="34">
        <f t="shared" si="24"/>
        <v>3.271298593879237E-2</v>
      </c>
      <c r="T96" s="34">
        <f t="shared" si="24"/>
        <v>3.271298593879237E-2</v>
      </c>
      <c r="U96" s="34">
        <f t="shared" si="24"/>
        <v>3.2712985938792391E-2</v>
      </c>
      <c r="V96" s="34">
        <f t="shared" si="24"/>
        <v>3.2712985938792391E-2</v>
      </c>
      <c r="W96" s="34">
        <f t="shared" si="24"/>
        <v>3.2712985938792391E-2</v>
      </c>
      <c r="X96" s="34">
        <f t="shared" si="24"/>
        <v>3.2712985938792391E-2</v>
      </c>
      <c r="Y96" s="34">
        <f t="shared" si="24"/>
        <v>3.2712985938792391E-2</v>
      </c>
      <c r="Z96" s="34">
        <f t="shared" si="24"/>
        <v>3.2712985938792391E-2</v>
      </c>
      <c r="AA96" s="34">
        <f t="shared" si="24"/>
        <v>3.271298593879237E-2</v>
      </c>
      <c r="AB96" s="34">
        <f t="shared" si="24"/>
        <v>3.2712985938792391E-2</v>
      </c>
      <c r="AC96" s="34">
        <f t="shared" si="24"/>
        <v>3.2712985938792391E-2</v>
      </c>
      <c r="AD96" s="34">
        <f t="shared" si="24"/>
        <v>3.2712985938792391E-2</v>
      </c>
      <c r="AE96" s="34">
        <f t="shared" si="24"/>
        <v>3.2712985938792391E-2</v>
      </c>
      <c r="AF96">
        <f t="shared" si="25"/>
        <v>3.2712985938792377E-2</v>
      </c>
      <c r="AG96" s="30"/>
      <c r="AH96" s="29"/>
      <c r="AI96" s="3">
        <v>20022</v>
      </c>
      <c r="AJ96" s="3" t="s">
        <v>446</v>
      </c>
      <c r="AK96" s="24">
        <v>3.5858770366940483E-2</v>
      </c>
      <c r="AL96" s="32"/>
      <c r="AM96" s="3">
        <v>20004</v>
      </c>
      <c r="AN96" s="3" t="s">
        <v>431</v>
      </c>
      <c r="AO96" s="3">
        <f t="shared" si="26"/>
        <v>3.3371798233116243E-2</v>
      </c>
      <c r="AR96">
        <f t="shared" si="22"/>
        <v>4.1439209999999997E-2</v>
      </c>
      <c r="AS96">
        <f t="shared" si="22"/>
        <v>3.0010490000000001E-2</v>
      </c>
      <c r="AT96">
        <f t="shared" si="22"/>
        <v>3.4482760000000001E-2</v>
      </c>
      <c r="AU96">
        <f t="shared" si="22"/>
        <v>2.4390240000000001E-2</v>
      </c>
      <c r="AV96">
        <f t="shared" si="22"/>
        <v>2.6101139999999998E-2</v>
      </c>
      <c r="AW96">
        <f t="shared" si="22"/>
        <v>3.1852569999999997E-2</v>
      </c>
      <c r="AX96" s="24"/>
      <c r="AY96">
        <f t="shared" si="23"/>
        <v>4.1439209999999997E-2</v>
      </c>
      <c r="AZ96">
        <f t="shared" si="23"/>
        <v>3.0010490000000001E-2</v>
      </c>
      <c r="BA96">
        <f t="shared" si="23"/>
        <v>3.4482760000000001E-2</v>
      </c>
      <c r="BB96">
        <f t="shared" si="23"/>
        <v>2.4390240000000001E-2</v>
      </c>
      <c r="BC96">
        <f t="shared" si="23"/>
        <v>2.6101139999999998E-2</v>
      </c>
      <c r="BD96">
        <f t="shared" si="23"/>
        <v>3.1852569999999997E-2</v>
      </c>
      <c r="BE96" s="24"/>
    </row>
    <row r="97" spans="1:57" ht="15" customHeight="1" x14ac:dyDescent="0.4">
      <c r="A97" s="33" t="s">
        <v>36</v>
      </c>
      <c r="B97" s="34">
        <f t="shared" si="24"/>
        <v>4.1439205955334985E-2</v>
      </c>
      <c r="C97" s="34">
        <f t="shared" si="24"/>
        <v>4.1439205955334985E-2</v>
      </c>
      <c r="D97" s="34">
        <f t="shared" si="24"/>
        <v>4.1439205955334985E-2</v>
      </c>
      <c r="E97" s="34">
        <f t="shared" si="24"/>
        <v>4.1439205955334985E-2</v>
      </c>
      <c r="F97" s="34">
        <f t="shared" si="24"/>
        <v>4.1439205955334964E-2</v>
      </c>
      <c r="G97" s="34">
        <f t="shared" si="24"/>
        <v>4.1439205955334985E-2</v>
      </c>
      <c r="H97" s="34">
        <f t="shared" si="24"/>
        <v>4.1439205955334998E-2</v>
      </c>
      <c r="I97" s="34">
        <f t="shared" si="24"/>
        <v>4.1439205955334985E-2</v>
      </c>
      <c r="J97" s="34">
        <f t="shared" si="24"/>
        <v>4.1439205955334985E-2</v>
      </c>
      <c r="K97" s="34">
        <f t="shared" si="24"/>
        <v>4.1439205955334985E-2</v>
      </c>
      <c r="L97" s="34">
        <f t="shared" si="24"/>
        <v>4.1439205955334985E-2</v>
      </c>
      <c r="M97" s="34">
        <f t="shared" si="24"/>
        <v>4.1439205955334985E-2</v>
      </c>
      <c r="N97" s="34">
        <f t="shared" si="24"/>
        <v>4.1439205955334998E-2</v>
      </c>
      <c r="O97" s="34">
        <f t="shared" si="24"/>
        <v>4.1439205955334985E-2</v>
      </c>
      <c r="P97" s="34">
        <f t="shared" si="24"/>
        <v>4.1439205955334985E-2</v>
      </c>
      <c r="Q97" s="34">
        <f t="shared" si="24"/>
        <v>4.1439205955334985E-2</v>
      </c>
      <c r="R97" s="34">
        <f t="shared" si="24"/>
        <v>4.1439205955334964E-2</v>
      </c>
      <c r="S97" s="34">
        <f t="shared" si="24"/>
        <v>4.1439205955334964E-2</v>
      </c>
      <c r="T97" s="34">
        <f t="shared" si="24"/>
        <v>4.1439205955334964E-2</v>
      </c>
      <c r="U97" s="34">
        <f t="shared" si="24"/>
        <v>4.1439205955334985E-2</v>
      </c>
      <c r="V97" s="34">
        <f t="shared" si="24"/>
        <v>4.1439205955334985E-2</v>
      </c>
      <c r="W97" s="34">
        <f t="shared" si="24"/>
        <v>4.1439205955334985E-2</v>
      </c>
      <c r="X97" s="34">
        <f t="shared" si="24"/>
        <v>4.1439205955334985E-2</v>
      </c>
      <c r="Y97" s="34">
        <f t="shared" si="24"/>
        <v>4.1439205955334985E-2</v>
      </c>
      <c r="Z97" s="34">
        <f t="shared" si="24"/>
        <v>4.1439205955334985E-2</v>
      </c>
      <c r="AA97" s="34">
        <f t="shared" si="24"/>
        <v>4.1439205955334964E-2</v>
      </c>
      <c r="AB97" s="34">
        <f t="shared" si="24"/>
        <v>4.1439205955334985E-2</v>
      </c>
      <c r="AC97" s="34">
        <f t="shared" si="24"/>
        <v>4.1439205955334985E-2</v>
      </c>
      <c r="AD97" s="34">
        <f t="shared" si="24"/>
        <v>4.1439205955334985E-2</v>
      </c>
      <c r="AE97" s="34">
        <f t="shared" si="24"/>
        <v>4.1439205955334985E-2</v>
      </c>
      <c r="AF97">
        <f t="shared" si="25"/>
        <v>4.1439205955335005E-2</v>
      </c>
      <c r="AG97" s="30"/>
      <c r="AH97" s="29"/>
      <c r="AI97" s="3">
        <v>20026</v>
      </c>
      <c r="AJ97" s="3" t="s">
        <v>171</v>
      </c>
      <c r="AK97" s="24">
        <v>3.4966500761384418E-2</v>
      </c>
      <c r="AL97" s="32"/>
      <c r="AM97" s="3">
        <v>20005</v>
      </c>
      <c r="AN97" s="3" t="s">
        <v>171</v>
      </c>
      <c r="AO97" s="3">
        <f t="shared" si="26"/>
        <v>3.4363862266315617E-2</v>
      </c>
      <c r="AR97">
        <f t="shared" si="22"/>
        <v>3.2712989999999997E-2</v>
      </c>
      <c r="AS97">
        <f t="shared" si="22"/>
        <v>3.3997899999999998E-2</v>
      </c>
      <c r="AT97">
        <f t="shared" si="22"/>
        <v>2.4137929999999998E-2</v>
      </c>
      <c r="AU97">
        <f t="shared" si="22"/>
        <v>2.4390240000000001E-2</v>
      </c>
      <c r="AV97">
        <f t="shared" si="22"/>
        <v>2.6101139999999998E-2</v>
      </c>
      <c r="AW97">
        <f t="shared" si="22"/>
        <v>3.1979E-2</v>
      </c>
      <c r="AX97" s="24"/>
      <c r="AY97">
        <f t="shared" si="23"/>
        <v>3.2712989999999997E-2</v>
      </c>
      <c r="AZ97">
        <f t="shared" si="23"/>
        <v>3.3997899999999998E-2</v>
      </c>
      <c r="BA97">
        <f t="shared" si="23"/>
        <v>2.4137929999999998E-2</v>
      </c>
      <c r="BB97">
        <f t="shared" si="23"/>
        <v>2.4390240000000001E-2</v>
      </c>
      <c r="BC97">
        <f t="shared" si="23"/>
        <v>2.6101139999999998E-2</v>
      </c>
      <c r="BD97">
        <f t="shared" si="23"/>
        <v>3.1979E-2</v>
      </c>
      <c r="BE97" s="24"/>
    </row>
    <row r="98" spans="1:57" ht="15" customHeight="1" x14ac:dyDescent="0.4">
      <c r="A98" s="33" t="s">
        <v>37</v>
      </c>
      <c r="B98" s="34">
        <f t="shared" si="24"/>
        <v>3.2712985938792391E-2</v>
      </c>
      <c r="C98" s="34">
        <f t="shared" si="24"/>
        <v>3.2712985938792391E-2</v>
      </c>
      <c r="D98" s="34">
        <f t="shared" si="24"/>
        <v>3.2712985938792391E-2</v>
      </c>
      <c r="E98" s="34">
        <f t="shared" si="24"/>
        <v>3.2712985938792391E-2</v>
      </c>
      <c r="F98" s="34">
        <f t="shared" si="24"/>
        <v>3.271298593879237E-2</v>
      </c>
      <c r="G98" s="34">
        <f t="shared" si="24"/>
        <v>3.2712985938792391E-2</v>
      </c>
      <c r="H98" s="34">
        <f t="shared" si="24"/>
        <v>3.2712985938792398E-2</v>
      </c>
      <c r="I98" s="34">
        <f t="shared" si="24"/>
        <v>3.2712985938792391E-2</v>
      </c>
      <c r="J98" s="34">
        <f t="shared" si="24"/>
        <v>3.2712985938792391E-2</v>
      </c>
      <c r="K98" s="34">
        <f t="shared" si="24"/>
        <v>3.2712985938792391E-2</v>
      </c>
      <c r="L98" s="34">
        <f t="shared" si="24"/>
        <v>3.2712985938792391E-2</v>
      </c>
      <c r="M98" s="34">
        <f t="shared" si="24"/>
        <v>3.2712985938792391E-2</v>
      </c>
      <c r="N98" s="34">
        <f t="shared" si="24"/>
        <v>3.2712985938792398E-2</v>
      </c>
      <c r="O98" s="34">
        <f t="shared" si="24"/>
        <v>3.2712985938792391E-2</v>
      </c>
      <c r="P98" s="34">
        <f t="shared" si="24"/>
        <v>3.2712985938792391E-2</v>
      </c>
      <c r="Q98" s="34">
        <f t="shared" si="24"/>
        <v>3.2712985938792391E-2</v>
      </c>
      <c r="R98" s="34">
        <f t="shared" si="24"/>
        <v>3.271298593879237E-2</v>
      </c>
      <c r="S98" s="34">
        <f t="shared" si="24"/>
        <v>3.271298593879237E-2</v>
      </c>
      <c r="T98" s="34">
        <f t="shared" si="24"/>
        <v>3.271298593879237E-2</v>
      </c>
      <c r="U98" s="34">
        <f t="shared" si="24"/>
        <v>3.2712985938792391E-2</v>
      </c>
      <c r="V98" s="34">
        <f t="shared" si="24"/>
        <v>3.2712985938792391E-2</v>
      </c>
      <c r="W98" s="34">
        <f t="shared" si="24"/>
        <v>3.2712985938792391E-2</v>
      </c>
      <c r="X98" s="34">
        <f t="shared" si="24"/>
        <v>3.2712985938792391E-2</v>
      </c>
      <c r="Y98" s="34">
        <f t="shared" si="24"/>
        <v>3.2712985938792391E-2</v>
      </c>
      <c r="Z98" s="34">
        <f t="shared" si="24"/>
        <v>3.2712985938792391E-2</v>
      </c>
      <c r="AA98" s="34">
        <f t="shared" si="24"/>
        <v>3.271298593879237E-2</v>
      </c>
      <c r="AB98" s="34">
        <f t="shared" si="24"/>
        <v>3.2712985938792391E-2</v>
      </c>
      <c r="AC98" s="34">
        <f t="shared" si="24"/>
        <v>3.2712985938792391E-2</v>
      </c>
      <c r="AD98" s="34">
        <f t="shared" si="24"/>
        <v>3.2712985938792391E-2</v>
      </c>
      <c r="AE98" s="34">
        <f t="shared" si="24"/>
        <v>3.2712985938792391E-2</v>
      </c>
      <c r="AF98">
        <f t="shared" si="25"/>
        <v>3.2712985938792377E-2</v>
      </c>
      <c r="AG98" s="30"/>
      <c r="AH98" s="29"/>
      <c r="AI98" s="3">
        <v>20028</v>
      </c>
      <c r="AJ98" s="3" t="s">
        <v>438</v>
      </c>
      <c r="AK98" s="24">
        <v>3.4754041500324018E-2</v>
      </c>
      <c r="AL98" s="32"/>
      <c r="AM98" s="3">
        <v>20006</v>
      </c>
      <c r="AN98" s="3" t="s">
        <v>427</v>
      </c>
      <c r="AO98" s="3">
        <f t="shared" si="26"/>
        <v>2.9851496111751308E-2</v>
      </c>
      <c r="AR98">
        <f t="shared" si="22"/>
        <v>2.5641000000000001E-3</v>
      </c>
      <c r="AS98">
        <f t="shared" si="22"/>
        <v>3.3997899999999998E-2</v>
      </c>
      <c r="AT98">
        <f t="shared" si="22"/>
        <v>1.0344829999999999E-2</v>
      </c>
      <c r="AU98">
        <f t="shared" si="22"/>
        <v>2.4390240000000001E-2</v>
      </c>
      <c r="AV98">
        <f t="shared" si="22"/>
        <v>1.3050569999999999E-2</v>
      </c>
      <c r="AW98">
        <f t="shared" si="22"/>
        <v>3.2145090000000001E-2</v>
      </c>
      <c r="AX98" s="24"/>
      <c r="AY98">
        <f t="shared" si="23"/>
        <v>2.5641000000000001E-3</v>
      </c>
      <c r="AZ98">
        <f t="shared" si="23"/>
        <v>3.3997899999999998E-2</v>
      </c>
      <c r="BA98">
        <f t="shared" si="23"/>
        <v>1.0344829999999999E-2</v>
      </c>
      <c r="BB98">
        <f t="shared" si="23"/>
        <v>2.4390240000000001E-2</v>
      </c>
      <c r="BC98">
        <f t="shared" si="23"/>
        <v>1.3050569999999999E-2</v>
      </c>
      <c r="BD98">
        <f t="shared" si="23"/>
        <v>3.2145090000000001E-2</v>
      </c>
      <c r="BE98" s="24"/>
    </row>
    <row r="99" spans="1:57" ht="15" customHeight="1" x14ac:dyDescent="0.4">
      <c r="A99" s="33" t="s">
        <v>38</v>
      </c>
      <c r="B99" s="34">
        <f t="shared" si="24"/>
        <v>2.5641025641025641E-3</v>
      </c>
      <c r="C99" s="34">
        <f t="shared" si="24"/>
        <v>2.5641025641025641E-3</v>
      </c>
      <c r="D99" s="34">
        <f t="shared" si="24"/>
        <v>2.5641025641025641E-3</v>
      </c>
      <c r="E99" s="34">
        <f t="shared" si="24"/>
        <v>2.5641025641025641E-3</v>
      </c>
      <c r="F99" s="34">
        <f t="shared" si="24"/>
        <v>2.5641025641025628E-3</v>
      </c>
      <c r="G99" s="34">
        <f t="shared" si="24"/>
        <v>2.5641025641025641E-3</v>
      </c>
      <c r="H99" s="34">
        <f t="shared" si="24"/>
        <v>2.564102564102565E-3</v>
      </c>
      <c r="I99" s="34">
        <f t="shared" si="24"/>
        <v>2.5641025641025641E-3</v>
      </c>
      <c r="J99" s="34">
        <f t="shared" si="24"/>
        <v>2.5641025641025641E-3</v>
      </c>
      <c r="K99" s="34">
        <f t="shared" si="24"/>
        <v>2.5641025641025641E-3</v>
      </c>
      <c r="L99" s="34">
        <f t="shared" si="24"/>
        <v>2.5641025641025641E-3</v>
      </c>
      <c r="M99" s="34">
        <f t="shared" si="24"/>
        <v>2.5641025641025641E-3</v>
      </c>
      <c r="N99" s="34">
        <f t="shared" si="24"/>
        <v>2.564102564102565E-3</v>
      </c>
      <c r="O99" s="34">
        <f t="shared" si="24"/>
        <v>2.5641025641025641E-3</v>
      </c>
      <c r="P99" s="34">
        <f t="shared" si="24"/>
        <v>2.5641025641025641E-3</v>
      </c>
      <c r="Q99" s="34">
        <f t="shared" si="24"/>
        <v>2.5641025641025641E-3</v>
      </c>
      <c r="R99" s="34">
        <f t="shared" si="24"/>
        <v>2.5641025641025628E-3</v>
      </c>
      <c r="S99" s="34">
        <f t="shared" si="24"/>
        <v>2.5641025641025628E-3</v>
      </c>
      <c r="T99" s="34">
        <f t="shared" si="24"/>
        <v>2.5641025641025628E-3</v>
      </c>
      <c r="U99" s="34">
        <f t="shared" si="24"/>
        <v>2.5641025641025641E-3</v>
      </c>
      <c r="V99" s="34">
        <f t="shared" si="24"/>
        <v>2.5641025641025641E-3</v>
      </c>
      <c r="W99" s="34">
        <f t="shared" si="24"/>
        <v>2.5641025641025641E-3</v>
      </c>
      <c r="X99" s="34">
        <f t="shared" si="24"/>
        <v>2.5641025641025641E-3</v>
      </c>
      <c r="Y99" s="34">
        <f t="shared" si="24"/>
        <v>2.5641025641025641E-3</v>
      </c>
      <c r="Z99" s="34">
        <f t="shared" si="24"/>
        <v>2.5641025641025641E-3</v>
      </c>
      <c r="AA99" s="34">
        <f t="shared" si="24"/>
        <v>2.5641025641025628E-3</v>
      </c>
      <c r="AB99" s="34">
        <f t="shared" si="24"/>
        <v>2.5641025641025641E-3</v>
      </c>
      <c r="AC99" s="34">
        <f t="shared" si="24"/>
        <v>2.5641025641025641E-3</v>
      </c>
      <c r="AD99" s="34">
        <f t="shared" si="24"/>
        <v>2.5641025641025641E-3</v>
      </c>
      <c r="AE99" s="34">
        <f t="shared" si="24"/>
        <v>2.5641025641025641E-3</v>
      </c>
      <c r="AF99">
        <f t="shared" si="25"/>
        <v>2.5641025641025641E-3</v>
      </c>
      <c r="AG99" s="30"/>
      <c r="AH99" s="29"/>
      <c r="AI99" s="3">
        <v>20019</v>
      </c>
      <c r="AJ99" s="3" t="s">
        <v>171</v>
      </c>
      <c r="AK99" s="24">
        <v>3.4731064821992584E-2</v>
      </c>
      <c r="AL99" s="32"/>
      <c r="AM99" s="3">
        <v>20007</v>
      </c>
      <c r="AN99" s="3" t="s">
        <v>434</v>
      </c>
      <c r="AO99" s="3">
        <f t="shared" si="26"/>
        <v>1.5977791787338689E-2</v>
      </c>
      <c r="AR99">
        <f t="shared" si="22"/>
        <v>3.2712989999999997E-2</v>
      </c>
      <c r="AS99">
        <f t="shared" si="22"/>
        <v>3.3997899999999998E-2</v>
      </c>
      <c r="AT99">
        <f t="shared" si="22"/>
        <v>4.1379310000000002E-2</v>
      </c>
      <c r="AU99">
        <f t="shared" si="22"/>
        <v>2.4390240000000001E-2</v>
      </c>
      <c r="AV99">
        <f t="shared" si="22"/>
        <v>2.6101139999999998E-2</v>
      </c>
      <c r="AW99">
        <f t="shared" si="22"/>
        <v>3.2226900000000003E-2</v>
      </c>
      <c r="AX99" s="24"/>
      <c r="AY99">
        <f t="shared" si="23"/>
        <v>3.2712989999999997E-2</v>
      </c>
      <c r="AZ99">
        <f t="shared" si="23"/>
        <v>3.3997899999999998E-2</v>
      </c>
      <c r="BA99">
        <f t="shared" si="23"/>
        <v>4.1379310000000002E-2</v>
      </c>
      <c r="BB99">
        <f t="shared" si="23"/>
        <v>2.4390240000000001E-2</v>
      </c>
      <c r="BC99">
        <f t="shared" si="23"/>
        <v>2.6101139999999998E-2</v>
      </c>
      <c r="BD99">
        <f t="shared" si="23"/>
        <v>3.2226900000000003E-2</v>
      </c>
      <c r="BE99" s="24"/>
    </row>
    <row r="100" spans="1:57" ht="15" customHeight="1" x14ac:dyDescent="0.4">
      <c r="A100" s="33" t="s">
        <v>39</v>
      </c>
      <c r="B100" s="34">
        <f t="shared" si="24"/>
        <v>3.2712985938792391E-2</v>
      </c>
      <c r="C100" s="34">
        <f t="shared" si="24"/>
        <v>3.2712985938792391E-2</v>
      </c>
      <c r="D100" s="34">
        <f t="shared" si="24"/>
        <v>3.2712985938792391E-2</v>
      </c>
      <c r="E100" s="34">
        <f t="shared" si="24"/>
        <v>3.2712985938792391E-2</v>
      </c>
      <c r="F100" s="34">
        <f t="shared" si="24"/>
        <v>3.271298593879237E-2</v>
      </c>
      <c r="G100" s="34">
        <f t="shared" si="24"/>
        <v>3.2712985938792391E-2</v>
      </c>
      <c r="H100" s="34">
        <f t="shared" si="24"/>
        <v>3.2712985938792398E-2</v>
      </c>
      <c r="I100" s="34">
        <f t="shared" si="24"/>
        <v>3.2712985938792391E-2</v>
      </c>
      <c r="J100" s="34">
        <f t="shared" si="24"/>
        <v>3.2712985938792391E-2</v>
      </c>
      <c r="K100" s="34">
        <f t="shared" si="24"/>
        <v>3.2712985938792391E-2</v>
      </c>
      <c r="L100" s="34">
        <f t="shared" si="24"/>
        <v>3.2712985938792391E-2</v>
      </c>
      <c r="M100" s="34">
        <f t="shared" si="24"/>
        <v>3.2712985938792391E-2</v>
      </c>
      <c r="N100" s="34">
        <f t="shared" si="24"/>
        <v>3.2712985938792398E-2</v>
      </c>
      <c r="O100" s="34">
        <f t="shared" si="24"/>
        <v>3.2712985938792391E-2</v>
      </c>
      <c r="P100" s="34">
        <f t="shared" si="24"/>
        <v>3.2712985938792391E-2</v>
      </c>
      <c r="Q100" s="34">
        <f t="shared" si="24"/>
        <v>3.2712985938792391E-2</v>
      </c>
      <c r="R100" s="34">
        <f t="shared" si="24"/>
        <v>3.271298593879237E-2</v>
      </c>
      <c r="S100" s="34">
        <f t="shared" si="24"/>
        <v>3.271298593879237E-2</v>
      </c>
      <c r="T100" s="34">
        <f t="shared" si="24"/>
        <v>3.271298593879237E-2</v>
      </c>
      <c r="U100" s="34">
        <f t="shared" si="24"/>
        <v>3.2712985938792391E-2</v>
      </c>
      <c r="V100" s="34">
        <f t="shared" si="24"/>
        <v>3.2712985938792391E-2</v>
      </c>
      <c r="W100" s="34">
        <f t="shared" si="24"/>
        <v>3.2712985938792391E-2</v>
      </c>
      <c r="X100" s="34">
        <f t="shared" si="24"/>
        <v>3.2712985938792391E-2</v>
      </c>
      <c r="Y100" s="34">
        <f t="shared" si="24"/>
        <v>3.2712985938792391E-2</v>
      </c>
      <c r="Z100" s="34">
        <f t="shared" si="24"/>
        <v>3.2712985938792391E-2</v>
      </c>
      <c r="AA100" s="34">
        <f t="shared" si="24"/>
        <v>3.271298593879237E-2</v>
      </c>
      <c r="AB100" s="34">
        <f t="shared" si="24"/>
        <v>3.2712985938792391E-2</v>
      </c>
      <c r="AC100" s="34">
        <f t="shared" si="24"/>
        <v>3.2712985938792391E-2</v>
      </c>
      <c r="AD100" s="34">
        <f t="shared" si="24"/>
        <v>3.2712985938792391E-2</v>
      </c>
      <c r="AE100" s="34">
        <f t="shared" si="24"/>
        <v>3.2712985938792391E-2</v>
      </c>
      <c r="AF100">
        <f t="shared" si="25"/>
        <v>3.2712985938792377E-2</v>
      </c>
      <c r="AG100" s="30"/>
      <c r="AH100" s="29"/>
      <c r="AI100" s="3">
        <v>20017</v>
      </c>
      <c r="AJ100" s="3" t="s">
        <v>171</v>
      </c>
      <c r="AK100" s="24">
        <v>3.4703382759747804E-2</v>
      </c>
      <c r="AL100" s="32"/>
      <c r="AM100" s="3">
        <v>20008</v>
      </c>
      <c r="AN100" s="3" t="s">
        <v>104</v>
      </c>
      <c r="AO100" s="3">
        <f t="shared" si="26"/>
        <v>3.3482388071784122E-2</v>
      </c>
      <c r="AR100">
        <f t="shared" si="22"/>
        <v>3.2712989999999997E-2</v>
      </c>
      <c r="AS100">
        <f t="shared" si="22"/>
        <v>3.3997899999999998E-2</v>
      </c>
      <c r="AT100">
        <f t="shared" si="22"/>
        <v>4.1379310000000002E-2</v>
      </c>
      <c r="AU100">
        <f t="shared" si="22"/>
        <v>2.4390240000000001E-2</v>
      </c>
      <c r="AV100">
        <f t="shared" si="22"/>
        <v>2.6101139999999998E-2</v>
      </c>
      <c r="AW100">
        <f t="shared" si="22"/>
        <v>3.2226900000000003E-2</v>
      </c>
      <c r="AX100" s="24"/>
      <c r="AY100">
        <f t="shared" si="23"/>
        <v>3.2712989999999997E-2</v>
      </c>
      <c r="AZ100">
        <f t="shared" si="23"/>
        <v>3.3997899999999998E-2</v>
      </c>
      <c r="BA100">
        <f t="shared" si="23"/>
        <v>4.1379310000000002E-2</v>
      </c>
      <c r="BB100">
        <f t="shared" si="23"/>
        <v>2.4390240000000001E-2</v>
      </c>
      <c r="BC100">
        <f t="shared" si="23"/>
        <v>2.6101139999999998E-2</v>
      </c>
      <c r="BD100">
        <f t="shared" si="23"/>
        <v>3.2226900000000003E-2</v>
      </c>
      <c r="BE100" s="24"/>
    </row>
    <row r="101" spans="1:57" ht="15" customHeight="1" x14ac:dyDescent="0.4">
      <c r="A101" s="33" t="s">
        <v>40</v>
      </c>
      <c r="B101" s="34">
        <f t="shared" si="24"/>
        <v>3.2712985938792391E-2</v>
      </c>
      <c r="C101" s="34">
        <f t="shared" si="24"/>
        <v>3.2712985938792391E-2</v>
      </c>
      <c r="D101" s="34">
        <f t="shared" si="24"/>
        <v>3.2712985938792391E-2</v>
      </c>
      <c r="E101" s="34">
        <f t="shared" si="24"/>
        <v>3.2712985938792391E-2</v>
      </c>
      <c r="F101" s="34">
        <f t="shared" si="24"/>
        <v>3.271298593879237E-2</v>
      </c>
      <c r="G101" s="34">
        <f t="shared" si="24"/>
        <v>3.2712985938792391E-2</v>
      </c>
      <c r="H101" s="34">
        <f t="shared" si="24"/>
        <v>3.2712985938792398E-2</v>
      </c>
      <c r="I101" s="34">
        <f t="shared" si="24"/>
        <v>3.2712985938792391E-2</v>
      </c>
      <c r="J101" s="34">
        <f t="shared" si="24"/>
        <v>3.2712985938792391E-2</v>
      </c>
      <c r="K101" s="34">
        <f t="shared" si="24"/>
        <v>3.2712985938792391E-2</v>
      </c>
      <c r="L101" s="34">
        <f t="shared" si="24"/>
        <v>3.2712985938792391E-2</v>
      </c>
      <c r="M101" s="34">
        <f t="shared" si="24"/>
        <v>3.2712985938792391E-2</v>
      </c>
      <c r="N101" s="34">
        <f t="shared" si="24"/>
        <v>3.2712985938792398E-2</v>
      </c>
      <c r="O101" s="34">
        <f t="shared" si="24"/>
        <v>3.2712985938792391E-2</v>
      </c>
      <c r="P101" s="34">
        <f t="shared" si="24"/>
        <v>3.2712985938792391E-2</v>
      </c>
      <c r="Q101" s="34">
        <f t="shared" si="24"/>
        <v>3.2712985938792391E-2</v>
      </c>
      <c r="R101" s="34">
        <f t="shared" si="24"/>
        <v>3.271298593879237E-2</v>
      </c>
      <c r="S101" s="34">
        <f t="shared" si="24"/>
        <v>3.271298593879237E-2</v>
      </c>
      <c r="T101" s="34">
        <f t="shared" si="24"/>
        <v>3.271298593879237E-2</v>
      </c>
      <c r="U101" s="34">
        <f t="shared" si="24"/>
        <v>3.2712985938792391E-2</v>
      </c>
      <c r="V101" s="34">
        <f t="shared" si="24"/>
        <v>3.2712985938792391E-2</v>
      </c>
      <c r="W101" s="34">
        <f t="shared" si="24"/>
        <v>3.2712985938792391E-2</v>
      </c>
      <c r="X101" s="34">
        <f t="shared" si="24"/>
        <v>3.2712985938792391E-2</v>
      </c>
      <c r="Y101" s="34">
        <f t="shared" si="24"/>
        <v>3.2712985938792391E-2</v>
      </c>
      <c r="Z101" s="34">
        <f t="shared" si="24"/>
        <v>3.2712985938792391E-2</v>
      </c>
      <c r="AA101" s="34">
        <f t="shared" si="24"/>
        <v>3.271298593879237E-2</v>
      </c>
      <c r="AB101" s="34">
        <f t="shared" si="24"/>
        <v>3.2712985938792391E-2</v>
      </c>
      <c r="AC101" s="34">
        <f t="shared" si="24"/>
        <v>3.2712985938792391E-2</v>
      </c>
      <c r="AD101" s="34">
        <f t="shared" si="24"/>
        <v>3.2712985938792391E-2</v>
      </c>
      <c r="AE101" s="34">
        <f t="shared" si="24"/>
        <v>3.2712985938792391E-2</v>
      </c>
      <c r="AF101">
        <f t="shared" si="25"/>
        <v>3.2712985938792377E-2</v>
      </c>
      <c r="AG101" s="30"/>
      <c r="AH101" s="29"/>
      <c r="AI101" s="3">
        <v>20018</v>
      </c>
      <c r="AJ101" s="3" t="s">
        <v>171</v>
      </c>
      <c r="AK101" s="24">
        <v>3.4703382759747804E-2</v>
      </c>
      <c r="AL101" s="32"/>
      <c r="AM101" s="3">
        <v>20009</v>
      </c>
      <c r="AN101" s="3" t="s">
        <v>161</v>
      </c>
      <c r="AO101" s="3">
        <f t="shared" si="26"/>
        <v>3.3482388071784122E-2</v>
      </c>
      <c r="AR101">
        <f t="shared" si="22"/>
        <v>3.2712989999999997E-2</v>
      </c>
      <c r="AS101">
        <f t="shared" si="22"/>
        <v>3.3997899999999998E-2</v>
      </c>
      <c r="AT101">
        <f t="shared" si="22"/>
        <v>2.4137929999999998E-2</v>
      </c>
      <c r="AU101">
        <f t="shared" si="22"/>
        <v>2.4390240000000001E-2</v>
      </c>
      <c r="AV101">
        <f t="shared" si="22"/>
        <v>2.6101139999999998E-2</v>
      </c>
      <c r="AW101">
        <f t="shared" si="22"/>
        <v>3.2227730000000003E-2</v>
      </c>
      <c r="AX101" s="24"/>
      <c r="AY101">
        <f t="shared" si="23"/>
        <v>3.2712989999999997E-2</v>
      </c>
      <c r="AZ101">
        <f t="shared" si="23"/>
        <v>3.3997899999999998E-2</v>
      </c>
      <c r="BA101">
        <f t="shared" si="23"/>
        <v>2.4137929999999998E-2</v>
      </c>
      <c r="BB101">
        <f t="shared" si="23"/>
        <v>2.4390240000000001E-2</v>
      </c>
      <c r="BC101">
        <f t="shared" si="23"/>
        <v>2.6101139999999998E-2</v>
      </c>
      <c r="BD101">
        <f t="shared" si="23"/>
        <v>3.2227730000000003E-2</v>
      </c>
      <c r="BE101" s="24"/>
    </row>
    <row r="102" spans="1:57" ht="15" customHeight="1" x14ac:dyDescent="0.4">
      <c r="A102" s="33" t="s">
        <v>41</v>
      </c>
      <c r="B102" s="34">
        <f t="shared" si="24"/>
        <v>3.2712985938792391E-2</v>
      </c>
      <c r="C102" s="34">
        <f t="shared" si="24"/>
        <v>3.2712985938792391E-2</v>
      </c>
      <c r="D102" s="34">
        <f t="shared" si="24"/>
        <v>3.2712985938792391E-2</v>
      </c>
      <c r="E102" s="34">
        <f t="shared" si="24"/>
        <v>3.2712985938792391E-2</v>
      </c>
      <c r="F102" s="34">
        <f t="shared" si="24"/>
        <v>3.271298593879237E-2</v>
      </c>
      <c r="G102" s="34">
        <f t="shared" si="24"/>
        <v>3.2712985938792391E-2</v>
      </c>
      <c r="H102" s="34">
        <f t="shared" si="24"/>
        <v>3.2712985938792398E-2</v>
      </c>
      <c r="I102" s="34">
        <f t="shared" si="24"/>
        <v>3.2712985938792391E-2</v>
      </c>
      <c r="J102" s="34">
        <f t="shared" si="24"/>
        <v>3.2712985938792391E-2</v>
      </c>
      <c r="K102" s="34">
        <f t="shared" si="24"/>
        <v>3.2712985938792391E-2</v>
      </c>
      <c r="L102" s="34">
        <f t="shared" si="24"/>
        <v>3.2712985938792391E-2</v>
      </c>
      <c r="M102" s="34">
        <f t="shared" si="24"/>
        <v>3.2712985938792391E-2</v>
      </c>
      <c r="N102" s="34">
        <f t="shared" si="24"/>
        <v>3.2712985938792398E-2</v>
      </c>
      <c r="O102" s="34">
        <f t="shared" si="24"/>
        <v>3.2712985938792391E-2</v>
      </c>
      <c r="P102" s="34">
        <f t="shared" si="24"/>
        <v>3.2712985938792391E-2</v>
      </c>
      <c r="Q102" s="34">
        <f t="shared" ref="Q102:AE102" si="27">Q68/Q$89</f>
        <v>3.2712985938792391E-2</v>
      </c>
      <c r="R102" s="34">
        <f t="shared" si="27"/>
        <v>3.271298593879237E-2</v>
      </c>
      <c r="S102" s="34">
        <f t="shared" si="27"/>
        <v>3.271298593879237E-2</v>
      </c>
      <c r="T102" s="34">
        <f t="shared" si="27"/>
        <v>3.271298593879237E-2</v>
      </c>
      <c r="U102" s="34">
        <f t="shared" si="27"/>
        <v>3.2712985938792391E-2</v>
      </c>
      <c r="V102" s="34">
        <f t="shared" si="27"/>
        <v>3.2712985938792391E-2</v>
      </c>
      <c r="W102" s="34">
        <f t="shared" si="27"/>
        <v>3.2712985938792391E-2</v>
      </c>
      <c r="X102" s="34">
        <f t="shared" si="27"/>
        <v>3.2712985938792391E-2</v>
      </c>
      <c r="Y102" s="34">
        <f t="shared" si="27"/>
        <v>3.2712985938792391E-2</v>
      </c>
      <c r="Z102" s="34">
        <f t="shared" si="27"/>
        <v>3.2712985938792391E-2</v>
      </c>
      <c r="AA102" s="34">
        <f t="shared" si="27"/>
        <v>3.271298593879237E-2</v>
      </c>
      <c r="AB102" s="34">
        <f t="shared" si="27"/>
        <v>3.2712985938792391E-2</v>
      </c>
      <c r="AC102" s="34">
        <f t="shared" si="27"/>
        <v>3.2712985938792391E-2</v>
      </c>
      <c r="AD102" s="34">
        <f t="shared" si="27"/>
        <v>3.2712985938792391E-2</v>
      </c>
      <c r="AE102" s="34">
        <f t="shared" si="27"/>
        <v>3.2712985938792391E-2</v>
      </c>
      <c r="AF102">
        <f t="shared" si="25"/>
        <v>3.2712985938792377E-2</v>
      </c>
      <c r="AG102" s="30"/>
      <c r="AH102" s="29"/>
      <c r="AI102" s="3">
        <v>20020</v>
      </c>
      <c r="AJ102" s="3" t="s">
        <v>443</v>
      </c>
      <c r="AK102" s="24">
        <v>3.454642603348819E-2</v>
      </c>
      <c r="AL102" s="32"/>
      <c r="AM102" s="3">
        <v>20010</v>
      </c>
      <c r="AN102" s="3" t="s">
        <v>162</v>
      </c>
      <c r="AO102" s="3">
        <f t="shared" si="26"/>
        <v>2.9893157615429697E-2</v>
      </c>
      <c r="AR102">
        <f t="shared" si="22"/>
        <v>3.2712989999999997E-2</v>
      </c>
      <c r="AS102">
        <f t="shared" si="22"/>
        <v>3.3997899999999998E-2</v>
      </c>
      <c r="AT102">
        <f t="shared" si="22"/>
        <v>4.482759E-2</v>
      </c>
      <c r="AU102">
        <f t="shared" si="22"/>
        <v>2.4390240000000001E-2</v>
      </c>
      <c r="AV102">
        <f t="shared" si="22"/>
        <v>2.6101139999999998E-2</v>
      </c>
      <c r="AW102">
        <f t="shared" si="22"/>
        <v>3.2971449999999999E-2</v>
      </c>
      <c r="AX102" s="24"/>
      <c r="AY102">
        <f t="shared" si="23"/>
        <v>3.2712989999999997E-2</v>
      </c>
      <c r="AZ102">
        <f t="shared" si="23"/>
        <v>3.3997899999999998E-2</v>
      </c>
      <c r="BA102">
        <f t="shared" si="23"/>
        <v>4.482759E-2</v>
      </c>
      <c r="BB102">
        <f t="shared" si="23"/>
        <v>2.4390240000000001E-2</v>
      </c>
      <c r="BC102">
        <f t="shared" si="23"/>
        <v>2.6101139999999998E-2</v>
      </c>
      <c r="BD102">
        <f t="shared" si="23"/>
        <v>3.2971449999999999E-2</v>
      </c>
      <c r="BE102" s="24"/>
    </row>
    <row r="103" spans="1:57" ht="15" customHeight="1" x14ac:dyDescent="0.4">
      <c r="A103" s="33" t="s">
        <v>42</v>
      </c>
      <c r="B103" s="34">
        <f t="shared" ref="B103:AE111" si="28">B69/B$89</f>
        <v>3.2712985938792391E-2</v>
      </c>
      <c r="C103" s="34">
        <f t="shared" si="28"/>
        <v>3.2712985938792391E-2</v>
      </c>
      <c r="D103" s="34">
        <f t="shared" si="28"/>
        <v>3.2712985938792391E-2</v>
      </c>
      <c r="E103" s="34">
        <f t="shared" si="28"/>
        <v>3.2712985938792391E-2</v>
      </c>
      <c r="F103" s="34">
        <f t="shared" si="28"/>
        <v>3.271298593879237E-2</v>
      </c>
      <c r="G103" s="34">
        <f t="shared" si="28"/>
        <v>3.2712985938792391E-2</v>
      </c>
      <c r="H103" s="34">
        <f t="shared" si="28"/>
        <v>3.2712985938792398E-2</v>
      </c>
      <c r="I103" s="34">
        <f t="shared" si="28"/>
        <v>3.2712985938792391E-2</v>
      </c>
      <c r="J103" s="34">
        <f t="shared" si="28"/>
        <v>3.2712985938792391E-2</v>
      </c>
      <c r="K103" s="34">
        <f t="shared" si="28"/>
        <v>3.2712985938792391E-2</v>
      </c>
      <c r="L103" s="34">
        <f t="shared" si="28"/>
        <v>3.2712985938792391E-2</v>
      </c>
      <c r="M103" s="34">
        <f t="shared" si="28"/>
        <v>3.2712985938792391E-2</v>
      </c>
      <c r="N103" s="34">
        <f t="shared" si="28"/>
        <v>3.2712985938792398E-2</v>
      </c>
      <c r="O103" s="34">
        <f t="shared" si="28"/>
        <v>3.2712985938792391E-2</v>
      </c>
      <c r="P103" s="34">
        <f t="shared" si="28"/>
        <v>3.2712985938792391E-2</v>
      </c>
      <c r="Q103" s="34">
        <f t="shared" si="28"/>
        <v>3.2712985938792391E-2</v>
      </c>
      <c r="R103" s="34">
        <f t="shared" si="28"/>
        <v>3.271298593879237E-2</v>
      </c>
      <c r="S103" s="34">
        <f t="shared" si="28"/>
        <v>3.271298593879237E-2</v>
      </c>
      <c r="T103" s="34">
        <f t="shared" si="28"/>
        <v>3.271298593879237E-2</v>
      </c>
      <c r="U103" s="34">
        <f t="shared" si="28"/>
        <v>3.2712985938792391E-2</v>
      </c>
      <c r="V103" s="34">
        <f t="shared" si="28"/>
        <v>3.2712985938792391E-2</v>
      </c>
      <c r="W103" s="34">
        <f t="shared" si="28"/>
        <v>3.2712985938792391E-2</v>
      </c>
      <c r="X103" s="34">
        <f t="shared" si="28"/>
        <v>3.2712985938792391E-2</v>
      </c>
      <c r="Y103" s="34">
        <f t="shared" si="28"/>
        <v>3.2712985938792391E-2</v>
      </c>
      <c r="Z103" s="34">
        <f t="shared" si="28"/>
        <v>3.2712985938792391E-2</v>
      </c>
      <c r="AA103" s="34">
        <f t="shared" si="28"/>
        <v>3.271298593879237E-2</v>
      </c>
      <c r="AB103" s="34">
        <f t="shared" si="28"/>
        <v>3.2712985938792391E-2</v>
      </c>
      <c r="AC103" s="34">
        <f t="shared" si="28"/>
        <v>3.2712985938792391E-2</v>
      </c>
      <c r="AD103" s="34">
        <f t="shared" si="28"/>
        <v>3.2712985938792391E-2</v>
      </c>
      <c r="AE103" s="34">
        <f t="shared" si="28"/>
        <v>3.2712985938792391E-2</v>
      </c>
      <c r="AF103">
        <f t="shared" si="25"/>
        <v>3.2712985938792377E-2</v>
      </c>
      <c r="AG103" s="30"/>
      <c r="AH103" s="29"/>
      <c r="AI103" s="3">
        <v>20005</v>
      </c>
      <c r="AJ103" s="3" t="s">
        <v>171</v>
      </c>
      <c r="AK103" s="24">
        <v>3.4363862266315617E-2</v>
      </c>
      <c r="AL103" s="32"/>
      <c r="AM103" s="3">
        <v>20011</v>
      </c>
      <c r="AN103" s="3" t="s">
        <v>438</v>
      </c>
      <c r="AO103" s="3">
        <f t="shared" si="26"/>
        <v>3.4324969535529978E-2</v>
      </c>
      <c r="AR103">
        <f t="shared" si="22"/>
        <v>3.2712989999999997E-2</v>
      </c>
      <c r="AS103">
        <f t="shared" si="22"/>
        <v>3.3997899999999998E-2</v>
      </c>
      <c r="AT103">
        <f t="shared" si="22"/>
        <v>3.4482760000000001E-2</v>
      </c>
      <c r="AU103">
        <f t="shared" si="22"/>
        <v>0.19512194999999999</v>
      </c>
      <c r="AV103">
        <f t="shared" si="22"/>
        <v>0.20391517000000001</v>
      </c>
      <c r="AW103">
        <f t="shared" si="22"/>
        <v>3.2971449999999999E-2</v>
      </c>
      <c r="AX103" s="24"/>
      <c r="AY103">
        <f t="shared" si="23"/>
        <v>3.2712989999999997E-2</v>
      </c>
      <c r="AZ103">
        <f t="shared" si="23"/>
        <v>3.3997899999999998E-2</v>
      </c>
      <c r="BA103">
        <f t="shared" si="23"/>
        <v>3.4482760000000001E-2</v>
      </c>
      <c r="BB103">
        <f t="shared" si="23"/>
        <v>0.19512194999999999</v>
      </c>
      <c r="BC103">
        <f t="shared" si="23"/>
        <v>0.20391517000000001</v>
      </c>
      <c r="BD103">
        <f t="shared" si="23"/>
        <v>3.2971449999999999E-2</v>
      </c>
      <c r="BE103" s="24"/>
    </row>
    <row r="104" spans="1:57" ht="15" customHeight="1" x14ac:dyDescent="0.4">
      <c r="A104" s="33" t="s">
        <v>43</v>
      </c>
      <c r="B104" s="34">
        <f t="shared" si="28"/>
        <v>3.2712985938792391E-2</v>
      </c>
      <c r="C104" s="34">
        <f t="shared" si="28"/>
        <v>3.2712985938792391E-2</v>
      </c>
      <c r="D104" s="34">
        <f t="shared" si="28"/>
        <v>3.2712985938792391E-2</v>
      </c>
      <c r="E104" s="34">
        <f t="shared" si="28"/>
        <v>3.2712985938792391E-2</v>
      </c>
      <c r="F104" s="34">
        <f t="shared" si="28"/>
        <v>3.271298593879237E-2</v>
      </c>
      <c r="G104" s="34">
        <f t="shared" si="28"/>
        <v>3.2712985938792391E-2</v>
      </c>
      <c r="H104" s="34">
        <f t="shared" si="28"/>
        <v>3.2712985938792398E-2</v>
      </c>
      <c r="I104" s="34">
        <f t="shared" si="28"/>
        <v>3.2712985938792391E-2</v>
      </c>
      <c r="J104" s="34">
        <f t="shared" si="28"/>
        <v>3.2712985938792391E-2</v>
      </c>
      <c r="K104" s="34">
        <f t="shared" si="28"/>
        <v>3.2712985938792391E-2</v>
      </c>
      <c r="L104" s="34">
        <f t="shared" si="28"/>
        <v>3.2712985938792391E-2</v>
      </c>
      <c r="M104" s="34">
        <f t="shared" si="28"/>
        <v>3.2712985938792391E-2</v>
      </c>
      <c r="N104" s="34">
        <f t="shared" si="28"/>
        <v>3.2712985938792398E-2</v>
      </c>
      <c r="O104" s="34">
        <f t="shared" si="28"/>
        <v>3.2712985938792391E-2</v>
      </c>
      <c r="P104" s="34">
        <f t="shared" si="28"/>
        <v>3.2712985938792391E-2</v>
      </c>
      <c r="Q104" s="34">
        <f t="shared" si="28"/>
        <v>3.2712985938792391E-2</v>
      </c>
      <c r="R104" s="34">
        <f t="shared" si="28"/>
        <v>3.271298593879237E-2</v>
      </c>
      <c r="S104" s="34">
        <f t="shared" si="28"/>
        <v>3.271298593879237E-2</v>
      </c>
      <c r="T104" s="34">
        <f t="shared" si="28"/>
        <v>3.271298593879237E-2</v>
      </c>
      <c r="U104" s="34">
        <f t="shared" si="28"/>
        <v>3.2712985938792391E-2</v>
      </c>
      <c r="V104" s="34">
        <f t="shared" si="28"/>
        <v>3.2712985938792391E-2</v>
      </c>
      <c r="W104" s="34">
        <f t="shared" si="28"/>
        <v>3.2712985938792391E-2</v>
      </c>
      <c r="X104" s="34">
        <f t="shared" si="28"/>
        <v>3.2712985938792391E-2</v>
      </c>
      <c r="Y104" s="34">
        <f t="shared" si="28"/>
        <v>3.2712985938792391E-2</v>
      </c>
      <c r="Z104" s="34">
        <f t="shared" si="28"/>
        <v>3.2712985938792391E-2</v>
      </c>
      <c r="AA104" s="34">
        <f t="shared" si="28"/>
        <v>3.271298593879237E-2</v>
      </c>
      <c r="AB104" s="34">
        <f t="shared" si="28"/>
        <v>3.2712985938792391E-2</v>
      </c>
      <c r="AC104" s="34">
        <f t="shared" si="28"/>
        <v>3.2712985938792391E-2</v>
      </c>
      <c r="AD104" s="34">
        <f t="shared" si="28"/>
        <v>3.2712985938792391E-2</v>
      </c>
      <c r="AE104" s="34">
        <f t="shared" si="28"/>
        <v>3.2712985938792391E-2</v>
      </c>
      <c r="AF104">
        <f t="shared" si="25"/>
        <v>3.2712985938792377E-2</v>
      </c>
      <c r="AG104" s="30"/>
      <c r="AH104" s="29"/>
      <c r="AI104" s="3">
        <v>20011</v>
      </c>
      <c r="AJ104" s="3" t="s">
        <v>438</v>
      </c>
      <c r="AK104" s="24">
        <v>3.4324969535529978E-2</v>
      </c>
      <c r="AL104" s="32"/>
      <c r="AM104" s="3">
        <v>20012</v>
      </c>
      <c r="AN104" s="3" t="s">
        <v>427</v>
      </c>
      <c r="AO104" s="3">
        <f t="shared" si="26"/>
        <v>5.8290069381645992E-2</v>
      </c>
      <c r="AR104">
        <f t="shared" si="22"/>
        <v>3.7841189999999997E-2</v>
      </c>
      <c r="AS104">
        <f t="shared" si="22"/>
        <v>3.3997899999999998E-2</v>
      </c>
      <c r="AT104">
        <f t="shared" si="22"/>
        <v>3.4482760000000001E-2</v>
      </c>
      <c r="AU104">
        <f t="shared" si="22"/>
        <v>4.8780490000000003E-2</v>
      </c>
      <c r="AV104">
        <f t="shared" si="22"/>
        <v>5.2202279999999997E-2</v>
      </c>
      <c r="AW104">
        <f t="shared" si="22"/>
        <v>3.2971449999999999E-2</v>
      </c>
      <c r="AX104" s="24"/>
      <c r="AY104">
        <f t="shared" si="23"/>
        <v>3.7841189999999997E-2</v>
      </c>
      <c r="AZ104">
        <f t="shared" si="23"/>
        <v>3.3997899999999998E-2</v>
      </c>
      <c r="BA104">
        <f t="shared" si="23"/>
        <v>3.4482760000000001E-2</v>
      </c>
      <c r="BB104">
        <f t="shared" si="23"/>
        <v>4.8780490000000003E-2</v>
      </c>
      <c r="BC104">
        <f t="shared" si="23"/>
        <v>5.2202279999999997E-2</v>
      </c>
      <c r="BD104">
        <f t="shared" si="23"/>
        <v>3.2971449999999999E-2</v>
      </c>
      <c r="BE104" s="24"/>
    </row>
    <row r="105" spans="1:57" ht="15" customHeight="1" x14ac:dyDescent="0.4">
      <c r="A105" s="33" t="s">
        <v>44</v>
      </c>
      <c r="B105" s="34">
        <f t="shared" si="28"/>
        <v>3.7841191066997515E-2</v>
      </c>
      <c r="C105" s="34">
        <f t="shared" si="28"/>
        <v>3.7841191066997515E-2</v>
      </c>
      <c r="D105" s="34">
        <f t="shared" si="28"/>
        <v>3.7841191066997515E-2</v>
      </c>
      <c r="E105" s="34">
        <f t="shared" si="28"/>
        <v>3.7841191066997515E-2</v>
      </c>
      <c r="F105" s="34">
        <f t="shared" si="28"/>
        <v>3.7841191066997501E-2</v>
      </c>
      <c r="G105" s="34">
        <f t="shared" si="28"/>
        <v>3.7841191066997515E-2</v>
      </c>
      <c r="H105" s="34">
        <f t="shared" si="28"/>
        <v>3.7841191066997529E-2</v>
      </c>
      <c r="I105" s="34">
        <f t="shared" si="28"/>
        <v>3.7841191066997515E-2</v>
      </c>
      <c r="J105" s="34">
        <f t="shared" si="28"/>
        <v>3.7841191066997515E-2</v>
      </c>
      <c r="K105" s="34">
        <f t="shared" si="28"/>
        <v>3.7841191066997515E-2</v>
      </c>
      <c r="L105" s="34">
        <f t="shared" si="28"/>
        <v>3.7841191066997515E-2</v>
      </c>
      <c r="M105" s="34">
        <f t="shared" si="28"/>
        <v>3.7841191066997515E-2</v>
      </c>
      <c r="N105" s="34">
        <f t="shared" si="28"/>
        <v>3.7841191066997529E-2</v>
      </c>
      <c r="O105" s="34">
        <f t="shared" si="28"/>
        <v>3.7841191066997515E-2</v>
      </c>
      <c r="P105" s="34">
        <f t="shared" si="28"/>
        <v>3.7841191066997515E-2</v>
      </c>
      <c r="Q105" s="34">
        <f t="shared" si="28"/>
        <v>3.7841191066997515E-2</v>
      </c>
      <c r="R105" s="34">
        <f t="shared" si="28"/>
        <v>3.7841191066997501E-2</v>
      </c>
      <c r="S105" s="34">
        <f t="shared" si="28"/>
        <v>3.7841191066997501E-2</v>
      </c>
      <c r="T105" s="34">
        <f t="shared" si="28"/>
        <v>3.7841191066997501E-2</v>
      </c>
      <c r="U105" s="34">
        <f t="shared" si="28"/>
        <v>3.7841191066997515E-2</v>
      </c>
      <c r="V105" s="34">
        <f t="shared" si="28"/>
        <v>3.7841191066997515E-2</v>
      </c>
      <c r="W105" s="34">
        <f t="shared" si="28"/>
        <v>3.7841191066997515E-2</v>
      </c>
      <c r="X105" s="34">
        <f t="shared" si="28"/>
        <v>3.7841191066997515E-2</v>
      </c>
      <c r="Y105" s="34">
        <f t="shared" si="28"/>
        <v>3.7841191066997515E-2</v>
      </c>
      <c r="Z105" s="34">
        <f t="shared" si="28"/>
        <v>3.7841191066997515E-2</v>
      </c>
      <c r="AA105" s="34">
        <f t="shared" si="28"/>
        <v>3.7841191066997501E-2</v>
      </c>
      <c r="AB105" s="34">
        <f t="shared" si="28"/>
        <v>3.7841191066997515E-2</v>
      </c>
      <c r="AC105" s="34">
        <f t="shared" si="28"/>
        <v>3.7841191066997515E-2</v>
      </c>
      <c r="AD105" s="34">
        <f t="shared" si="28"/>
        <v>3.7841191066997515E-2</v>
      </c>
      <c r="AE105" s="34">
        <f t="shared" si="28"/>
        <v>3.7841191066997515E-2</v>
      </c>
      <c r="AF105">
        <f t="shared" si="25"/>
        <v>3.7841191066997522E-2</v>
      </c>
      <c r="AG105" s="30"/>
      <c r="AH105" s="29"/>
      <c r="AI105" s="3">
        <v>20030</v>
      </c>
      <c r="AJ105" s="3" t="s">
        <v>449</v>
      </c>
      <c r="AK105" s="24">
        <v>3.4146895975969996E-2</v>
      </c>
      <c r="AL105" s="32"/>
      <c r="AM105" s="3">
        <v>20013</v>
      </c>
      <c r="AN105" s="3" t="s">
        <v>440</v>
      </c>
      <c r="AO105" s="3">
        <f t="shared" si="26"/>
        <v>3.7673610383800696E-2</v>
      </c>
      <c r="AR105">
        <f t="shared" si="22"/>
        <v>3.2712989999999997E-2</v>
      </c>
      <c r="AS105">
        <f t="shared" si="22"/>
        <v>3.3997899999999998E-2</v>
      </c>
      <c r="AT105">
        <f t="shared" si="22"/>
        <v>2.4137929999999998E-2</v>
      </c>
      <c r="AU105">
        <f t="shared" si="22"/>
        <v>2.4390240000000001E-2</v>
      </c>
      <c r="AV105">
        <f t="shared" si="22"/>
        <v>2.6101139999999998E-2</v>
      </c>
      <c r="AW105">
        <f t="shared" si="22"/>
        <v>3.3053260000000001E-2</v>
      </c>
      <c r="AX105" s="24"/>
      <c r="AY105">
        <f t="shared" si="23"/>
        <v>3.2712989999999997E-2</v>
      </c>
      <c r="AZ105">
        <f t="shared" si="23"/>
        <v>3.3997899999999998E-2</v>
      </c>
      <c r="BA105">
        <f t="shared" si="23"/>
        <v>2.4137929999999998E-2</v>
      </c>
      <c r="BB105">
        <f t="shared" si="23"/>
        <v>2.4390240000000001E-2</v>
      </c>
      <c r="BC105">
        <f t="shared" si="23"/>
        <v>2.6101139999999998E-2</v>
      </c>
      <c r="BD105">
        <f t="shared" si="23"/>
        <v>3.3053260000000001E-2</v>
      </c>
      <c r="BE105" s="24"/>
    </row>
    <row r="106" spans="1:57" ht="15" customHeight="1" x14ac:dyDescent="0.4">
      <c r="A106" s="33" t="s">
        <v>357</v>
      </c>
      <c r="B106" s="34">
        <f t="shared" si="28"/>
        <v>3.2712985938792391E-2</v>
      </c>
      <c r="C106" s="34">
        <f t="shared" si="28"/>
        <v>3.2712985938792391E-2</v>
      </c>
      <c r="D106" s="34">
        <f t="shared" si="28"/>
        <v>3.2712985938792391E-2</v>
      </c>
      <c r="E106" s="34">
        <f t="shared" si="28"/>
        <v>3.2712985938792391E-2</v>
      </c>
      <c r="F106" s="34">
        <f t="shared" si="28"/>
        <v>3.271298593879237E-2</v>
      </c>
      <c r="G106" s="34">
        <f t="shared" si="28"/>
        <v>3.2712985938792391E-2</v>
      </c>
      <c r="H106" s="34">
        <f t="shared" si="28"/>
        <v>3.2712985938792398E-2</v>
      </c>
      <c r="I106" s="34">
        <f t="shared" si="28"/>
        <v>3.2712985938792391E-2</v>
      </c>
      <c r="J106" s="34">
        <f t="shared" si="28"/>
        <v>3.2712985938792391E-2</v>
      </c>
      <c r="K106" s="34">
        <f t="shared" si="28"/>
        <v>3.2712985938792391E-2</v>
      </c>
      <c r="L106" s="34">
        <f t="shared" si="28"/>
        <v>3.2712985938792391E-2</v>
      </c>
      <c r="M106" s="34">
        <f t="shared" si="28"/>
        <v>3.2712985938792391E-2</v>
      </c>
      <c r="N106" s="34">
        <f t="shared" si="28"/>
        <v>3.2712985938792398E-2</v>
      </c>
      <c r="O106" s="34">
        <f t="shared" si="28"/>
        <v>3.2712985938792391E-2</v>
      </c>
      <c r="P106" s="34">
        <f t="shared" si="28"/>
        <v>3.2712985938792391E-2</v>
      </c>
      <c r="Q106" s="34">
        <f t="shared" si="28"/>
        <v>3.2712985938792391E-2</v>
      </c>
      <c r="R106" s="34">
        <f t="shared" si="28"/>
        <v>3.271298593879237E-2</v>
      </c>
      <c r="S106" s="34">
        <f t="shared" si="28"/>
        <v>3.271298593879237E-2</v>
      </c>
      <c r="T106" s="34">
        <f t="shared" si="28"/>
        <v>3.271298593879237E-2</v>
      </c>
      <c r="U106" s="34">
        <f t="shared" si="28"/>
        <v>3.2712985938792391E-2</v>
      </c>
      <c r="V106" s="34">
        <f t="shared" si="28"/>
        <v>3.2712985938792391E-2</v>
      </c>
      <c r="W106" s="34">
        <f t="shared" si="28"/>
        <v>3.2712985938792391E-2</v>
      </c>
      <c r="X106" s="34">
        <f t="shared" si="28"/>
        <v>3.2712985938792391E-2</v>
      </c>
      <c r="Y106" s="34">
        <f t="shared" si="28"/>
        <v>3.2712985938792391E-2</v>
      </c>
      <c r="Z106" s="34">
        <f t="shared" si="28"/>
        <v>3.2712985938792391E-2</v>
      </c>
      <c r="AA106" s="34">
        <f t="shared" si="28"/>
        <v>3.271298593879237E-2</v>
      </c>
      <c r="AB106" s="34">
        <f t="shared" si="28"/>
        <v>3.2712985938792391E-2</v>
      </c>
      <c r="AC106" s="34">
        <f t="shared" si="28"/>
        <v>3.2712985938792391E-2</v>
      </c>
      <c r="AD106" s="34">
        <f t="shared" si="28"/>
        <v>3.2712985938792391E-2</v>
      </c>
      <c r="AE106" s="34">
        <f t="shared" si="28"/>
        <v>3.2712985938792391E-2</v>
      </c>
      <c r="AF106">
        <f t="shared" si="25"/>
        <v>3.2712985938792377E-2</v>
      </c>
      <c r="AG106" s="30"/>
      <c r="AH106" s="29"/>
      <c r="AI106" s="3">
        <v>20024</v>
      </c>
      <c r="AJ106" s="3" t="s">
        <v>446</v>
      </c>
      <c r="AK106" s="24">
        <v>3.3897619005455785E-2</v>
      </c>
      <c r="AL106" s="32"/>
      <c r="AM106" s="3">
        <v>20014</v>
      </c>
      <c r="AN106" s="3" t="s">
        <v>427</v>
      </c>
      <c r="AO106" s="3">
        <f t="shared" si="26"/>
        <v>3.003142951634236E-2</v>
      </c>
      <c r="AR106">
        <f t="shared" si="22"/>
        <v>3.2712989999999997E-2</v>
      </c>
      <c r="AS106">
        <f t="shared" si="22"/>
        <v>3.3997899999999998E-2</v>
      </c>
      <c r="AT106">
        <f t="shared" si="22"/>
        <v>4.1379310000000002E-2</v>
      </c>
      <c r="AU106">
        <f t="shared" si="22"/>
        <v>2.4390240000000001E-2</v>
      </c>
      <c r="AV106">
        <f t="shared" si="22"/>
        <v>2.6101139999999998E-2</v>
      </c>
      <c r="AW106">
        <f t="shared" si="22"/>
        <v>3.3561460000000001E-2</v>
      </c>
      <c r="AX106" s="24"/>
      <c r="AY106">
        <f t="shared" si="23"/>
        <v>3.2712989999999997E-2</v>
      </c>
      <c r="AZ106">
        <f t="shared" si="23"/>
        <v>3.3997899999999998E-2</v>
      </c>
      <c r="BA106">
        <f t="shared" si="23"/>
        <v>4.1379310000000002E-2</v>
      </c>
      <c r="BB106">
        <f t="shared" si="23"/>
        <v>2.4390240000000001E-2</v>
      </c>
      <c r="BC106">
        <f t="shared" si="23"/>
        <v>2.6101139999999998E-2</v>
      </c>
      <c r="BD106">
        <f t="shared" si="23"/>
        <v>3.3561460000000001E-2</v>
      </c>
      <c r="BE106" s="24"/>
    </row>
    <row r="107" spans="1:57" ht="15" customHeight="1" x14ac:dyDescent="0.4">
      <c r="A107" s="33" t="s">
        <v>358</v>
      </c>
      <c r="B107" s="34">
        <f t="shared" si="28"/>
        <v>3.2712985938792391E-2</v>
      </c>
      <c r="C107" s="34">
        <f t="shared" si="28"/>
        <v>3.2712985938792391E-2</v>
      </c>
      <c r="D107" s="34">
        <f t="shared" si="28"/>
        <v>3.2712985938792391E-2</v>
      </c>
      <c r="E107" s="34">
        <f t="shared" si="28"/>
        <v>3.2712985938792391E-2</v>
      </c>
      <c r="F107" s="34">
        <f t="shared" si="28"/>
        <v>3.271298593879237E-2</v>
      </c>
      <c r="G107" s="34">
        <f t="shared" si="28"/>
        <v>3.2712985938792391E-2</v>
      </c>
      <c r="H107" s="34">
        <f t="shared" si="28"/>
        <v>3.2712985938792398E-2</v>
      </c>
      <c r="I107" s="34">
        <f t="shared" si="28"/>
        <v>3.2712985938792391E-2</v>
      </c>
      <c r="J107" s="34">
        <f t="shared" si="28"/>
        <v>3.2712985938792391E-2</v>
      </c>
      <c r="K107" s="34">
        <f t="shared" si="28"/>
        <v>3.2712985938792391E-2</v>
      </c>
      <c r="L107" s="34">
        <f t="shared" si="28"/>
        <v>3.2712985938792391E-2</v>
      </c>
      <c r="M107" s="34">
        <f t="shared" si="28"/>
        <v>3.2712985938792391E-2</v>
      </c>
      <c r="N107" s="34">
        <f t="shared" si="28"/>
        <v>3.2712985938792398E-2</v>
      </c>
      <c r="O107" s="34">
        <f t="shared" si="28"/>
        <v>3.2712985938792391E-2</v>
      </c>
      <c r="P107" s="34">
        <f t="shared" si="28"/>
        <v>3.2712985938792391E-2</v>
      </c>
      <c r="Q107" s="34">
        <f t="shared" si="28"/>
        <v>3.2712985938792391E-2</v>
      </c>
      <c r="R107" s="34">
        <f t="shared" si="28"/>
        <v>3.271298593879237E-2</v>
      </c>
      <c r="S107" s="34">
        <f t="shared" si="28"/>
        <v>3.271298593879237E-2</v>
      </c>
      <c r="T107" s="34">
        <f t="shared" si="28"/>
        <v>3.271298593879237E-2</v>
      </c>
      <c r="U107" s="34">
        <f t="shared" si="28"/>
        <v>3.2712985938792391E-2</v>
      </c>
      <c r="V107" s="34">
        <f t="shared" si="28"/>
        <v>3.2712985938792391E-2</v>
      </c>
      <c r="W107" s="34">
        <f t="shared" si="28"/>
        <v>3.2712985938792391E-2</v>
      </c>
      <c r="X107" s="34">
        <f t="shared" si="28"/>
        <v>3.2712985938792391E-2</v>
      </c>
      <c r="Y107" s="34">
        <f t="shared" si="28"/>
        <v>3.2712985938792391E-2</v>
      </c>
      <c r="Z107" s="34">
        <f t="shared" si="28"/>
        <v>3.2712985938792391E-2</v>
      </c>
      <c r="AA107" s="34">
        <f t="shared" si="28"/>
        <v>3.271298593879237E-2</v>
      </c>
      <c r="AB107" s="34">
        <f t="shared" si="28"/>
        <v>3.2712985938792391E-2</v>
      </c>
      <c r="AC107" s="34">
        <f t="shared" si="28"/>
        <v>3.2712985938792391E-2</v>
      </c>
      <c r="AD107" s="34">
        <f t="shared" si="28"/>
        <v>3.2712985938792391E-2</v>
      </c>
      <c r="AE107" s="34">
        <f t="shared" si="28"/>
        <v>3.2712985938792391E-2</v>
      </c>
      <c r="AF107">
        <f t="shared" si="25"/>
        <v>3.2712985938792377E-2</v>
      </c>
      <c r="AG107" s="30"/>
      <c r="AH107" s="29"/>
      <c r="AI107" s="3">
        <v>20015</v>
      </c>
      <c r="AJ107" s="3" t="s">
        <v>104</v>
      </c>
      <c r="AK107" s="24">
        <v>3.3705920724410698E-2</v>
      </c>
      <c r="AL107" s="32"/>
      <c r="AM107" s="3">
        <v>20015</v>
      </c>
      <c r="AN107" s="3" t="s">
        <v>104</v>
      </c>
      <c r="AO107" s="3">
        <f t="shared" si="26"/>
        <v>3.3705920724410698E-2</v>
      </c>
      <c r="AR107">
        <f t="shared" si="22"/>
        <v>3.2712989999999997E-2</v>
      </c>
      <c r="AS107">
        <f t="shared" si="22"/>
        <v>3.3997899999999998E-2</v>
      </c>
      <c r="AT107">
        <f t="shared" si="22"/>
        <v>2.4137929999999998E-2</v>
      </c>
      <c r="AU107">
        <f t="shared" si="22"/>
        <v>2.4390240000000001E-2</v>
      </c>
      <c r="AV107">
        <f t="shared" si="22"/>
        <v>2.6101139999999998E-2</v>
      </c>
      <c r="AW107">
        <f t="shared" si="22"/>
        <v>3.3831680000000003E-2</v>
      </c>
      <c r="AX107" s="24"/>
      <c r="AY107">
        <f t="shared" si="23"/>
        <v>3.2712989999999997E-2</v>
      </c>
      <c r="AZ107">
        <f t="shared" si="23"/>
        <v>3.3997899999999998E-2</v>
      </c>
      <c r="BA107">
        <f t="shared" si="23"/>
        <v>2.4137929999999998E-2</v>
      </c>
      <c r="BB107">
        <f t="shared" si="23"/>
        <v>2.4390240000000001E-2</v>
      </c>
      <c r="BC107">
        <f t="shared" si="23"/>
        <v>2.6101139999999998E-2</v>
      </c>
      <c r="BD107">
        <f t="shared" si="23"/>
        <v>3.3831680000000003E-2</v>
      </c>
      <c r="BE107" s="24"/>
    </row>
    <row r="108" spans="1:57" ht="15" customHeight="1" x14ac:dyDescent="0.4">
      <c r="A108" s="33" t="s">
        <v>359</v>
      </c>
      <c r="B108" s="34">
        <f t="shared" si="28"/>
        <v>3.2712985938792391E-2</v>
      </c>
      <c r="C108" s="34">
        <f t="shared" si="28"/>
        <v>3.2712985938792391E-2</v>
      </c>
      <c r="D108" s="34">
        <f t="shared" si="28"/>
        <v>3.2712985938792391E-2</v>
      </c>
      <c r="E108" s="34">
        <f t="shared" si="28"/>
        <v>3.2712985938792391E-2</v>
      </c>
      <c r="F108" s="34">
        <f t="shared" si="28"/>
        <v>3.271298593879237E-2</v>
      </c>
      <c r="G108" s="34">
        <f t="shared" si="28"/>
        <v>3.2712985938792391E-2</v>
      </c>
      <c r="H108" s="34">
        <f t="shared" si="28"/>
        <v>3.2712985938792398E-2</v>
      </c>
      <c r="I108" s="34">
        <f t="shared" si="28"/>
        <v>3.2712985938792391E-2</v>
      </c>
      <c r="J108" s="34">
        <f t="shared" si="28"/>
        <v>3.2712985938792391E-2</v>
      </c>
      <c r="K108" s="34">
        <f t="shared" si="28"/>
        <v>3.2712985938792391E-2</v>
      </c>
      <c r="L108" s="34">
        <f t="shared" si="28"/>
        <v>3.2712985938792391E-2</v>
      </c>
      <c r="M108" s="34">
        <f t="shared" si="28"/>
        <v>3.2712985938792391E-2</v>
      </c>
      <c r="N108" s="34">
        <f t="shared" si="28"/>
        <v>3.2712985938792398E-2</v>
      </c>
      <c r="O108" s="34">
        <f t="shared" si="28"/>
        <v>3.2712985938792391E-2</v>
      </c>
      <c r="P108" s="34">
        <f t="shared" si="28"/>
        <v>3.2712985938792391E-2</v>
      </c>
      <c r="Q108" s="34">
        <f t="shared" si="28"/>
        <v>3.2712985938792391E-2</v>
      </c>
      <c r="R108" s="34">
        <f t="shared" si="28"/>
        <v>3.271298593879237E-2</v>
      </c>
      <c r="S108" s="34">
        <f t="shared" si="28"/>
        <v>3.271298593879237E-2</v>
      </c>
      <c r="T108" s="34">
        <f t="shared" si="28"/>
        <v>3.271298593879237E-2</v>
      </c>
      <c r="U108" s="34">
        <f t="shared" si="28"/>
        <v>3.2712985938792391E-2</v>
      </c>
      <c r="V108" s="34">
        <f t="shared" si="28"/>
        <v>3.2712985938792391E-2</v>
      </c>
      <c r="W108" s="34">
        <f t="shared" si="28"/>
        <v>3.2712985938792391E-2</v>
      </c>
      <c r="X108" s="34">
        <f t="shared" si="28"/>
        <v>3.2712985938792391E-2</v>
      </c>
      <c r="Y108" s="34">
        <f t="shared" si="28"/>
        <v>3.2712985938792391E-2</v>
      </c>
      <c r="Z108" s="34">
        <f t="shared" si="28"/>
        <v>3.2712985938792391E-2</v>
      </c>
      <c r="AA108" s="34">
        <f t="shared" si="28"/>
        <v>3.271298593879237E-2</v>
      </c>
      <c r="AB108" s="34">
        <f t="shared" si="28"/>
        <v>3.2712985938792391E-2</v>
      </c>
      <c r="AC108" s="34">
        <f t="shared" si="28"/>
        <v>3.2712985938792391E-2</v>
      </c>
      <c r="AD108" s="34">
        <f t="shared" si="28"/>
        <v>3.2712985938792391E-2</v>
      </c>
      <c r="AE108" s="34">
        <f t="shared" si="28"/>
        <v>3.2712985938792391E-2</v>
      </c>
      <c r="AF108">
        <f t="shared" si="25"/>
        <v>3.2712985938792377E-2</v>
      </c>
      <c r="AG108" s="30"/>
      <c r="AH108" s="29"/>
      <c r="AI108" s="3">
        <v>20008</v>
      </c>
      <c r="AJ108" s="3" t="s">
        <v>104</v>
      </c>
      <c r="AK108" s="24">
        <v>3.3482388071784122E-2</v>
      </c>
      <c r="AL108" s="32"/>
      <c r="AM108" s="3">
        <v>20016</v>
      </c>
      <c r="AN108" s="3" t="s">
        <v>442</v>
      </c>
      <c r="AO108" s="3">
        <f t="shared" si="26"/>
        <v>3.0161812029515254E-2</v>
      </c>
      <c r="AR108">
        <f t="shared" si="22"/>
        <v>4.1439209999999997E-2</v>
      </c>
      <c r="AS108">
        <f t="shared" si="22"/>
        <v>3.0010490000000001E-2</v>
      </c>
      <c r="AT108">
        <f t="shared" si="22"/>
        <v>3.4482760000000001E-2</v>
      </c>
      <c r="AU108">
        <f t="shared" si="22"/>
        <v>2.4390240000000001E-2</v>
      </c>
      <c r="AV108">
        <f t="shared" si="22"/>
        <v>2.6101139999999998E-2</v>
      </c>
      <c r="AW108">
        <f t="shared" si="22"/>
        <v>3.3879609999999998E-2</v>
      </c>
      <c r="AX108" s="24"/>
      <c r="AY108">
        <f t="shared" si="23"/>
        <v>4.1439209999999997E-2</v>
      </c>
      <c r="AZ108">
        <f t="shared" si="23"/>
        <v>3.0010490000000001E-2</v>
      </c>
      <c r="BA108">
        <f t="shared" si="23"/>
        <v>3.4482760000000001E-2</v>
      </c>
      <c r="BB108">
        <f t="shared" si="23"/>
        <v>2.4390240000000001E-2</v>
      </c>
      <c r="BC108">
        <f t="shared" si="23"/>
        <v>2.6101139999999998E-2</v>
      </c>
      <c r="BD108">
        <f t="shared" si="23"/>
        <v>3.3879609999999998E-2</v>
      </c>
      <c r="BE108" s="24"/>
    </row>
    <row r="109" spans="1:57" ht="15" customHeight="1" x14ac:dyDescent="0.4">
      <c r="A109" s="33" t="s">
        <v>360</v>
      </c>
      <c r="B109" s="34">
        <f t="shared" si="28"/>
        <v>4.1439205955334985E-2</v>
      </c>
      <c r="C109" s="34">
        <f t="shared" si="28"/>
        <v>4.1439205955334985E-2</v>
      </c>
      <c r="D109" s="34">
        <f t="shared" si="28"/>
        <v>4.1439205955334985E-2</v>
      </c>
      <c r="E109" s="34">
        <f t="shared" si="28"/>
        <v>4.1439205955334985E-2</v>
      </c>
      <c r="F109" s="34">
        <f t="shared" si="28"/>
        <v>4.1439205955334964E-2</v>
      </c>
      <c r="G109" s="34">
        <f t="shared" si="28"/>
        <v>4.1439205955334985E-2</v>
      </c>
      <c r="H109" s="34">
        <f t="shared" si="28"/>
        <v>4.1439205955334998E-2</v>
      </c>
      <c r="I109" s="34">
        <f t="shared" si="28"/>
        <v>4.1439205955334985E-2</v>
      </c>
      <c r="J109" s="34">
        <f t="shared" si="28"/>
        <v>4.1439205955334985E-2</v>
      </c>
      <c r="K109" s="34">
        <f t="shared" si="28"/>
        <v>4.1439205955334985E-2</v>
      </c>
      <c r="L109" s="34">
        <f t="shared" si="28"/>
        <v>4.1439205955334985E-2</v>
      </c>
      <c r="M109" s="34">
        <f t="shared" si="28"/>
        <v>4.1439205955334985E-2</v>
      </c>
      <c r="N109" s="34">
        <f t="shared" si="28"/>
        <v>4.1439205955334998E-2</v>
      </c>
      <c r="O109" s="34">
        <f t="shared" si="28"/>
        <v>4.1439205955334985E-2</v>
      </c>
      <c r="P109" s="34">
        <f t="shared" si="28"/>
        <v>4.1439205955334985E-2</v>
      </c>
      <c r="Q109" s="34">
        <f t="shared" si="28"/>
        <v>4.1439205955334985E-2</v>
      </c>
      <c r="R109" s="34">
        <f t="shared" si="28"/>
        <v>4.1439205955334964E-2</v>
      </c>
      <c r="S109" s="34">
        <f t="shared" si="28"/>
        <v>4.1439205955334964E-2</v>
      </c>
      <c r="T109" s="34">
        <f t="shared" si="28"/>
        <v>4.1439205955334964E-2</v>
      </c>
      <c r="U109" s="34">
        <f t="shared" si="28"/>
        <v>4.1439205955334985E-2</v>
      </c>
      <c r="V109" s="34">
        <f t="shared" si="28"/>
        <v>4.1439205955334985E-2</v>
      </c>
      <c r="W109" s="34">
        <f t="shared" si="28"/>
        <v>4.1439205955334985E-2</v>
      </c>
      <c r="X109" s="34">
        <f t="shared" si="28"/>
        <v>4.1439205955334985E-2</v>
      </c>
      <c r="Y109" s="34">
        <f t="shared" si="28"/>
        <v>4.1439205955334985E-2</v>
      </c>
      <c r="Z109" s="34">
        <f t="shared" si="28"/>
        <v>4.1439205955334985E-2</v>
      </c>
      <c r="AA109" s="34">
        <f t="shared" si="28"/>
        <v>4.1439205955334964E-2</v>
      </c>
      <c r="AB109" s="34">
        <f t="shared" si="28"/>
        <v>4.1439205955334985E-2</v>
      </c>
      <c r="AC109" s="34">
        <f t="shared" si="28"/>
        <v>4.1439205955334985E-2</v>
      </c>
      <c r="AD109" s="34">
        <f t="shared" si="28"/>
        <v>4.1439205955334985E-2</v>
      </c>
      <c r="AE109" s="34">
        <f t="shared" si="28"/>
        <v>4.1439205955334985E-2</v>
      </c>
      <c r="AF109">
        <f t="shared" si="25"/>
        <v>4.1439205955335005E-2</v>
      </c>
      <c r="AG109" s="30"/>
      <c r="AH109" s="29"/>
      <c r="AI109" s="3">
        <v>20009</v>
      </c>
      <c r="AJ109" s="3" t="s">
        <v>161</v>
      </c>
      <c r="AK109" s="24">
        <v>3.3482388071784122E-2</v>
      </c>
      <c r="AL109" s="32"/>
      <c r="AM109" s="3">
        <v>20017</v>
      </c>
      <c r="AN109" s="3" t="s">
        <v>171</v>
      </c>
      <c r="AO109" s="3">
        <f t="shared" si="26"/>
        <v>3.4703382759747804E-2</v>
      </c>
      <c r="AR109">
        <f t="shared" ref="AR109:AW121" si="29">ROUND(AR76,8)</f>
        <v>4.1439209999999997E-2</v>
      </c>
      <c r="AS109">
        <f t="shared" si="29"/>
        <v>3.0010490000000001E-2</v>
      </c>
      <c r="AT109">
        <f t="shared" si="29"/>
        <v>3.4482760000000001E-2</v>
      </c>
      <c r="AU109">
        <f t="shared" si="29"/>
        <v>2.4390240000000001E-2</v>
      </c>
      <c r="AV109">
        <f t="shared" si="29"/>
        <v>2.6101139999999998E-2</v>
      </c>
      <c r="AW109">
        <f t="shared" si="29"/>
        <v>3.3879609999999998E-2</v>
      </c>
      <c r="AX109" s="24"/>
      <c r="AY109">
        <f t="shared" ref="AY109:BD121" si="30">ROUND(AY76,8)</f>
        <v>4.1439209999999997E-2</v>
      </c>
      <c r="AZ109">
        <f t="shared" si="30"/>
        <v>3.0010490000000001E-2</v>
      </c>
      <c r="BA109">
        <f t="shared" si="30"/>
        <v>3.4482760000000001E-2</v>
      </c>
      <c r="BB109">
        <f t="shared" si="30"/>
        <v>2.4390240000000001E-2</v>
      </c>
      <c r="BC109">
        <f t="shared" si="30"/>
        <v>2.6101139999999998E-2</v>
      </c>
      <c r="BD109">
        <f t="shared" si="30"/>
        <v>3.3879609999999998E-2</v>
      </c>
      <c r="BE109" s="24"/>
    </row>
    <row r="110" spans="1:57" ht="15" customHeight="1" x14ac:dyDescent="0.4">
      <c r="A110" s="33" t="s">
        <v>569</v>
      </c>
      <c r="B110" s="34">
        <f t="shared" si="28"/>
        <v>4.1439205955334985E-2</v>
      </c>
      <c r="C110" s="34">
        <f t="shared" si="28"/>
        <v>4.1439205955334985E-2</v>
      </c>
      <c r="D110" s="34">
        <f t="shared" si="28"/>
        <v>4.1439205955334985E-2</v>
      </c>
      <c r="E110" s="34">
        <f t="shared" si="28"/>
        <v>4.1439205955334985E-2</v>
      </c>
      <c r="F110" s="34">
        <f t="shared" si="28"/>
        <v>4.1439205955334964E-2</v>
      </c>
      <c r="G110" s="34">
        <f t="shared" si="28"/>
        <v>4.1439205955334985E-2</v>
      </c>
      <c r="H110" s="34">
        <f t="shared" si="28"/>
        <v>4.1439205955334998E-2</v>
      </c>
      <c r="I110" s="34">
        <f t="shared" si="28"/>
        <v>4.1439205955334985E-2</v>
      </c>
      <c r="J110" s="34">
        <f t="shared" si="28"/>
        <v>4.1439205955334985E-2</v>
      </c>
      <c r="K110" s="34">
        <f t="shared" si="28"/>
        <v>4.1439205955334985E-2</v>
      </c>
      <c r="L110" s="34">
        <f t="shared" si="28"/>
        <v>4.1439205955334985E-2</v>
      </c>
      <c r="M110" s="34">
        <f t="shared" si="28"/>
        <v>4.1439205955334985E-2</v>
      </c>
      <c r="N110" s="34">
        <f t="shared" si="28"/>
        <v>4.1439205955334998E-2</v>
      </c>
      <c r="O110" s="34">
        <f t="shared" si="28"/>
        <v>4.1439205955334985E-2</v>
      </c>
      <c r="P110" s="34">
        <f t="shared" si="28"/>
        <v>4.1439205955334985E-2</v>
      </c>
      <c r="Q110" s="34">
        <f t="shared" si="28"/>
        <v>4.1439205955334985E-2</v>
      </c>
      <c r="R110" s="34">
        <f t="shared" si="28"/>
        <v>4.1439205955334964E-2</v>
      </c>
      <c r="S110" s="34">
        <f t="shared" si="28"/>
        <v>4.1439205955334964E-2</v>
      </c>
      <c r="T110" s="34">
        <f t="shared" si="28"/>
        <v>4.1439205955334964E-2</v>
      </c>
      <c r="U110" s="34">
        <f t="shared" si="28"/>
        <v>4.1439205955334985E-2</v>
      </c>
      <c r="V110" s="34">
        <f t="shared" si="28"/>
        <v>4.1439205955334985E-2</v>
      </c>
      <c r="W110" s="34">
        <f t="shared" si="28"/>
        <v>4.1439205955334985E-2</v>
      </c>
      <c r="X110" s="34">
        <f t="shared" si="28"/>
        <v>4.1439205955334985E-2</v>
      </c>
      <c r="Y110" s="34">
        <f t="shared" si="28"/>
        <v>4.1439205955334985E-2</v>
      </c>
      <c r="Z110" s="34">
        <f t="shared" si="28"/>
        <v>4.1439205955334985E-2</v>
      </c>
      <c r="AA110" s="34">
        <f t="shared" si="28"/>
        <v>4.1439205955334964E-2</v>
      </c>
      <c r="AB110" s="34">
        <f t="shared" si="28"/>
        <v>4.1439205955334985E-2</v>
      </c>
      <c r="AC110" s="34">
        <f t="shared" si="28"/>
        <v>4.1439205955334985E-2</v>
      </c>
      <c r="AD110" s="34">
        <f t="shared" si="28"/>
        <v>4.1439205955334985E-2</v>
      </c>
      <c r="AE110" s="34">
        <f t="shared" si="28"/>
        <v>4.1439205955334985E-2</v>
      </c>
      <c r="AF110">
        <f t="shared" si="25"/>
        <v>4.1439205955335005E-2</v>
      </c>
      <c r="AG110" s="30"/>
      <c r="AH110" s="29"/>
      <c r="AI110" s="3">
        <v>20004</v>
      </c>
      <c r="AJ110" s="3" t="s">
        <v>431</v>
      </c>
      <c r="AK110" s="24">
        <v>3.3371798233116243E-2</v>
      </c>
      <c r="AL110" s="32"/>
      <c r="AM110" s="3">
        <v>20018</v>
      </c>
      <c r="AN110" s="3" t="s">
        <v>171</v>
      </c>
      <c r="AO110" s="3">
        <f t="shared" si="26"/>
        <v>3.4703382759747804E-2</v>
      </c>
      <c r="AR110">
        <f t="shared" si="29"/>
        <v>4.1439209999999997E-2</v>
      </c>
      <c r="AS110">
        <f t="shared" si="29"/>
        <v>3.0010490000000001E-2</v>
      </c>
      <c r="AT110">
        <f t="shared" si="29"/>
        <v>3.4482760000000001E-2</v>
      </c>
      <c r="AU110">
        <f t="shared" si="29"/>
        <v>2.4390240000000001E-2</v>
      </c>
      <c r="AV110">
        <f t="shared" si="29"/>
        <v>2.6101139999999998E-2</v>
      </c>
      <c r="AW110">
        <f t="shared" si="29"/>
        <v>3.404488E-2</v>
      </c>
      <c r="AX110" s="24"/>
      <c r="AY110">
        <f t="shared" si="30"/>
        <v>4.1439209999999997E-2</v>
      </c>
      <c r="AZ110">
        <f t="shared" si="30"/>
        <v>3.0010490000000001E-2</v>
      </c>
      <c r="BA110">
        <f t="shared" si="30"/>
        <v>3.4482760000000001E-2</v>
      </c>
      <c r="BB110">
        <f t="shared" si="30"/>
        <v>2.4390240000000001E-2</v>
      </c>
      <c r="BC110">
        <f t="shared" si="30"/>
        <v>2.6101139999999998E-2</v>
      </c>
      <c r="BD110">
        <f t="shared" si="30"/>
        <v>3.404488E-2</v>
      </c>
      <c r="BE110" s="24"/>
    </row>
    <row r="111" spans="1:57" ht="15" customHeight="1" x14ac:dyDescent="0.4">
      <c r="A111" s="33" t="s">
        <v>570</v>
      </c>
      <c r="B111" s="34">
        <f t="shared" si="28"/>
        <v>4.1439205955334985E-2</v>
      </c>
      <c r="C111" s="34">
        <f t="shared" si="28"/>
        <v>4.1439205955334985E-2</v>
      </c>
      <c r="D111" s="34">
        <f t="shared" si="28"/>
        <v>4.1439205955334985E-2</v>
      </c>
      <c r="E111" s="34">
        <f t="shared" si="28"/>
        <v>4.1439205955334985E-2</v>
      </c>
      <c r="F111" s="34">
        <f t="shared" si="28"/>
        <v>4.1439205955334964E-2</v>
      </c>
      <c r="G111" s="34">
        <f t="shared" si="28"/>
        <v>4.1439205955334985E-2</v>
      </c>
      <c r="H111" s="34">
        <f t="shared" si="28"/>
        <v>4.1439205955334998E-2</v>
      </c>
      <c r="I111" s="34">
        <f t="shared" si="28"/>
        <v>4.1439205955334985E-2</v>
      </c>
      <c r="J111" s="34">
        <f t="shared" si="28"/>
        <v>4.1439205955334985E-2</v>
      </c>
      <c r="K111" s="34">
        <f t="shared" si="28"/>
        <v>4.1439205955334985E-2</v>
      </c>
      <c r="L111" s="34">
        <f t="shared" si="28"/>
        <v>4.1439205955334985E-2</v>
      </c>
      <c r="M111" s="34">
        <f t="shared" si="28"/>
        <v>4.1439205955334985E-2</v>
      </c>
      <c r="N111" s="34">
        <f t="shared" si="28"/>
        <v>4.1439205955334998E-2</v>
      </c>
      <c r="O111" s="34">
        <f t="shared" si="28"/>
        <v>4.1439205955334985E-2</v>
      </c>
      <c r="P111" s="34">
        <f t="shared" si="28"/>
        <v>4.1439205955334985E-2</v>
      </c>
      <c r="Q111" s="34">
        <f t="shared" ref="Q111:AE111" si="31">Q77/Q$89</f>
        <v>4.1439205955334985E-2</v>
      </c>
      <c r="R111" s="34">
        <f t="shared" si="31"/>
        <v>4.1439205955334964E-2</v>
      </c>
      <c r="S111" s="34">
        <f t="shared" si="31"/>
        <v>4.1439205955334964E-2</v>
      </c>
      <c r="T111" s="34">
        <f t="shared" si="31"/>
        <v>4.1439205955334964E-2</v>
      </c>
      <c r="U111" s="34">
        <f t="shared" si="31"/>
        <v>4.1439205955334985E-2</v>
      </c>
      <c r="V111" s="34">
        <f t="shared" si="31"/>
        <v>4.1439205955334985E-2</v>
      </c>
      <c r="W111" s="34">
        <f t="shared" si="31"/>
        <v>4.1439205955334985E-2</v>
      </c>
      <c r="X111" s="34">
        <f t="shared" si="31"/>
        <v>4.1439205955334985E-2</v>
      </c>
      <c r="Y111" s="34">
        <f t="shared" si="31"/>
        <v>4.1439205955334985E-2</v>
      </c>
      <c r="Z111" s="34">
        <f t="shared" si="31"/>
        <v>4.1439205955334985E-2</v>
      </c>
      <c r="AA111" s="34">
        <f t="shared" si="31"/>
        <v>4.1439205955334964E-2</v>
      </c>
      <c r="AB111" s="34">
        <f t="shared" si="31"/>
        <v>4.1439205955334985E-2</v>
      </c>
      <c r="AC111" s="34">
        <f t="shared" si="31"/>
        <v>4.1439205955334985E-2</v>
      </c>
      <c r="AD111" s="34">
        <f t="shared" si="31"/>
        <v>4.1439205955334985E-2</v>
      </c>
      <c r="AE111" s="34">
        <f t="shared" si="31"/>
        <v>4.1439205955334985E-2</v>
      </c>
      <c r="AF111">
        <f t="shared" si="25"/>
        <v>4.1439205955335005E-2</v>
      </c>
      <c r="AG111" s="30"/>
      <c r="AH111" s="29"/>
      <c r="AI111" s="3">
        <v>20021</v>
      </c>
      <c r="AJ111" s="3" t="s">
        <v>445</v>
      </c>
      <c r="AK111" s="24">
        <v>3.2425884777871304E-2</v>
      </c>
      <c r="AL111" s="32"/>
      <c r="AM111" s="3">
        <v>20019</v>
      </c>
      <c r="AN111" s="3" t="s">
        <v>171</v>
      </c>
      <c r="AO111" s="3">
        <f t="shared" si="26"/>
        <v>3.4731064821992584E-2</v>
      </c>
      <c r="AR111">
        <f t="shared" si="29"/>
        <v>3.2712989999999997E-2</v>
      </c>
      <c r="AS111">
        <f t="shared" si="29"/>
        <v>3.3997899999999998E-2</v>
      </c>
      <c r="AT111">
        <f t="shared" si="29"/>
        <v>4.482759E-2</v>
      </c>
      <c r="AU111">
        <f t="shared" si="29"/>
        <v>2.4390240000000001E-2</v>
      </c>
      <c r="AV111">
        <f t="shared" si="29"/>
        <v>2.6101139999999998E-2</v>
      </c>
      <c r="AW111">
        <f t="shared" si="29"/>
        <v>3.4293610000000002E-2</v>
      </c>
      <c r="AX111" s="24"/>
      <c r="AY111">
        <f t="shared" si="30"/>
        <v>3.2712989999999997E-2</v>
      </c>
      <c r="AZ111">
        <f t="shared" si="30"/>
        <v>3.3997899999999998E-2</v>
      </c>
      <c r="BA111">
        <f t="shared" si="30"/>
        <v>4.482759E-2</v>
      </c>
      <c r="BB111">
        <f t="shared" si="30"/>
        <v>2.4390240000000001E-2</v>
      </c>
      <c r="BC111">
        <f t="shared" si="30"/>
        <v>2.6101139999999998E-2</v>
      </c>
      <c r="BD111">
        <f t="shared" si="30"/>
        <v>3.4293610000000002E-2</v>
      </c>
      <c r="BE111" s="24"/>
    </row>
    <row r="112" spans="1:57" ht="15" customHeight="1" x14ac:dyDescent="0.4">
      <c r="A112" s="33" t="s">
        <v>571</v>
      </c>
      <c r="B112" s="34">
        <f t="shared" ref="B112:AE120" si="32">B78/B$89</f>
        <v>3.2712985938792391E-2</v>
      </c>
      <c r="C112" s="34">
        <f t="shared" si="32"/>
        <v>3.2712985938792391E-2</v>
      </c>
      <c r="D112" s="34">
        <f t="shared" si="32"/>
        <v>3.2712985938792391E-2</v>
      </c>
      <c r="E112" s="34">
        <f t="shared" si="32"/>
        <v>3.2712985938792391E-2</v>
      </c>
      <c r="F112" s="34">
        <f t="shared" si="32"/>
        <v>3.271298593879237E-2</v>
      </c>
      <c r="G112" s="34">
        <f t="shared" si="32"/>
        <v>3.2712985938792391E-2</v>
      </c>
      <c r="H112" s="34">
        <f t="shared" si="32"/>
        <v>3.2712985938792398E-2</v>
      </c>
      <c r="I112" s="34">
        <f t="shared" si="32"/>
        <v>3.2712985938792391E-2</v>
      </c>
      <c r="J112" s="34">
        <f t="shared" si="32"/>
        <v>3.2712985938792391E-2</v>
      </c>
      <c r="K112" s="34">
        <f t="shared" si="32"/>
        <v>3.2712985938792391E-2</v>
      </c>
      <c r="L112" s="34">
        <f t="shared" si="32"/>
        <v>3.2712985938792391E-2</v>
      </c>
      <c r="M112" s="34">
        <f t="shared" si="32"/>
        <v>3.2712985938792391E-2</v>
      </c>
      <c r="N112" s="34">
        <f t="shared" si="32"/>
        <v>3.2712985938792398E-2</v>
      </c>
      <c r="O112" s="34">
        <f t="shared" si="32"/>
        <v>3.2712985938792391E-2</v>
      </c>
      <c r="P112" s="34">
        <f t="shared" si="32"/>
        <v>3.2712985938792391E-2</v>
      </c>
      <c r="Q112" s="34">
        <f t="shared" si="32"/>
        <v>3.2712985938792391E-2</v>
      </c>
      <c r="R112" s="34">
        <f t="shared" si="32"/>
        <v>3.271298593879237E-2</v>
      </c>
      <c r="S112" s="34">
        <f t="shared" si="32"/>
        <v>3.271298593879237E-2</v>
      </c>
      <c r="T112" s="34">
        <f t="shared" si="32"/>
        <v>3.271298593879237E-2</v>
      </c>
      <c r="U112" s="34">
        <f t="shared" si="32"/>
        <v>3.2712985938792391E-2</v>
      </c>
      <c r="V112" s="34">
        <f t="shared" si="32"/>
        <v>3.2712985938792391E-2</v>
      </c>
      <c r="W112" s="34">
        <f t="shared" si="32"/>
        <v>3.2712985938792391E-2</v>
      </c>
      <c r="X112" s="34">
        <f t="shared" si="32"/>
        <v>3.2712985938792391E-2</v>
      </c>
      <c r="Y112" s="34">
        <f t="shared" si="32"/>
        <v>3.2712985938792391E-2</v>
      </c>
      <c r="Z112" s="34">
        <f t="shared" si="32"/>
        <v>3.2712985938792391E-2</v>
      </c>
      <c r="AA112" s="34">
        <f t="shared" si="32"/>
        <v>3.271298593879237E-2</v>
      </c>
      <c r="AB112" s="34">
        <f t="shared" si="32"/>
        <v>3.2712985938792391E-2</v>
      </c>
      <c r="AC112" s="34">
        <f t="shared" si="32"/>
        <v>3.2712985938792391E-2</v>
      </c>
      <c r="AD112" s="34">
        <f t="shared" si="32"/>
        <v>3.2712985938792391E-2</v>
      </c>
      <c r="AE112" s="34">
        <f t="shared" si="32"/>
        <v>3.2712985938792391E-2</v>
      </c>
      <c r="AF112">
        <f t="shared" si="25"/>
        <v>3.2712985938792377E-2</v>
      </c>
      <c r="AG112" s="30"/>
      <c r="AH112" s="29"/>
      <c r="AI112" s="3">
        <v>20025</v>
      </c>
      <c r="AJ112" s="3" t="s">
        <v>142</v>
      </c>
      <c r="AK112" s="24">
        <v>3.2407811811498717E-2</v>
      </c>
      <c r="AL112" s="32"/>
      <c r="AM112" s="3">
        <v>20020</v>
      </c>
      <c r="AN112" s="3" t="s">
        <v>443</v>
      </c>
      <c r="AO112" s="3">
        <f t="shared" si="26"/>
        <v>3.454642603348819E-2</v>
      </c>
      <c r="AR112">
        <f t="shared" si="29"/>
        <v>3.2712989999999997E-2</v>
      </c>
      <c r="AS112">
        <f t="shared" si="29"/>
        <v>3.3997899999999998E-2</v>
      </c>
      <c r="AT112">
        <f t="shared" si="29"/>
        <v>3.4482760000000001E-2</v>
      </c>
      <c r="AU112">
        <f t="shared" si="29"/>
        <v>2.4390240000000001E-2</v>
      </c>
      <c r="AV112">
        <f t="shared" si="29"/>
        <v>2.6101139999999998E-2</v>
      </c>
      <c r="AW112">
        <f t="shared" si="29"/>
        <v>3.4491109999999998E-2</v>
      </c>
      <c r="AX112" s="24"/>
      <c r="AY112">
        <f t="shared" si="30"/>
        <v>3.2712989999999997E-2</v>
      </c>
      <c r="AZ112">
        <f t="shared" si="30"/>
        <v>3.3997899999999998E-2</v>
      </c>
      <c r="BA112">
        <f t="shared" si="30"/>
        <v>3.4482760000000001E-2</v>
      </c>
      <c r="BB112">
        <f t="shared" si="30"/>
        <v>2.4390240000000001E-2</v>
      </c>
      <c r="BC112">
        <f t="shared" si="30"/>
        <v>2.6101139999999998E-2</v>
      </c>
      <c r="BD112">
        <f t="shared" si="30"/>
        <v>3.4491109999999998E-2</v>
      </c>
      <c r="BE112" s="24"/>
    </row>
    <row r="113" spans="1:64" ht="15" customHeight="1" x14ac:dyDescent="0.4">
      <c r="A113" s="33" t="s">
        <v>6097</v>
      </c>
      <c r="B113" s="34">
        <f t="shared" si="32"/>
        <v>3.2712985938792391E-2</v>
      </c>
      <c r="C113" s="34">
        <f t="shared" si="32"/>
        <v>3.2712985938792391E-2</v>
      </c>
      <c r="D113" s="34">
        <f t="shared" si="32"/>
        <v>3.2712985938792391E-2</v>
      </c>
      <c r="E113" s="34">
        <f t="shared" si="32"/>
        <v>3.2712985938792391E-2</v>
      </c>
      <c r="F113" s="34">
        <f t="shared" si="32"/>
        <v>3.271298593879237E-2</v>
      </c>
      <c r="G113" s="34">
        <f t="shared" si="32"/>
        <v>3.2712985938792391E-2</v>
      </c>
      <c r="H113" s="34">
        <f t="shared" si="32"/>
        <v>3.2712985938792398E-2</v>
      </c>
      <c r="I113" s="34">
        <f t="shared" si="32"/>
        <v>3.2712985938792391E-2</v>
      </c>
      <c r="J113" s="34">
        <f t="shared" si="32"/>
        <v>3.2712985938792391E-2</v>
      </c>
      <c r="K113" s="34">
        <f t="shared" si="32"/>
        <v>3.2712985938792391E-2</v>
      </c>
      <c r="L113" s="34">
        <f t="shared" si="32"/>
        <v>3.2712985938792391E-2</v>
      </c>
      <c r="M113" s="34">
        <f t="shared" si="32"/>
        <v>3.2712985938792391E-2</v>
      </c>
      <c r="N113" s="34">
        <f t="shared" si="32"/>
        <v>3.2712985938792398E-2</v>
      </c>
      <c r="O113" s="34">
        <f t="shared" si="32"/>
        <v>3.2712985938792391E-2</v>
      </c>
      <c r="P113" s="34">
        <f t="shared" si="32"/>
        <v>3.2712985938792391E-2</v>
      </c>
      <c r="Q113" s="34">
        <f t="shared" si="32"/>
        <v>3.2712985938792391E-2</v>
      </c>
      <c r="R113" s="34">
        <f t="shared" si="32"/>
        <v>3.271298593879237E-2</v>
      </c>
      <c r="S113" s="34">
        <f t="shared" si="32"/>
        <v>3.271298593879237E-2</v>
      </c>
      <c r="T113" s="34">
        <f t="shared" si="32"/>
        <v>3.271298593879237E-2</v>
      </c>
      <c r="U113" s="34">
        <f t="shared" si="32"/>
        <v>3.2712985938792391E-2</v>
      </c>
      <c r="V113" s="34">
        <f t="shared" si="32"/>
        <v>3.2712985938792391E-2</v>
      </c>
      <c r="W113" s="34">
        <f t="shared" si="32"/>
        <v>3.2712985938792391E-2</v>
      </c>
      <c r="X113" s="34">
        <f t="shared" si="32"/>
        <v>3.2712985938792391E-2</v>
      </c>
      <c r="Y113" s="34">
        <f t="shared" si="32"/>
        <v>3.2712985938792391E-2</v>
      </c>
      <c r="Z113" s="34">
        <f t="shared" si="32"/>
        <v>3.2712985938792391E-2</v>
      </c>
      <c r="AA113" s="34">
        <f t="shared" si="32"/>
        <v>3.271298593879237E-2</v>
      </c>
      <c r="AB113" s="34">
        <f t="shared" si="32"/>
        <v>3.2712985938792391E-2</v>
      </c>
      <c r="AC113" s="34">
        <f t="shared" si="32"/>
        <v>3.2712985938792391E-2</v>
      </c>
      <c r="AD113" s="34">
        <f t="shared" si="32"/>
        <v>3.2712985938792391E-2</v>
      </c>
      <c r="AE113" s="34">
        <f t="shared" si="32"/>
        <v>3.2712985938792391E-2</v>
      </c>
      <c r="AF113">
        <f t="shared" si="25"/>
        <v>3.2712985938792377E-2</v>
      </c>
      <c r="AG113" s="30"/>
      <c r="AH113" s="29"/>
      <c r="AI113" s="3">
        <v>20027</v>
      </c>
      <c r="AJ113" s="3" t="s">
        <v>447</v>
      </c>
      <c r="AK113" s="24">
        <v>3.0446660450014019E-2</v>
      </c>
      <c r="AL113" s="32"/>
      <c r="AM113" s="3">
        <v>20021</v>
      </c>
      <c r="AN113" s="3" t="s">
        <v>445</v>
      </c>
      <c r="AO113" s="3">
        <f t="shared" si="26"/>
        <v>3.2425884777871304E-2</v>
      </c>
      <c r="AR113">
        <f t="shared" si="29"/>
        <v>3.2712989999999997E-2</v>
      </c>
      <c r="AS113">
        <f t="shared" si="29"/>
        <v>3.3997899999999998E-2</v>
      </c>
      <c r="AT113">
        <f t="shared" si="29"/>
        <v>4.1379310000000002E-2</v>
      </c>
      <c r="AU113">
        <f t="shared" si="29"/>
        <v>4.8780490000000003E-2</v>
      </c>
      <c r="AV113">
        <f t="shared" si="29"/>
        <v>2.6101139999999998E-2</v>
      </c>
      <c r="AW113">
        <f t="shared" si="29"/>
        <v>3.4624149999999999E-2</v>
      </c>
      <c r="AX113" s="24"/>
      <c r="AY113">
        <f t="shared" si="30"/>
        <v>3.2712989999999997E-2</v>
      </c>
      <c r="AZ113">
        <f t="shared" si="30"/>
        <v>3.3997899999999998E-2</v>
      </c>
      <c r="BA113">
        <f t="shared" si="30"/>
        <v>4.1379310000000002E-2</v>
      </c>
      <c r="BB113">
        <f t="shared" si="30"/>
        <v>4.8780490000000003E-2</v>
      </c>
      <c r="BC113">
        <f t="shared" si="30"/>
        <v>2.6101139999999998E-2</v>
      </c>
      <c r="BD113">
        <f t="shared" si="30"/>
        <v>3.4624149999999999E-2</v>
      </c>
      <c r="BE113" s="24"/>
    </row>
    <row r="114" spans="1:64" ht="15" customHeight="1" x14ac:dyDescent="0.4">
      <c r="A114" s="33" t="s">
        <v>6098</v>
      </c>
      <c r="B114" s="34">
        <f t="shared" si="32"/>
        <v>3.2712985938792391E-2</v>
      </c>
      <c r="C114" s="34">
        <f t="shared" si="32"/>
        <v>3.2712985938792391E-2</v>
      </c>
      <c r="D114" s="34">
        <f t="shared" si="32"/>
        <v>3.2712985938792391E-2</v>
      </c>
      <c r="E114" s="34">
        <f t="shared" si="32"/>
        <v>3.2712985938792391E-2</v>
      </c>
      <c r="F114" s="34">
        <f t="shared" si="32"/>
        <v>3.271298593879237E-2</v>
      </c>
      <c r="G114" s="34">
        <f t="shared" si="32"/>
        <v>3.2712985938792391E-2</v>
      </c>
      <c r="H114" s="34">
        <f t="shared" si="32"/>
        <v>3.2712985938792398E-2</v>
      </c>
      <c r="I114" s="34">
        <f t="shared" si="32"/>
        <v>3.2712985938792391E-2</v>
      </c>
      <c r="J114" s="34">
        <f t="shared" si="32"/>
        <v>3.2712985938792391E-2</v>
      </c>
      <c r="K114" s="34">
        <f t="shared" si="32"/>
        <v>3.2712985938792391E-2</v>
      </c>
      <c r="L114" s="34">
        <f t="shared" si="32"/>
        <v>3.2712985938792391E-2</v>
      </c>
      <c r="M114" s="34">
        <f t="shared" si="32"/>
        <v>3.2712985938792391E-2</v>
      </c>
      <c r="N114" s="34">
        <f t="shared" si="32"/>
        <v>3.2712985938792398E-2</v>
      </c>
      <c r="O114" s="34">
        <f t="shared" si="32"/>
        <v>3.2712985938792391E-2</v>
      </c>
      <c r="P114" s="34">
        <f t="shared" si="32"/>
        <v>3.2712985938792391E-2</v>
      </c>
      <c r="Q114" s="34">
        <f t="shared" si="32"/>
        <v>3.2712985938792391E-2</v>
      </c>
      <c r="R114" s="34">
        <f t="shared" si="32"/>
        <v>3.271298593879237E-2</v>
      </c>
      <c r="S114" s="34">
        <f t="shared" si="32"/>
        <v>3.271298593879237E-2</v>
      </c>
      <c r="T114" s="34">
        <f t="shared" si="32"/>
        <v>3.271298593879237E-2</v>
      </c>
      <c r="U114" s="34">
        <f t="shared" si="32"/>
        <v>3.2712985938792391E-2</v>
      </c>
      <c r="V114" s="34">
        <f t="shared" si="32"/>
        <v>3.2712985938792391E-2</v>
      </c>
      <c r="W114" s="34">
        <f t="shared" si="32"/>
        <v>3.2712985938792391E-2</v>
      </c>
      <c r="X114" s="34">
        <f t="shared" si="32"/>
        <v>3.2712985938792391E-2</v>
      </c>
      <c r="Y114" s="34">
        <f t="shared" si="32"/>
        <v>3.2712985938792391E-2</v>
      </c>
      <c r="Z114" s="34">
        <f t="shared" si="32"/>
        <v>3.2712985938792391E-2</v>
      </c>
      <c r="AA114" s="34">
        <f t="shared" si="32"/>
        <v>3.271298593879237E-2</v>
      </c>
      <c r="AB114" s="34">
        <f t="shared" si="32"/>
        <v>3.2712985938792391E-2</v>
      </c>
      <c r="AC114" s="34">
        <f t="shared" si="32"/>
        <v>3.2712985938792391E-2</v>
      </c>
      <c r="AD114" s="34">
        <f t="shared" si="32"/>
        <v>3.2712985938792391E-2</v>
      </c>
      <c r="AE114" s="34">
        <f t="shared" si="32"/>
        <v>3.2712985938792391E-2</v>
      </c>
      <c r="AF114">
        <f t="shared" si="25"/>
        <v>3.2712985938792377E-2</v>
      </c>
      <c r="AG114" s="30"/>
      <c r="AH114" s="29"/>
      <c r="AI114" s="3">
        <v>20023</v>
      </c>
      <c r="AJ114" s="3" t="s">
        <v>137</v>
      </c>
      <c r="AK114" s="24">
        <v>3.0294547517978963E-2</v>
      </c>
      <c r="AL114" s="32"/>
      <c r="AM114" s="3">
        <v>20022</v>
      </c>
      <c r="AN114" s="3" t="s">
        <v>446</v>
      </c>
      <c r="AO114" s="3">
        <f t="shared" si="26"/>
        <v>3.5858770366940483E-2</v>
      </c>
      <c r="AR114">
        <f t="shared" si="29"/>
        <v>3.2712989999999997E-2</v>
      </c>
      <c r="AS114">
        <f t="shared" si="29"/>
        <v>3.3997899999999998E-2</v>
      </c>
      <c r="AT114">
        <f t="shared" si="29"/>
        <v>2.4137929999999998E-2</v>
      </c>
      <c r="AU114">
        <f t="shared" si="29"/>
        <v>2.4390240000000001E-2</v>
      </c>
      <c r="AV114">
        <f t="shared" si="29"/>
        <v>2.6101139999999998E-2</v>
      </c>
      <c r="AW114">
        <f t="shared" si="29"/>
        <v>3.4624149999999999E-2</v>
      </c>
      <c r="AX114" s="24"/>
      <c r="AY114">
        <f t="shared" si="30"/>
        <v>3.2712989999999997E-2</v>
      </c>
      <c r="AZ114">
        <f t="shared" si="30"/>
        <v>3.3997899999999998E-2</v>
      </c>
      <c r="BA114">
        <f t="shared" si="30"/>
        <v>2.4137929999999998E-2</v>
      </c>
      <c r="BB114">
        <f t="shared" si="30"/>
        <v>2.4390240000000001E-2</v>
      </c>
      <c r="BC114">
        <f t="shared" si="30"/>
        <v>2.6101139999999998E-2</v>
      </c>
      <c r="BD114">
        <f t="shared" si="30"/>
        <v>3.4624149999999999E-2</v>
      </c>
      <c r="BE114" s="24"/>
    </row>
    <row r="115" spans="1:64" ht="15" customHeight="1" x14ac:dyDescent="0.4">
      <c r="A115" s="33" t="s">
        <v>6099</v>
      </c>
      <c r="B115" s="34">
        <f t="shared" si="32"/>
        <v>3.2712985938792391E-2</v>
      </c>
      <c r="C115" s="34">
        <f t="shared" si="32"/>
        <v>3.2712985938792391E-2</v>
      </c>
      <c r="D115" s="34">
        <f t="shared" si="32"/>
        <v>3.2712985938792391E-2</v>
      </c>
      <c r="E115" s="34">
        <f t="shared" si="32"/>
        <v>3.2712985938792391E-2</v>
      </c>
      <c r="F115" s="34">
        <f t="shared" si="32"/>
        <v>3.271298593879237E-2</v>
      </c>
      <c r="G115" s="34">
        <f t="shared" si="32"/>
        <v>3.2712985938792391E-2</v>
      </c>
      <c r="H115" s="34">
        <f t="shared" si="32"/>
        <v>3.2712985938792398E-2</v>
      </c>
      <c r="I115" s="34">
        <f t="shared" si="32"/>
        <v>3.2712985938792391E-2</v>
      </c>
      <c r="J115" s="34">
        <f t="shared" si="32"/>
        <v>3.2712985938792391E-2</v>
      </c>
      <c r="K115" s="34">
        <f t="shared" si="32"/>
        <v>3.2712985938792391E-2</v>
      </c>
      <c r="L115" s="34">
        <f t="shared" si="32"/>
        <v>3.2712985938792391E-2</v>
      </c>
      <c r="M115" s="34">
        <f t="shared" si="32"/>
        <v>3.2712985938792391E-2</v>
      </c>
      <c r="N115" s="34">
        <f t="shared" si="32"/>
        <v>3.2712985938792398E-2</v>
      </c>
      <c r="O115" s="34">
        <f t="shared" si="32"/>
        <v>3.2712985938792391E-2</v>
      </c>
      <c r="P115" s="34">
        <f t="shared" si="32"/>
        <v>3.2712985938792391E-2</v>
      </c>
      <c r="Q115" s="34">
        <f t="shared" si="32"/>
        <v>3.2712985938792391E-2</v>
      </c>
      <c r="R115" s="34">
        <f t="shared" si="32"/>
        <v>3.271298593879237E-2</v>
      </c>
      <c r="S115" s="34">
        <f t="shared" si="32"/>
        <v>3.271298593879237E-2</v>
      </c>
      <c r="T115" s="34">
        <f t="shared" si="32"/>
        <v>3.271298593879237E-2</v>
      </c>
      <c r="U115" s="34">
        <f t="shared" si="32"/>
        <v>3.2712985938792391E-2</v>
      </c>
      <c r="V115" s="34">
        <f t="shared" si="32"/>
        <v>3.2712985938792391E-2</v>
      </c>
      <c r="W115" s="34">
        <f t="shared" si="32"/>
        <v>3.2712985938792391E-2</v>
      </c>
      <c r="X115" s="34">
        <f t="shared" si="32"/>
        <v>3.2712985938792391E-2</v>
      </c>
      <c r="Y115" s="34">
        <f t="shared" si="32"/>
        <v>3.2712985938792391E-2</v>
      </c>
      <c r="Z115" s="34">
        <f t="shared" si="32"/>
        <v>3.2712985938792391E-2</v>
      </c>
      <c r="AA115" s="34">
        <f t="shared" si="32"/>
        <v>3.271298593879237E-2</v>
      </c>
      <c r="AB115" s="34">
        <f t="shared" si="32"/>
        <v>3.2712985938792391E-2</v>
      </c>
      <c r="AC115" s="34">
        <f t="shared" si="32"/>
        <v>3.2712985938792391E-2</v>
      </c>
      <c r="AD115" s="34">
        <f t="shared" si="32"/>
        <v>3.2712985938792391E-2</v>
      </c>
      <c r="AE115" s="34">
        <f t="shared" si="32"/>
        <v>3.2712985938792391E-2</v>
      </c>
      <c r="AF115">
        <f t="shared" si="25"/>
        <v>3.2712985938792377E-2</v>
      </c>
      <c r="AG115" s="30"/>
      <c r="AH115" s="29"/>
      <c r="AI115" s="3">
        <v>20016</v>
      </c>
      <c r="AJ115" s="3" t="s">
        <v>442</v>
      </c>
      <c r="AK115" s="24">
        <v>3.0161812029515254E-2</v>
      </c>
      <c r="AL115" s="32"/>
      <c r="AM115" s="3">
        <v>20023</v>
      </c>
      <c r="AN115" s="3" t="s">
        <v>137</v>
      </c>
      <c r="AO115" s="3">
        <f t="shared" si="26"/>
        <v>3.0294547517978963E-2</v>
      </c>
      <c r="AR115">
        <f t="shared" si="29"/>
        <v>3.2712989999999997E-2</v>
      </c>
      <c r="AS115">
        <f t="shared" si="29"/>
        <v>3.3997899999999998E-2</v>
      </c>
      <c r="AT115">
        <f t="shared" si="29"/>
        <v>4.1379310000000002E-2</v>
      </c>
      <c r="AU115">
        <f t="shared" si="29"/>
        <v>2.4390240000000001E-2</v>
      </c>
      <c r="AV115">
        <f t="shared" si="29"/>
        <v>2.6101139999999998E-2</v>
      </c>
      <c r="AW115">
        <f t="shared" si="29"/>
        <v>3.4705960000000001E-2</v>
      </c>
      <c r="AX115" s="24"/>
      <c r="AY115">
        <f t="shared" si="30"/>
        <v>3.2712989999999997E-2</v>
      </c>
      <c r="AZ115">
        <f t="shared" si="30"/>
        <v>3.3997899999999998E-2</v>
      </c>
      <c r="BA115">
        <f t="shared" si="30"/>
        <v>4.1379310000000002E-2</v>
      </c>
      <c r="BB115">
        <f t="shared" si="30"/>
        <v>2.4390240000000001E-2</v>
      </c>
      <c r="BC115">
        <f t="shared" si="30"/>
        <v>2.6101139999999998E-2</v>
      </c>
      <c r="BD115">
        <f t="shared" si="30"/>
        <v>3.4705960000000001E-2</v>
      </c>
      <c r="BE115" s="24"/>
    </row>
    <row r="116" spans="1:64" ht="15" customHeight="1" x14ac:dyDescent="0.4">
      <c r="A116" s="33" t="s">
        <v>6100</v>
      </c>
      <c r="B116" s="34">
        <f t="shared" si="32"/>
        <v>3.2712985938792391E-2</v>
      </c>
      <c r="C116" s="34">
        <f t="shared" si="32"/>
        <v>3.2712985938792391E-2</v>
      </c>
      <c r="D116" s="34">
        <f t="shared" si="32"/>
        <v>3.2712985938792391E-2</v>
      </c>
      <c r="E116" s="34">
        <f t="shared" si="32"/>
        <v>3.2712985938792391E-2</v>
      </c>
      <c r="F116" s="34">
        <f t="shared" si="32"/>
        <v>3.271298593879237E-2</v>
      </c>
      <c r="G116" s="34">
        <f t="shared" si="32"/>
        <v>3.2712985938792391E-2</v>
      </c>
      <c r="H116" s="34">
        <f t="shared" si="32"/>
        <v>3.2712985938792398E-2</v>
      </c>
      <c r="I116" s="34">
        <f t="shared" si="32"/>
        <v>3.2712985938792391E-2</v>
      </c>
      <c r="J116" s="34">
        <f t="shared" si="32"/>
        <v>3.2712985938792391E-2</v>
      </c>
      <c r="K116" s="34">
        <f t="shared" si="32"/>
        <v>3.2712985938792391E-2</v>
      </c>
      <c r="L116" s="34">
        <f t="shared" si="32"/>
        <v>3.2712985938792391E-2</v>
      </c>
      <c r="M116" s="34">
        <f t="shared" si="32"/>
        <v>3.2712985938792391E-2</v>
      </c>
      <c r="N116" s="34">
        <f t="shared" si="32"/>
        <v>3.2712985938792398E-2</v>
      </c>
      <c r="O116" s="34">
        <f t="shared" si="32"/>
        <v>3.2712985938792391E-2</v>
      </c>
      <c r="P116" s="34">
        <f t="shared" si="32"/>
        <v>3.2712985938792391E-2</v>
      </c>
      <c r="Q116" s="34">
        <f t="shared" si="32"/>
        <v>3.2712985938792391E-2</v>
      </c>
      <c r="R116" s="34">
        <f t="shared" si="32"/>
        <v>3.271298593879237E-2</v>
      </c>
      <c r="S116" s="34">
        <f t="shared" si="32"/>
        <v>3.271298593879237E-2</v>
      </c>
      <c r="T116" s="34">
        <f t="shared" si="32"/>
        <v>3.271298593879237E-2</v>
      </c>
      <c r="U116" s="34">
        <f t="shared" si="32"/>
        <v>3.2712985938792391E-2</v>
      </c>
      <c r="V116" s="34">
        <f t="shared" si="32"/>
        <v>3.2712985938792391E-2</v>
      </c>
      <c r="W116" s="34">
        <f t="shared" si="32"/>
        <v>3.2712985938792391E-2</v>
      </c>
      <c r="X116" s="34">
        <f t="shared" si="32"/>
        <v>3.2712985938792391E-2</v>
      </c>
      <c r="Y116" s="34">
        <f t="shared" si="32"/>
        <v>3.2712985938792391E-2</v>
      </c>
      <c r="Z116" s="34">
        <f t="shared" si="32"/>
        <v>3.2712985938792391E-2</v>
      </c>
      <c r="AA116" s="34">
        <f t="shared" si="32"/>
        <v>3.271298593879237E-2</v>
      </c>
      <c r="AB116" s="34">
        <f t="shared" si="32"/>
        <v>3.2712985938792391E-2</v>
      </c>
      <c r="AC116" s="34">
        <f t="shared" si="32"/>
        <v>3.2712985938792391E-2</v>
      </c>
      <c r="AD116" s="34">
        <f t="shared" si="32"/>
        <v>3.2712985938792391E-2</v>
      </c>
      <c r="AE116" s="34">
        <f t="shared" si="32"/>
        <v>3.2712985938792391E-2</v>
      </c>
      <c r="AF116">
        <f t="shared" si="25"/>
        <v>3.2712985938792377E-2</v>
      </c>
      <c r="AG116" s="30"/>
      <c r="AH116" s="29"/>
      <c r="AI116" s="3">
        <v>20014</v>
      </c>
      <c r="AJ116" s="3" t="s">
        <v>427</v>
      </c>
      <c r="AK116" s="24">
        <v>3.003142951634236E-2</v>
      </c>
      <c r="AL116" s="32"/>
      <c r="AM116" s="3">
        <v>20024</v>
      </c>
      <c r="AN116" s="3" t="s">
        <v>446</v>
      </c>
      <c r="AO116" s="3">
        <f t="shared" si="26"/>
        <v>3.3897619005455785E-2</v>
      </c>
      <c r="AR116">
        <f t="shared" si="29"/>
        <v>3.2712989999999997E-2</v>
      </c>
      <c r="AS116">
        <f t="shared" si="29"/>
        <v>3.3997899999999998E-2</v>
      </c>
      <c r="AT116">
        <f t="shared" si="29"/>
        <v>2.4137929999999998E-2</v>
      </c>
      <c r="AU116">
        <f t="shared" si="29"/>
        <v>4.8780490000000003E-2</v>
      </c>
      <c r="AV116">
        <f t="shared" si="29"/>
        <v>2.6101139999999998E-2</v>
      </c>
      <c r="AW116">
        <f t="shared" si="29"/>
        <v>3.5450500000000003E-2</v>
      </c>
      <c r="AX116" s="24"/>
      <c r="AY116">
        <f t="shared" si="30"/>
        <v>3.2712989999999997E-2</v>
      </c>
      <c r="AZ116">
        <f t="shared" si="30"/>
        <v>3.3997899999999998E-2</v>
      </c>
      <c r="BA116">
        <f t="shared" si="30"/>
        <v>2.4137929999999998E-2</v>
      </c>
      <c r="BB116">
        <f t="shared" si="30"/>
        <v>4.8780490000000003E-2</v>
      </c>
      <c r="BC116">
        <f t="shared" si="30"/>
        <v>2.6101139999999998E-2</v>
      </c>
      <c r="BD116">
        <f t="shared" si="30"/>
        <v>3.5450500000000003E-2</v>
      </c>
      <c r="BE116" s="24"/>
    </row>
    <row r="117" spans="1:64" ht="15" customHeight="1" x14ac:dyDescent="0.4">
      <c r="A117" s="33" t="s">
        <v>6101</v>
      </c>
      <c r="B117" s="34">
        <f t="shared" si="32"/>
        <v>3.2712985938792391E-2</v>
      </c>
      <c r="C117" s="34">
        <f t="shared" si="32"/>
        <v>3.2712985938792391E-2</v>
      </c>
      <c r="D117" s="34">
        <f t="shared" si="32"/>
        <v>3.2712985938792391E-2</v>
      </c>
      <c r="E117" s="34">
        <f t="shared" si="32"/>
        <v>3.2712985938792391E-2</v>
      </c>
      <c r="F117" s="34">
        <f t="shared" si="32"/>
        <v>3.271298593879237E-2</v>
      </c>
      <c r="G117" s="34">
        <f t="shared" si="32"/>
        <v>3.2712985938792391E-2</v>
      </c>
      <c r="H117" s="34">
        <f t="shared" si="32"/>
        <v>3.2712985938792398E-2</v>
      </c>
      <c r="I117" s="34">
        <f t="shared" si="32"/>
        <v>3.2712985938792391E-2</v>
      </c>
      <c r="J117" s="34">
        <f t="shared" si="32"/>
        <v>3.2712985938792391E-2</v>
      </c>
      <c r="K117" s="34">
        <f t="shared" si="32"/>
        <v>3.2712985938792391E-2</v>
      </c>
      <c r="L117" s="34">
        <f t="shared" si="32"/>
        <v>3.2712985938792391E-2</v>
      </c>
      <c r="M117" s="34">
        <f t="shared" si="32"/>
        <v>3.2712985938792391E-2</v>
      </c>
      <c r="N117" s="34">
        <f t="shared" si="32"/>
        <v>3.2712985938792398E-2</v>
      </c>
      <c r="O117" s="34">
        <f t="shared" si="32"/>
        <v>3.2712985938792391E-2</v>
      </c>
      <c r="P117" s="34">
        <f t="shared" si="32"/>
        <v>3.2712985938792391E-2</v>
      </c>
      <c r="Q117" s="34">
        <f t="shared" si="32"/>
        <v>3.2712985938792391E-2</v>
      </c>
      <c r="R117" s="34">
        <f t="shared" si="32"/>
        <v>3.271298593879237E-2</v>
      </c>
      <c r="S117" s="34">
        <f t="shared" si="32"/>
        <v>3.271298593879237E-2</v>
      </c>
      <c r="T117" s="34">
        <f t="shared" si="32"/>
        <v>3.271298593879237E-2</v>
      </c>
      <c r="U117" s="34">
        <f t="shared" si="32"/>
        <v>3.2712985938792391E-2</v>
      </c>
      <c r="V117" s="34">
        <f t="shared" si="32"/>
        <v>3.2712985938792391E-2</v>
      </c>
      <c r="W117" s="34">
        <f t="shared" si="32"/>
        <v>3.2712985938792391E-2</v>
      </c>
      <c r="X117" s="34">
        <f t="shared" si="32"/>
        <v>3.2712985938792391E-2</v>
      </c>
      <c r="Y117" s="34">
        <f t="shared" si="32"/>
        <v>3.2712985938792391E-2</v>
      </c>
      <c r="Z117" s="34">
        <f t="shared" si="32"/>
        <v>3.2712985938792391E-2</v>
      </c>
      <c r="AA117" s="34">
        <f t="shared" si="32"/>
        <v>3.271298593879237E-2</v>
      </c>
      <c r="AB117" s="34">
        <f t="shared" si="32"/>
        <v>3.2712985938792391E-2</v>
      </c>
      <c r="AC117" s="34">
        <f t="shared" si="32"/>
        <v>3.2712985938792391E-2</v>
      </c>
      <c r="AD117" s="34">
        <f t="shared" si="32"/>
        <v>3.2712985938792391E-2</v>
      </c>
      <c r="AE117" s="34">
        <f t="shared" si="32"/>
        <v>3.2712985938792391E-2</v>
      </c>
      <c r="AF117">
        <f t="shared" si="25"/>
        <v>3.2712985938792377E-2</v>
      </c>
      <c r="AG117" s="30"/>
      <c r="AH117" s="29"/>
      <c r="AI117" s="3">
        <v>20010</v>
      </c>
      <c r="AJ117" s="3" t="s">
        <v>162</v>
      </c>
      <c r="AK117" s="24">
        <v>2.9893157615429697E-2</v>
      </c>
      <c r="AL117" s="32"/>
      <c r="AM117" s="3">
        <v>20025</v>
      </c>
      <c r="AN117" s="3" t="s">
        <v>142</v>
      </c>
      <c r="AO117" s="3">
        <f t="shared" si="26"/>
        <v>3.2407811811498717E-2</v>
      </c>
      <c r="AR117">
        <f t="shared" si="29"/>
        <v>4.1439209999999997E-2</v>
      </c>
      <c r="AS117">
        <f t="shared" si="29"/>
        <v>3.0010490000000001E-2</v>
      </c>
      <c r="AT117">
        <f t="shared" si="29"/>
        <v>3.4482760000000001E-2</v>
      </c>
      <c r="AU117">
        <f t="shared" si="29"/>
        <v>2.4390240000000001E-2</v>
      </c>
      <c r="AV117">
        <f t="shared" si="29"/>
        <v>2.6101139999999998E-2</v>
      </c>
      <c r="AW117">
        <f t="shared" si="29"/>
        <v>3.5450500000000003E-2</v>
      </c>
      <c r="AX117" s="24"/>
      <c r="AY117">
        <f t="shared" si="30"/>
        <v>4.1439209999999997E-2</v>
      </c>
      <c r="AZ117">
        <f t="shared" si="30"/>
        <v>3.0010490000000001E-2</v>
      </c>
      <c r="BA117">
        <f t="shared" si="30"/>
        <v>3.4482760000000001E-2</v>
      </c>
      <c r="BB117">
        <f t="shared" si="30"/>
        <v>2.4390240000000001E-2</v>
      </c>
      <c r="BC117">
        <f t="shared" si="30"/>
        <v>2.6101139999999998E-2</v>
      </c>
      <c r="BD117">
        <f t="shared" si="30"/>
        <v>3.5450500000000003E-2</v>
      </c>
      <c r="BE117" s="24"/>
    </row>
    <row r="118" spans="1:64" ht="15" customHeight="1" x14ac:dyDescent="0.4">
      <c r="A118" s="33" t="s">
        <v>6102</v>
      </c>
      <c r="B118" s="34">
        <f t="shared" si="32"/>
        <v>4.1439205955334985E-2</v>
      </c>
      <c r="C118" s="34">
        <f t="shared" si="32"/>
        <v>4.1439205955334985E-2</v>
      </c>
      <c r="D118" s="34">
        <f t="shared" si="32"/>
        <v>4.1439205955334985E-2</v>
      </c>
      <c r="E118" s="34">
        <f t="shared" si="32"/>
        <v>4.1439205955334985E-2</v>
      </c>
      <c r="F118" s="34">
        <f t="shared" si="32"/>
        <v>4.1439205955334964E-2</v>
      </c>
      <c r="G118" s="34">
        <f t="shared" si="32"/>
        <v>4.1439205955334985E-2</v>
      </c>
      <c r="H118" s="34">
        <f t="shared" si="32"/>
        <v>4.1439205955334998E-2</v>
      </c>
      <c r="I118" s="34">
        <f t="shared" si="32"/>
        <v>4.1439205955334985E-2</v>
      </c>
      <c r="J118" s="34">
        <f t="shared" si="32"/>
        <v>4.1439205955334985E-2</v>
      </c>
      <c r="K118" s="34">
        <f t="shared" si="32"/>
        <v>4.1439205955334985E-2</v>
      </c>
      <c r="L118" s="34">
        <f t="shared" si="32"/>
        <v>4.1439205955334985E-2</v>
      </c>
      <c r="M118" s="34">
        <f t="shared" si="32"/>
        <v>4.1439205955334985E-2</v>
      </c>
      <c r="N118" s="34">
        <f t="shared" si="32"/>
        <v>4.1439205955334998E-2</v>
      </c>
      <c r="O118" s="34">
        <f t="shared" si="32"/>
        <v>4.1439205955334985E-2</v>
      </c>
      <c r="P118" s="34">
        <f t="shared" si="32"/>
        <v>4.1439205955334985E-2</v>
      </c>
      <c r="Q118" s="34">
        <f t="shared" si="32"/>
        <v>4.1439205955334985E-2</v>
      </c>
      <c r="R118" s="34">
        <f t="shared" si="32"/>
        <v>4.1439205955334964E-2</v>
      </c>
      <c r="S118" s="34">
        <f t="shared" si="32"/>
        <v>4.1439205955334964E-2</v>
      </c>
      <c r="T118" s="34">
        <f t="shared" si="32"/>
        <v>4.1439205955334964E-2</v>
      </c>
      <c r="U118" s="34">
        <f t="shared" si="32"/>
        <v>4.1439205955334985E-2</v>
      </c>
      <c r="V118" s="34">
        <f t="shared" si="32"/>
        <v>4.1439205955334985E-2</v>
      </c>
      <c r="W118" s="34">
        <f t="shared" si="32"/>
        <v>4.1439205955334985E-2</v>
      </c>
      <c r="X118" s="34">
        <f t="shared" si="32"/>
        <v>4.1439205955334985E-2</v>
      </c>
      <c r="Y118" s="34">
        <f t="shared" si="32"/>
        <v>4.1439205955334985E-2</v>
      </c>
      <c r="Z118" s="34">
        <f t="shared" si="32"/>
        <v>4.1439205955334985E-2</v>
      </c>
      <c r="AA118" s="34">
        <f t="shared" si="32"/>
        <v>4.1439205955334964E-2</v>
      </c>
      <c r="AB118" s="34">
        <f t="shared" si="32"/>
        <v>4.1439205955334985E-2</v>
      </c>
      <c r="AC118" s="34">
        <f t="shared" si="32"/>
        <v>4.1439205955334985E-2</v>
      </c>
      <c r="AD118" s="34">
        <f t="shared" si="32"/>
        <v>4.1439205955334985E-2</v>
      </c>
      <c r="AE118" s="34">
        <f t="shared" si="32"/>
        <v>4.1439205955334985E-2</v>
      </c>
      <c r="AF118">
        <f t="shared" si="25"/>
        <v>4.1439205955335005E-2</v>
      </c>
      <c r="AG118" s="30"/>
      <c r="AH118" s="29"/>
      <c r="AI118" s="3">
        <v>20006</v>
      </c>
      <c r="AJ118" s="3" t="s">
        <v>427</v>
      </c>
      <c r="AK118" s="24">
        <v>2.9851496111751308E-2</v>
      </c>
      <c r="AL118" s="32"/>
      <c r="AM118" s="3">
        <v>20026</v>
      </c>
      <c r="AN118" s="3" t="s">
        <v>171</v>
      </c>
      <c r="AO118" s="3">
        <f t="shared" si="26"/>
        <v>3.4966500761384418E-2</v>
      </c>
      <c r="AR118">
        <f t="shared" si="29"/>
        <v>3.2712989999999997E-2</v>
      </c>
      <c r="AS118">
        <f t="shared" si="29"/>
        <v>3.3997899999999998E-2</v>
      </c>
      <c r="AT118">
        <f t="shared" si="29"/>
        <v>2.4137929999999998E-2</v>
      </c>
      <c r="AU118">
        <f t="shared" si="29"/>
        <v>2.4390240000000001E-2</v>
      </c>
      <c r="AV118">
        <f t="shared" si="29"/>
        <v>2.6101139999999998E-2</v>
      </c>
      <c r="AW118">
        <f t="shared" si="29"/>
        <v>3.5532309999999998E-2</v>
      </c>
      <c r="AX118" s="24"/>
      <c r="AY118">
        <f t="shared" si="30"/>
        <v>3.2712989999999997E-2</v>
      </c>
      <c r="AZ118">
        <f t="shared" si="30"/>
        <v>3.3997899999999998E-2</v>
      </c>
      <c r="BA118">
        <f t="shared" si="30"/>
        <v>2.4137929999999998E-2</v>
      </c>
      <c r="BB118">
        <f t="shared" si="30"/>
        <v>2.4390240000000001E-2</v>
      </c>
      <c r="BC118">
        <f t="shared" si="30"/>
        <v>2.6101139999999998E-2</v>
      </c>
      <c r="BD118">
        <f t="shared" si="30"/>
        <v>3.5532309999999998E-2</v>
      </c>
      <c r="BE118" s="24"/>
    </row>
    <row r="119" spans="1:64" ht="15" customHeight="1" x14ac:dyDescent="0.4">
      <c r="A119" s="33" t="s">
        <v>6103</v>
      </c>
      <c r="B119" s="34">
        <f t="shared" si="32"/>
        <v>3.2712985938792391E-2</v>
      </c>
      <c r="C119" s="34">
        <f t="shared" si="32"/>
        <v>3.2712985938792391E-2</v>
      </c>
      <c r="D119" s="34">
        <f t="shared" si="32"/>
        <v>3.2712985938792391E-2</v>
      </c>
      <c r="E119" s="34">
        <f t="shared" si="32"/>
        <v>3.2712985938792391E-2</v>
      </c>
      <c r="F119" s="34">
        <f t="shared" si="32"/>
        <v>3.271298593879237E-2</v>
      </c>
      <c r="G119" s="34">
        <f t="shared" si="32"/>
        <v>3.2712985938792391E-2</v>
      </c>
      <c r="H119" s="34">
        <f t="shared" si="32"/>
        <v>3.2712985938792398E-2</v>
      </c>
      <c r="I119" s="34">
        <f t="shared" si="32"/>
        <v>3.2712985938792391E-2</v>
      </c>
      <c r="J119" s="34">
        <f t="shared" si="32"/>
        <v>3.2712985938792391E-2</v>
      </c>
      <c r="K119" s="34">
        <f t="shared" si="32"/>
        <v>3.2712985938792391E-2</v>
      </c>
      <c r="L119" s="34">
        <f t="shared" si="32"/>
        <v>3.2712985938792391E-2</v>
      </c>
      <c r="M119" s="34">
        <f t="shared" si="32"/>
        <v>3.2712985938792391E-2</v>
      </c>
      <c r="N119" s="34">
        <f t="shared" si="32"/>
        <v>3.2712985938792398E-2</v>
      </c>
      <c r="O119" s="34">
        <f t="shared" si="32"/>
        <v>3.2712985938792391E-2</v>
      </c>
      <c r="P119" s="34">
        <f t="shared" si="32"/>
        <v>3.2712985938792391E-2</v>
      </c>
      <c r="Q119" s="34">
        <f t="shared" si="32"/>
        <v>3.2712985938792391E-2</v>
      </c>
      <c r="R119" s="34">
        <f t="shared" si="32"/>
        <v>3.271298593879237E-2</v>
      </c>
      <c r="S119" s="34">
        <f t="shared" si="32"/>
        <v>3.271298593879237E-2</v>
      </c>
      <c r="T119" s="34">
        <f t="shared" si="32"/>
        <v>3.271298593879237E-2</v>
      </c>
      <c r="U119" s="34">
        <f t="shared" si="32"/>
        <v>3.2712985938792391E-2</v>
      </c>
      <c r="V119" s="34">
        <f t="shared" si="32"/>
        <v>3.2712985938792391E-2</v>
      </c>
      <c r="W119" s="34">
        <f t="shared" si="32"/>
        <v>3.2712985938792391E-2</v>
      </c>
      <c r="X119" s="34">
        <f t="shared" si="32"/>
        <v>3.2712985938792391E-2</v>
      </c>
      <c r="Y119" s="34">
        <f t="shared" si="32"/>
        <v>3.2712985938792391E-2</v>
      </c>
      <c r="Z119" s="34">
        <f t="shared" si="32"/>
        <v>3.2712985938792391E-2</v>
      </c>
      <c r="AA119" s="34">
        <f t="shared" si="32"/>
        <v>3.271298593879237E-2</v>
      </c>
      <c r="AB119" s="34">
        <f t="shared" si="32"/>
        <v>3.2712985938792391E-2</v>
      </c>
      <c r="AC119" s="34">
        <f t="shared" si="32"/>
        <v>3.2712985938792391E-2</v>
      </c>
      <c r="AD119" s="34">
        <f t="shared" si="32"/>
        <v>3.2712985938792391E-2</v>
      </c>
      <c r="AE119" s="34">
        <f t="shared" si="32"/>
        <v>3.2712985938792391E-2</v>
      </c>
      <c r="AF119">
        <f t="shared" si="25"/>
        <v>3.2712985938792377E-2</v>
      </c>
      <c r="AG119" s="30"/>
      <c r="AH119" s="29"/>
      <c r="AI119" s="3">
        <v>20002</v>
      </c>
      <c r="AJ119" s="3" t="s">
        <v>142</v>
      </c>
      <c r="AK119" s="24">
        <v>2.9451075081380604E-2</v>
      </c>
      <c r="AL119" s="32"/>
      <c r="AM119" s="3">
        <v>20027</v>
      </c>
      <c r="AN119" s="3" t="s">
        <v>447</v>
      </c>
      <c r="AO119" s="3">
        <f t="shared" si="26"/>
        <v>3.0446660450014019E-2</v>
      </c>
      <c r="AR119">
        <f t="shared" si="29"/>
        <v>3.2712989999999997E-2</v>
      </c>
      <c r="AS119">
        <f t="shared" si="29"/>
        <v>3.3997899999999998E-2</v>
      </c>
      <c r="AT119">
        <f t="shared" si="29"/>
        <v>4.482759E-2</v>
      </c>
      <c r="AU119">
        <f t="shared" si="29"/>
        <v>2.4390240000000001E-2</v>
      </c>
      <c r="AV119">
        <f t="shared" si="29"/>
        <v>2.6101139999999998E-2</v>
      </c>
      <c r="AW119">
        <f t="shared" si="29"/>
        <v>3.5533139999999998E-2</v>
      </c>
      <c r="AX119" s="24"/>
      <c r="AY119">
        <f t="shared" si="30"/>
        <v>3.2712989999999997E-2</v>
      </c>
      <c r="AZ119">
        <f t="shared" si="30"/>
        <v>3.3997899999999998E-2</v>
      </c>
      <c r="BA119">
        <f t="shared" si="30"/>
        <v>4.482759E-2</v>
      </c>
      <c r="BB119">
        <f t="shared" si="30"/>
        <v>2.4390240000000001E-2</v>
      </c>
      <c r="BC119">
        <f t="shared" si="30"/>
        <v>2.6101139999999998E-2</v>
      </c>
      <c r="BD119">
        <f t="shared" si="30"/>
        <v>3.5533139999999998E-2</v>
      </c>
      <c r="BE119" s="24"/>
    </row>
    <row r="120" spans="1:64" ht="15" customHeight="1" x14ac:dyDescent="0.4">
      <c r="A120" s="33" t="s">
        <v>6104</v>
      </c>
      <c r="B120" s="34">
        <f t="shared" si="32"/>
        <v>3.2712985938792391E-2</v>
      </c>
      <c r="C120" s="34">
        <f t="shared" si="32"/>
        <v>3.2712985938792391E-2</v>
      </c>
      <c r="D120" s="34">
        <f t="shared" si="32"/>
        <v>3.2712985938792391E-2</v>
      </c>
      <c r="E120" s="34">
        <f t="shared" si="32"/>
        <v>3.2712985938792391E-2</v>
      </c>
      <c r="F120" s="34">
        <f t="shared" si="32"/>
        <v>3.271298593879237E-2</v>
      </c>
      <c r="G120" s="34">
        <f t="shared" si="32"/>
        <v>3.2712985938792391E-2</v>
      </c>
      <c r="H120" s="34">
        <f t="shared" si="32"/>
        <v>3.2712985938792398E-2</v>
      </c>
      <c r="I120" s="34">
        <f t="shared" si="32"/>
        <v>3.2712985938792391E-2</v>
      </c>
      <c r="J120" s="34">
        <f t="shared" si="32"/>
        <v>3.2712985938792391E-2</v>
      </c>
      <c r="K120" s="34">
        <f t="shared" si="32"/>
        <v>3.2712985938792391E-2</v>
      </c>
      <c r="L120" s="34">
        <f t="shared" si="32"/>
        <v>3.2712985938792391E-2</v>
      </c>
      <c r="M120" s="34">
        <f t="shared" si="32"/>
        <v>3.2712985938792391E-2</v>
      </c>
      <c r="N120" s="34">
        <f t="shared" si="32"/>
        <v>3.2712985938792398E-2</v>
      </c>
      <c r="O120" s="34">
        <f t="shared" si="32"/>
        <v>3.2712985938792391E-2</v>
      </c>
      <c r="P120" s="34">
        <f t="shared" si="32"/>
        <v>3.2712985938792391E-2</v>
      </c>
      <c r="Q120" s="34">
        <f t="shared" ref="Q120:AE120" si="33">Q86/Q$89</f>
        <v>3.2712985938792391E-2</v>
      </c>
      <c r="R120" s="34">
        <f t="shared" si="33"/>
        <v>3.271298593879237E-2</v>
      </c>
      <c r="S120" s="34">
        <f t="shared" si="33"/>
        <v>3.271298593879237E-2</v>
      </c>
      <c r="T120" s="34">
        <f t="shared" si="33"/>
        <v>3.271298593879237E-2</v>
      </c>
      <c r="U120" s="34">
        <f t="shared" si="33"/>
        <v>3.2712985938792391E-2</v>
      </c>
      <c r="V120" s="34">
        <f t="shared" si="33"/>
        <v>3.2712985938792391E-2</v>
      </c>
      <c r="W120" s="34">
        <f t="shared" si="33"/>
        <v>3.2712985938792391E-2</v>
      </c>
      <c r="X120" s="34">
        <f t="shared" si="33"/>
        <v>3.2712985938792391E-2</v>
      </c>
      <c r="Y120" s="34">
        <f t="shared" si="33"/>
        <v>3.2712985938792391E-2</v>
      </c>
      <c r="Z120" s="34">
        <f t="shared" si="33"/>
        <v>3.2712985938792391E-2</v>
      </c>
      <c r="AA120" s="34">
        <f t="shared" si="33"/>
        <v>3.271298593879237E-2</v>
      </c>
      <c r="AB120" s="34">
        <f t="shared" si="33"/>
        <v>3.2712985938792391E-2</v>
      </c>
      <c r="AC120" s="34">
        <f t="shared" si="33"/>
        <v>3.2712985938792391E-2</v>
      </c>
      <c r="AD120" s="34">
        <f t="shared" si="33"/>
        <v>3.2712985938792391E-2</v>
      </c>
      <c r="AE120" s="34">
        <f t="shared" si="33"/>
        <v>3.2712985938792391E-2</v>
      </c>
      <c r="AF120">
        <f t="shared" si="25"/>
        <v>3.2712985938792377E-2</v>
      </c>
      <c r="AG120" s="30"/>
      <c r="AH120" s="29"/>
      <c r="AI120" s="3">
        <v>20003</v>
      </c>
      <c r="AJ120" s="3" t="s">
        <v>427</v>
      </c>
      <c r="AK120" s="24">
        <v>2.9451075081380604E-2</v>
      </c>
      <c r="AL120" s="32"/>
      <c r="AM120" s="3">
        <v>20028</v>
      </c>
      <c r="AN120" s="3" t="s">
        <v>438</v>
      </c>
      <c r="AO120" s="3">
        <f t="shared" si="26"/>
        <v>3.4754041500324018E-2</v>
      </c>
      <c r="AR120">
        <f t="shared" si="29"/>
        <v>3.2712989999999997E-2</v>
      </c>
      <c r="AS120">
        <f t="shared" si="29"/>
        <v>3.3997899999999998E-2</v>
      </c>
      <c r="AT120">
        <f t="shared" si="29"/>
        <v>4.8275859999999997E-2</v>
      </c>
      <c r="AU120">
        <f t="shared" si="29"/>
        <v>4.8780490000000003E-2</v>
      </c>
      <c r="AV120">
        <f t="shared" si="29"/>
        <v>5.2202279999999997E-2</v>
      </c>
      <c r="AW120">
        <f t="shared" si="29"/>
        <v>3.561164E-2</v>
      </c>
      <c r="AX120" s="24"/>
      <c r="AY120">
        <f t="shared" si="30"/>
        <v>3.2712989999999997E-2</v>
      </c>
      <c r="AZ120">
        <f t="shared" si="30"/>
        <v>3.3997899999999998E-2</v>
      </c>
      <c r="BA120">
        <f t="shared" si="30"/>
        <v>4.8275859999999997E-2</v>
      </c>
      <c r="BB120">
        <f t="shared" si="30"/>
        <v>4.8780490000000003E-2</v>
      </c>
      <c r="BC120">
        <f t="shared" si="30"/>
        <v>5.2202279999999997E-2</v>
      </c>
      <c r="BD120">
        <f t="shared" si="30"/>
        <v>3.561164E-2</v>
      </c>
      <c r="BE120" s="24"/>
    </row>
    <row r="121" spans="1:64" ht="15" customHeight="1" x14ac:dyDescent="0.4">
      <c r="A121" s="33" t="s">
        <v>6105</v>
      </c>
      <c r="B121" s="34">
        <f t="shared" ref="B121:AE122" si="34">B87/B$89</f>
        <v>3.2712985938792391E-2</v>
      </c>
      <c r="C121" s="34">
        <f t="shared" si="34"/>
        <v>3.2712985938792391E-2</v>
      </c>
      <c r="D121" s="34">
        <f t="shared" si="34"/>
        <v>3.2712985938792391E-2</v>
      </c>
      <c r="E121" s="34">
        <f t="shared" si="34"/>
        <v>3.2712985938792391E-2</v>
      </c>
      <c r="F121" s="34">
        <f t="shared" si="34"/>
        <v>3.271298593879237E-2</v>
      </c>
      <c r="G121" s="34">
        <f t="shared" si="34"/>
        <v>3.2712985938792391E-2</v>
      </c>
      <c r="H121" s="34">
        <f t="shared" si="34"/>
        <v>3.2712985938792398E-2</v>
      </c>
      <c r="I121" s="34">
        <f t="shared" si="34"/>
        <v>3.2712985938792391E-2</v>
      </c>
      <c r="J121" s="34">
        <f t="shared" si="34"/>
        <v>3.2712985938792391E-2</v>
      </c>
      <c r="K121" s="34">
        <f t="shared" si="34"/>
        <v>3.2712985938792391E-2</v>
      </c>
      <c r="L121" s="34">
        <f t="shared" si="34"/>
        <v>3.2712985938792391E-2</v>
      </c>
      <c r="M121" s="34">
        <f t="shared" si="34"/>
        <v>3.2712985938792391E-2</v>
      </c>
      <c r="N121" s="34">
        <f t="shared" si="34"/>
        <v>3.2712985938792398E-2</v>
      </c>
      <c r="O121" s="34">
        <f t="shared" si="34"/>
        <v>3.2712985938792391E-2</v>
      </c>
      <c r="P121" s="34">
        <f t="shared" si="34"/>
        <v>3.2712985938792391E-2</v>
      </c>
      <c r="Q121" s="34">
        <f t="shared" si="34"/>
        <v>3.2712985938792391E-2</v>
      </c>
      <c r="R121" s="34">
        <f t="shared" si="34"/>
        <v>3.271298593879237E-2</v>
      </c>
      <c r="S121" s="34">
        <f t="shared" si="34"/>
        <v>3.271298593879237E-2</v>
      </c>
      <c r="T121" s="34">
        <f t="shared" si="34"/>
        <v>3.271298593879237E-2</v>
      </c>
      <c r="U121" s="34">
        <f t="shared" si="34"/>
        <v>3.2712985938792391E-2</v>
      </c>
      <c r="V121" s="34">
        <f t="shared" si="34"/>
        <v>3.2712985938792391E-2</v>
      </c>
      <c r="W121" s="34">
        <f t="shared" si="34"/>
        <v>3.2712985938792391E-2</v>
      </c>
      <c r="X121" s="34">
        <f t="shared" si="34"/>
        <v>3.2712985938792391E-2</v>
      </c>
      <c r="Y121" s="34">
        <f t="shared" si="34"/>
        <v>3.2712985938792391E-2</v>
      </c>
      <c r="Z121" s="34">
        <f t="shared" si="34"/>
        <v>3.2712985938792391E-2</v>
      </c>
      <c r="AA121" s="34">
        <f t="shared" si="34"/>
        <v>3.271298593879237E-2</v>
      </c>
      <c r="AB121" s="34">
        <f t="shared" si="34"/>
        <v>3.2712985938792391E-2</v>
      </c>
      <c r="AC121" s="34">
        <f t="shared" si="34"/>
        <v>3.2712985938792391E-2</v>
      </c>
      <c r="AD121" s="34">
        <f t="shared" si="34"/>
        <v>3.2712985938792391E-2</v>
      </c>
      <c r="AE121" s="34">
        <f t="shared" si="34"/>
        <v>3.2712985938792391E-2</v>
      </c>
      <c r="AF121">
        <f t="shared" si="25"/>
        <v>3.2712985938792377E-2</v>
      </c>
      <c r="AG121" s="30"/>
      <c r="AH121" s="29"/>
      <c r="AI121" s="3">
        <v>20001</v>
      </c>
      <c r="AJ121" s="3" t="s">
        <v>427</v>
      </c>
      <c r="AK121" s="24">
        <v>2.9339516370534148E-2</v>
      </c>
      <c r="AL121" s="32"/>
      <c r="AM121" s="3">
        <v>20029</v>
      </c>
      <c r="AN121" s="3" t="s">
        <v>161</v>
      </c>
      <c r="AO121" s="3">
        <f t="shared" si="26"/>
        <v>3.9264651195525808E-2</v>
      </c>
      <c r="AR121">
        <f t="shared" si="29"/>
        <v>3.2712989999999997E-2</v>
      </c>
      <c r="AS121">
        <f t="shared" si="29"/>
        <v>3.3997899999999998E-2</v>
      </c>
      <c r="AT121">
        <f t="shared" si="29"/>
        <v>4.1379310000000002E-2</v>
      </c>
      <c r="AU121">
        <f t="shared" si="29"/>
        <v>2.4390240000000001E-2</v>
      </c>
      <c r="AV121">
        <f t="shared" si="29"/>
        <v>2.6101139999999998E-2</v>
      </c>
      <c r="AW121">
        <f t="shared" si="29"/>
        <v>3.6194219999999999E-2</v>
      </c>
      <c r="AX121" s="24"/>
      <c r="AY121">
        <f t="shared" si="30"/>
        <v>3.2712989999999997E-2</v>
      </c>
      <c r="AZ121">
        <f t="shared" si="30"/>
        <v>3.3997899999999998E-2</v>
      </c>
      <c r="BA121">
        <f t="shared" si="30"/>
        <v>4.1379310000000002E-2</v>
      </c>
      <c r="BB121">
        <f t="shared" si="30"/>
        <v>2.4390240000000001E-2</v>
      </c>
      <c r="BC121">
        <f t="shared" si="30"/>
        <v>2.6101139999999998E-2</v>
      </c>
      <c r="BD121">
        <f t="shared" si="30"/>
        <v>3.6194219999999999E-2</v>
      </c>
      <c r="BE121" s="24"/>
      <c r="BL121">
        <f>IF(BI121=BH121,1,0)</f>
        <v>1</v>
      </c>
    </row>
    <row r="122" spans="1:64" ht="15" customHeight="1" x14ac:dyDescent="0.4">
      <c r="A122" s="33" t="s">
        <v>6106</v>
      </c>
      <c r="B122" s="34">
        <f t="shared" si="34"/>
        <v>3.2712985938792391E-2</v>
      </c>
      <c r="C122" s="34">
        <f t="shared" si="34"/>
        <v>3.2712985938792391E-2</v>
      </c>
      <c r="D122" s="34">
        <f t="shared" si="34"/>
        <v>3.2712985938792391E-2</v>
      </c>
      <c r="E122" s="34">
        <f t="shared" si="34"/>
        <v>3.2712985938792391E-2</v>
      </c>
      <c r="F122" s="34">
        <f t="shared" si="34"/>
        <v>3.271298593879237E-2</v>
      </c>
      <c r="G122" s="34">
        <f t="shared" si="34"/>
        <v>3.2712985938792391E-2</v>
      </c>
      <c r="H122" s="34">
        <f t="shared" si="34"/>
        <v>3.2712985938792398E-2</v>
      </c>
      <c r="I122" s="34">
        <f t="shared" si="34"/>
        <v>3.2712985938792391E-2</v>
      </c>
      <c r="J122" s="34">
        <f t="shared" si="34"/>
        <v>3.2712985938792391E-2</v>
      </c>
      <c r="K122" s="34">
        <f t="shared" si="34"/>
        <v>3.2712985938792391E-2</v>
      </c>
      <c r="L122" s="34">
        <f t="shared" si="34"/>
        <v>3.2712985938792391E-2</v>
      </c>
      <c r="M122" s="34">
        <f t="shared" si="34"/>
        <v>3.2712985938792391E-2</v>
      </c>
      <c r="N122" s="34">
        <f t="shared" si="34"/>
        <v>3.2712985938792398E-2</v>
      </c>
      <c r="O122" s="34">
        <f t="shared" si="34"/>
        <v>3.2712985938792391E-2</v>
      </c>
      <c r="P122" s="34">
        <f t="shared" si="34"/>
        <v>3.2712985938792391E-2</v>
      </c>
      <c r="Q122" s="34">
        <f t="shared" si="34"/>
        <v>3.2712985938792391E-2</v>
      </c>
      <c r="R122" s="34">
        <f t="shared" si="34"/>
        <v>3.271298593879237E-2</v>
      </c>
      <c r="S122" s="34">
        <f t="shared" si="34"/>
        <v>3.271298593879237E-2</v>
      </c>
      <c r="T122" s="34">
        <f t="shared" si="34"/>
        <v>3.271298593879237E-2</v>
      </c>
      <c r="U122" s="34">
        <f t="shared" si="34"/>
        <v>3.2712985938792391E-2</v>
      </c>
      <c r="V122" s="34">
        <f t="shared" si="34"/>
        <v>3.2712985938792391E-2</v>
      </c>
      <c r="W122" s="34">
        <f t="shared" si="34"/>
        <v>3.2712985938792391E-2</v>
      </c>
      <c r="X122" s="34">
        <f t="shared" si="34"/>
        <v>3.2712985938792391E-2</v>
      </c>
      <c r="Y122" s="34">
        <f t="shared" si="34"/>
        <v>3.2712985938792391E-2</v>
      </c>
      <c r="Z122" s="34">
        <f t="shared" si="34"/>
        <v>3.2712985938792391E-2</v>
      </c>
      <c r="AA122" s="34">
        <f t="shared" si="34"/>
        <v>3.271298593879237E-2</v>
      </c>
      <c r="AB122" s="34">
        <f t="shared" si="34"/>
        <v>3.2712985938792391E-2</v>
      </c>
      <c r="AC122" s="34">
        <f t="shared" si="34"/>
        <v>3.2712985938792391E-2</v>
      </c>
      <c r="AD122" s="34">
        <f t="shared" si="34"/>
        <v>3.2712985938792391E-2</v>
      </c>
      <c r="AE122" s="34">
        <f t="shared" si="34"/>
        <v>3.2712985938792391E-2</v>
      </c>
      <c r="AF122">
        <f t="shared" si="25"/>
        <v>3.2712985938792377E-2</v>
      </c>
      <c r="AG122" s="30"/>
      <c r="AH122" s="29"/>
      <c r="AI122" s="3">
        <v>20007</v>
      </c>
      <c r="AJ122" s="3" t="s">
        <v>434</v>
      </c>
      <c r="AK122" s="24">
        <v>1.5977791787338689E-2</v>
      </c>
      <c r="AL122" s="32"/>
      <c r="AM122" s="3">
        <v>20030</v>
      </c>
      <c r="AN122" s="3" t="s">
        <v>449</v>
      </c>
      <c r="AO122" s="3">
        <f t="shared" si="26"/>
        <v>3.4146895975969996E-2</v>
      </c>
    </row>
    <row r="123" spans="1:64" ht="15" customHeight="1" x14ac:dyDescent="0.4">
      <c r="A123" s="31"/>
      <c r="B123" s="36">
        <f>AVERAGE(B93:B122)</f>
        <v>3.3333333333333326E-2</v>
      </c>
      <c r="C123" s="36">
        <f t="shared" ref="C123:AE123" si="35">AVERAGE(C93:C122)</f>
        <v>3.3333333333333326E-2</v>
      </c>
      <c r="D123" s="36">
        <f t="shared" si="35"/>
        <v>3.3333333333333326E-2</v>
      </c>
      <c r="E123" s="36">
        <f t="shared" si="35"/>
        <v>3.3333333333333326E-2</v>
      </c>
      <c r="F123" s="36">
        <f t="shared" si="35"/>
        <v>3.3333333333333312E-2</v>
      </c>
      <c r="G123" s="36">
        <f t="shared" si="35"/>
        <v>3.3333333333333326E-2</v>
      </c>
      <c r="H123" s="36">
        <f t="shared" si="35"/>
        <v>3.3333333333333326E-2</v>
      </c>
      <c r="I123" s="36">
        <f t="shared" si="35"/>
        <v>3.3333333333333326E-2</v>
      </c>
      <c r="J123" s="36">
        <f t="shared" si="35"/>
        <v>3.3333333333333326E-2</v>
      </c>
      <c r="K123" s="36">
        <f t="shared" si="35"/>
        <v>3.3333333333333326E-2</v>
      </c>
      <c r="L123" s="36">
        <f t="shared" si="35"/>
        <v>3.3333333333333326E-2</v>
      </c>
      <c r="M123" s="36">
        <f t="shared" si="35"/>
        <v>3.3333333333333326E-2</v>
      </c>
      <c r="N123" s="36">
        <f t="shared" si="35"/>
        <v>3.3333333333333326E-2</v>
      </c>
      <c r="O123" s="36">
        <f t="shared" si="35"/>
        <v>3.3333333333333326E-2</v>
      </c>
      <c r="P123" s="36">
        <f t="shared" si="35"/>
        <v>3.3333333333333326E-2</v>
      </c>
      <c r="Q123" s="36">
        <f t="shared" si="35"/>
        <v>3.3333333333333326E-2</v>
      </c>
      <c r="R123" s="36">
        <f t="shared" si="35"/>
        <v>3.3333333333333312E-2</v>
      </c>
      <c r="S123" s="36">
        <f t="shared" si="35"/>
        <v>3.3333333333333312E-2</v>
      </c>
      <c r="T123" s="36">
        <f t="shared" si="35"/>
        <v>3.3333333333333312E-2</v>
      </c>
      <c r="U123" s="36">
        <f t="shared" si="35"/>
        <v>3.3333333333333326E-2</v>
      </c>
      <c r="V123" s="36">
        <f t="shared" si="35"/>
        <v>3.3333333333333326E-2</v>
      </c>
      <c r="W123" s="36">
        <f t="shared" si="35"/>
        <v>3.3333333333333326E-2</v>
      </c>
      <c r="X123" s="36">
        <f t="shared" si="35"/>
        <v>3.3333333333333326E-2</v>
      </c>
      <c r="Y123" s="36">
        <f t="shared" si="35"/>
        <v>3.3333333333333326E-2</v>
      </c>
      <c r="Z123" s="36">
        <f t="shared" si="35"/>
        <v>3.3333333333333326E-2</v>
      </c>
      <c r="AA123" s="36">
        <f t="shared" si="35"/>
        <v>3.3333333333333312E-2</v>
      </c>
      <c r="AB123" s="36">
        <f t="shared" si="35"/>
        <v>3.3333333333333326E-2</v>
      </c>
      <c r="AC123" s="36">
        <f t="shared" si="35"/>
        <v>3.3333333333333326E-2</v>
      </c>
      <c r="AD123" s="36">
        <f t="shared" si="35"/>
        <v>3.3333333333333326E-2</v>
      </c>
      <c r="AE123" s="36">
        <f t="shared" si="35"/>
        <v>3.3333333333333326E-2</v>
      </c>
      <c r="AF123" s="31"/>
      <c r="AG123" s="30"/>
      <c r="AH123" s="29"/>
    </row>
    <row r="124" spans="1:64" ht="15" customHeight="1" x14ac:dyDescent="0.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9">
        <v>1.08582657515093</v>
      </c>
      <c r="R124" s="31">
        <f>Q124*10</f>
        <v>10.8582657515093</v>
      </c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0"/>
      <c r="AH124" s="29"/>
    </row>
    <row r="125" spans="1:64" ht="15" customHeight="1" x14ac:dyDescent="0.4">
      <c r="A125" s="31" t="s">
        <v>581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0"/>
      <c r="AH125" s="29"/>
      <c r="AI125" s="16"/>
    </row>
    <row r="126" spans="1:64" ht="15" customHeight="1" x14ac:dyDescent="0.4">
      <c r="A126" s="33"/>
      <c r="B126" s="33" t="s">
        <v>20</v>
      </c>
      <c r="C126" s="33" t="s">
        <v>21</v>
      </c>
      <c r="D126" s="33" t="s">
        <v>22</v>
      </c>
      <c r="E126" s="33" t="s">
        <v>23</v>
      </c>
      <c r="F126" s="33" t="s">
        <v>36</v>
      </c>
      <c r="G126" s="33" t="s">
        <v>37</v>
      </c>
      <c r="H126" s="33" t="s">
        <v>38</v>
      </c>
      <c r="I126" s="33" t="s">
        <v>39</v>
      </c>
      <c r="J126" s="33" t="s">
        <v>40</v>
      </c>
      <c r="K126" s="33" t="s">
        <v>41</v>
      </c>
      <c r="L126" s="33" t="s">
        <v>42</v>
      </c>
      <c r="M126" s="33" t="s">
        <v>43</v>
      </c>
      <c r="N126" s="33" t="s">
        <v>44</v>
      </c>
      <c r="O126" s="33" t="s">
        <v>357</v>
      </c>
      <c r="P126" s="33" t="s">
        <v>358</v>
      </c>
      <c r="Q126" s="33" t="s">
        <v>359</v>
      </c>
      <c r="R126" s="33" t="s">
        <v>360</v>
      </c>
      <c r="S126" s="33" t="s">
        <v>569</v>
      </c>
      <c r="T126" s="33" t="s">
        <v>570</v>
      </c>
      <c r="U126" s="33" t="s">
        <v>571</v>
      </c>
      <c r="V126" s="33" t="s">
        <v>6097</v>
      </c>
      <c r="W126" s="33" t="s">
        <v>6098</v>
      </c>
      <c r="X126" s="33" t="s">
        <v>6099</v>
      </c>
      <c r="Y126" s="33" t="s">
        <v>6100</v>
      </c>
      <c r="Z126" s="33" t="s">
        <v>6101</v>
      </c>
      <c r="AA126" s="33" t="s">
        <v>6102</v>
      </c>
      <c r="AB126" s="33" t="s">
        <v>6103</v>
      </c>
      <c r="AC126" s="33" t="s">
        <v>6104</v>
      </c>
      <c r="AD126" s="33" t="s">
        <v>6105</v>
      </c>
      <c r="AE126" s="33" t="s">
        <v>6106</v>
      </c>
      <c r="AF126" s="31"/>
      <c r="AG126" s="30"/>
      <c r="AH126" s="29"/>
    </row>
    <row r="127" spans="1:64" ht="15" customHeight="1" x14ac:dyDescent="0.4">
      <c r="A127" s="33" t="s">
        <v>20</v>
      </c>
      <c r="B127">
        <v>1</v>
      </c>
      <c r="C127">
        <v>1</v>
      </c>
      <c r="D127">
        <v>1</v>
      </c>
      <c r="E127">
        <v>1</v>
      </c>
      <c r="F127">
        <v>1.1328671328671329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1.1328671328671329</v>
      </c>
      <c r="S127">
        <v>1.1328671328671329</v>
      </c>
      <c r="T127">
        <v>1.1328671328671329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1.1328671328671329</v>
      </c>
      <c r="AB127">
        <v>1</v>
      </c>
      <c r="AC127">
        <v>1</v>
      </c>
      <c r="AD127">
        <v>1</v>
      </c>
      <c r="AE127">
        <v>1</v>
      </c>
      <c r="AF127" s="31"/>
      <c r="AG127" s="30"/>
      <c r="AH127" s="29"/>
      <c r="AI127" s="2" t="s">
        <v>576</v>
      </c>
      <c r="AJ127" s="21"/>
    </row>
    <row r="128" spans="1:64" ht="15" customHeight="1" x14ac:dyDescent="0.4">
      <c r="A128" s="33" t="s">
        <v>21</v>
      </c>
      <c r="B128">
        <v>1</v>
      </c>
      <c r="C128">
        <v>1</v>
      </c>
      <c r="D128">
        <v>1</v>
      </c>
      <c r="E128">
        <v>1</v>
      </c>
      <c r="F128">
        <v>1.1328671328671329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1.1328671328671329</v>
      </c>
      <c r="S128">
        <v>1.1328671328671329</v>
      </c>
      <c r="T128">
        <v>1.1328671328671329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1.1328671328671329</v>
      </c>
      <c r="AB128">
        <v>1</v>
      </c>
      <c r="AC128">
        <v>1</v>
      </c>
      <c r="AD128">
        <v>1</v>
      </c>
      <c r="AE128">
        <v>1</v>
      </c>
      <c r="AF128" s="31"/>
      <c r="AG128" s="30"/>
      <c r="AH128" s="29"/>
      <c r="AI128" s="26">
        <f>IF(AK93&gt;=AO$93,1,0)</f>
        <v>1</v>
      </c>
      <c r="AJ128" s="38"/>
    </row>
    <row r="129" spans="1:39" ht="15" customHeight="1" x14ac:dyDescent="0.4">
      <c r="A129" s="33" t="s">
        <v>22</v>
      </c>
      <c r="B129">
        <v>1</v>
      </c>
      <c r="C129">
        <v>1</v>
      </c>
      <c r="D129">
        <v>1</v>
      </c>
      <c r="E129">
        <v>1</v>
      </c>
      <c r="F129">
        <v>1.1328671328671329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1.1328671328671329</v>
      </c>
      <c r="S129">
        <v>1.1328671328671329</v>
      </c>
      <c r="T129">
        <v>1.1328671328671329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1.1328671328671329</v>
      </c>
      <c r="AB129">
        <v>1</v>
      </c>
      <c r="AC129">
        <v>1</v>
      </c>
      <c r="AD129">
        <v>1</v>
      </c>
      <c r="AE129">
        <v>1</v>
      </c>
      <c r="AF129" s="31"/>
      <c r="AG129" s="30"/>
      <c r="AH129" s="29"/>
      <c r="AI129" s="26">
        <f t="shared" ref="AI129:AI157" si="36">IF(AK94&gt;=AO$93,1,0)</f>
        <v>1</v>
      </c>
      <c r="AJ129" s="38"/>
      <c r="AL129" s="2" t="s">
        <v>577</v>
      </c>
    </row>
    <row r="130" spans="1:39" ht="15" customHeight="1" x14ac:dyDescent="0.4">
      <c r="A130" s="33" t="s">
        <v>23</v>
      </c>
      <c r="B130">
        <v>1</v>
      </c>
      <c r="C130">
        <v>1</v>
      </c>
      <c r="D130">
        <v>1</v>
      </c>
      <c r="E130">
        <v>1</v>
      </c>
      <c r="F130">
        <v>1.1328671328671329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1.1328671328671329</v>
      </c>
      <c r="S130">
        <v>1.1328671328671329</v>
      </c>
      <c r="T130">
        <v>1.1328671328671329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1.1328671328671329</v>
      </c>
      <c r="AB130">
        <v>1</v>
      </c>
      <c r="AC130">
        <v>1</v>
      </c>
      <c r="AD130">
        <v>1</v>
      </c>
      <c r="AE130">
        <v>1</v>
      </c>
      <c r="AF130" s="31"/>
      <c r="AG130" s="30"/>
      <c r="AH130" s="29"/>
      <c r="AI130" s="26">
        <f t="shared" si="36"/>
        <v>1</v>
      </c>
      <c r="AJ130" s="38"/>
      <c r="AL130" s="15">
        <f>AI158/30</f>
        <v>0.96666666666666667</v>
      </c>
    </row>
    <row r="131" spans="1:39" ht="15" customHeight="1" x14ac:dyDescent="0.4">
      <c r="A131" s="33" t="s">
        <v>36</v>
      </c>
      <c r="B131">
        <v>0.88271604938271608</v>
      </c>
      <c r="C131">
        <v>0.88271604938271608</v>
      </c>
      <c r="D131">
        <v>0.88271604938271608</v>
      </c>
      <c r="E131">
        <v>0.88271604938271608</v>
      </c>
      <c r="F131">
        <v>1</v>
      </c>
      <c r="G131">
        <v>0.88271604938271608</v>
      </c>
      <c r="H131">
        <v>0.88271604938271608</v>
      </c>
      <c r="I131">
        <v>0.88271604938271608</v>
      </c>
      <c r="J131">
        <v>0.88271604938271608</v>
      </c>
      <c r="K131">
        <v>0.88271604938271608</v>
      </c>
      <c r="L131">
        <v>0.88271604938271608</v>
      </c>
      <c r="M131">
        <v>0.88271604938271608</v>
      </c>
      <c r="N131">
        <v>0.88271604938271608</v>
      </c>
      <c r="O131">
        <v>0.88271604938271608</v>
      </c>
      <c r="P131">
        <v>0.88271604938271608</v>
      </c>
      <c r="Q131">
        <v>0.88271604938271608</v>
      </c>
      <c r="R131">
        <v>1</v>
      </c>
      <c r="S131">
        <v>1</v>
      </c>
      <c r="T131">
        <v>1</v>
      </c>
      <c r="U131">
        <v>0.88271604938271608</v>
      </c>
      <c r="V131">
        <v>0.88271604938271608</v>
      </c>
      <c r="W131">
        <v>0.88271604938271608</v>
      </c>
      <c r="X131">
        <v>0.88271604938271608</v>
      </c>
      <c r="Y131">
        <v>0.88271604938271608</v>
      </c>
      <c r="Z131">
        <v>0.88271604938271608</v>
      </c>
      <c r="AA131">
        <v>1</v>
      </c>
      <c r="AB131">
        <v>0.88271604938271608</v>
      </c>
      <c r="AC131">
        <v>0.88271604938271608</v>
      </c>
      <c r="AD131">
        <v>0.88271604938271608</v>
      </c>
      <c r="AE131">
        <v>0.88271604938271608</v>
      </c>
      <c r="AF131" s="31"/>
      <c r="AG131" s="30"/>
      <c r="AH131" s="29"/>
      <c r="AI131" s="26">
        <f t="shared" si="36"/>
        <v>1</v>
      </c>
      <c r="AJ131" s="38"/>
    </row>
    <row r="132" spans="1:39" ht="15" customHeight="1" x14ac:dyDescent="0.4">
      <c r="A132" s="33" t="s">
        <v>37</v>
      </c>
      <c r="B132">
        <v>1</v>
      </c>
      <c r="C132">
        <v>1</v>
      </c>
      <c r="D132">
        <v>1</v>
      </c>
      <c r="E132">
        <v>1</v>
      </c>
      <c r="F132">
        <v>1.1328671328671329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1.1328671328671329</v>
      </c>
      <c r="S132">
        <v>1.1328671328671329</v>
      </c>
      <c r="T132">
        <v>1.1328671328671329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1.1328671328671329</v>
      </c>
      <c r="AB132">
        <v>1</v>
      </c>
      <c r="AC132">
        <v>1</v>
      </c>
      <c r="AD132">
        <v>1</v>
      </c>
      <c r="AE132">
        <v>1</v>
      </c>
      <c r="AF132" s="31"/>
      <c r="AG132" s="30"/>
      <c r="AH132" s="29"/>
      <c r="AI132" s="26">
        <f t="shared" si="36"/>
        <v>1</v>
      </c>
      <c r="AJ132" s="38"/>
      <c r="AL132" t="s">
        <v>596</v>
      </c>
    </row>
    <row r="133" spans="1:39" ht="15" customHeight="1" x14ac:dyDescent="0.4">
      <c r="A133" s="33" t="s">
        <v>38</v>
      </c>
      <c r="B133">
        <v>1</v>
      </c>
      <c r="C133">
        <v>1</v>
      </c>
      <c r="D133">
        <v>1</v>
      </c>
      <c r="E133">
        <v>1</v>
      </c>
      <c r="F133">
        <v>1.1328671328671329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1.1328671328671329</v>
      </c>
      <c r="S133">
        <v>1.1328671328671329</v>
      </c>
      <c r="T133">
        <v>1.1328671328671329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1.1328671328671329</v>
      </c>
      <c r="AB133">
        <v>1</v>
      </c>
      <c r="AC133">
        <v>1</v>
      </c>
      <c r="AD133">
        <v>1</v>
      </c>
      <c r="AE133">
        <v>1</v>
      </c>
      <c r="AF133" s="31"/>
      <c r="AG133" s="30"/>
      <c r="AH133" s="29"/>
      <c r="AI133" s="26">
        <f t="shared" si="36"/>
        <v>1</v>
      </c>
      <c r="AJ133" s="38"/>
      <c r="AL133" s="2" t="s">
        <v>574</v>
      </c>
      <c r="AM133" s="2"/>
    </row>
    <row r="134" spans="1:39" ht="15" customHeight="1" x14ac:dyDescent="0.4">
      <c r="A134" s="33" t="s">
        <v>39</v>
      </c>
      <c r="B134">
        <v>1</v>
      </c>
      <c r="C134">
        <v>1</v>
      </c>
      <c r="D134">
        <v>1</v>
      </c>
      <c r="E134">
        <v>1</v>
      </c>
      <c r="F134">
        <v>1.1328671328671329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1.1328671328671329</v>
      </c>
      <c r="S134">
        <v>1.1328671328671329</v>
      </c>
      <c r="T134">
        <v>1.1328671328671329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1.1328671328671329</v>
      </c>
      <c r="AB134">
        <v>1</v>
      </c>
      <c r="AC134">
        <v>1</v>
      </c>
      <c r="AD134">
        <v>1</v>
      </c>
      <c r="AE134">
        <v>1</v>
      </c>
      <c r="AF134" s="31"/>
      <c r="AG134" s="30"/>
      <c r="AH134" s="29"/>
      <c r="AI134" s="26">
        <f t="shared" si="36"/>
        <v>1</v>
      </c>
      <c r="AJ134" s="38"/>
      <c r="AL134" s="3" t="str">
        <f>AJ93</f>
        <v>HP 14 (14-dq1000)</v>
      </c>
      <c r="AM134" s="3">
        <f>AK93</f>
        <v>5.8290069381645992E-2</v>
      </c>
    </row>
    <row r="135" spans="1:39" ht="15" customHeight="1" x14ac:dyDescent="0.4">
      <c r="A135" s="33" t="s">
        <v>40</v>
      </c>
      <c r="B135">
        <v>1</v>
      </c>
      <c r="C135">
        <v>1</v>
      </c>
      <c r="D135">
        <v>1</v>
      </c>
      <c r="E135">
        <v>1</v>
      </c>
      <c r="F135">
        <v>1.1328671328671329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1.1328671328671329</v>
      </c>
      <c r="S135">
        <v>1.1328671328671329</v>
      </c>
      <c r="T135">
        <v>1.1328671328671329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1.1328671328671329</v>
      </c>
      <c r="AB135">
        <v>1</v>
      </c>
      <c r="AC135">
        <v>1</v>
      </c>
      <c r="AD135">
        <v>1</v>
      </c>
      <c r="AE135">
        <v>1</v>
      </c>
      <c r="AF135" s="31"/>
      <c r="AG135" s="30"/>
      <c r="AH135" s="29"/>
      <c r="AI135" s="26">
        <f t="shared" si="36"/>
        <v>1</v>
      </c>
      <c r="AJ135" s="38"/>
      <c r="AL135" s="3" t="str">
        <f t="shared" ref="AL135:AM137" si="37">AJ94</f>
        <v>Lenovo IdeaPad 3 15</v>
      </c>
      <c r="AM135" s="3">
        <f t="shared" si="37"/>
        <v>3.9264651195525808E-2</v>
      </c>
    </row>
    <row r="136" spans="1:39" ht="15" customHeight="1" x14ac:dyDescent="0.4">
      <c r="A136" s="33" t="s">
        <v>41</v>
      </c>
      <c r="B136">
        <v>1</v>
      </c>
      <c r="C136">
        <v>1</v>
      </c>
      <c r="D136">
        <v>1</v>
      </c>
      <c r="E136">
        <v>1</v>
      </c>
      <c r="F136">
        <v>1.1328671328671329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1.1328671328671329</v>
      </c>
      <c r="S136">
        <v>1.1328671328671329</v>
      </c>
      <c r="T136">
        <v>1.1328671328671329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1.1328671328671329</v>
      </c>
      <c r="AB136">
        <v>1</v>
      </c>
      <c r="AC136">
        <v>1</v>
      </c>
      <c r="AD136">
        <v>1</v>
      </c>
      <c r="AE136">
        <v>1</v>
      </c>
      <c r="AF136" s="31"/>
      <c r="AG136" s="30"/>
      <c r="AH136" s="29"/>
      <c r="AI136" s="26">
        <f t="shared" si="36"/>
        <v>1</v>
      </c>
      <c r="AJ136" s="38"/>
      <c r="AL136" s="3" t="str">
        <f t="shared" si="37"/>
        <v>HP Pavilion 14</v>
      </c>
      <c r="AM136" s="3">
        <f t="shared" si="37"/>
        <v>3.7673610383800696E-2</v>
      </c>
    </row>
    <row r="137" spans="1:39" ht="15" customHeight="1" x14ac:dyDescent="0.4">
      <c r="A137" s="33" t="s">
        <v>42</v>
      </c>
      <c r="B137">
        <v>1</v>
      </c>
      <c r="C137">
        <v>1</v>
      </c>
      <c r="D137">
        <v>1</v>
      </c>
      <c r="E137">
        <v>1</v>
      </c>
      <c r="F137">
        <v>1.1328671328671329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1.1328671328671329</v>
      </c>
      <c r="S137">
        <v>1.1328671328671329</v>
      </c>
      <c r="T137">
        <v>1.1328671328671329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1.1328671328671329</v>
      </c>
      <c r="AB137">
        <v>1</v>
      </c>
      <c r="AC137">
        <v>1</v>
      </c>
      <c r="AD137">
        <v>1</v>
      </c>
      <c r="AE137">
        <v>1</v>
      </c>
      <c r="AF137" s="31"/>
      <c r="AG137" s="30"/>
      <c r="AH137" s="29"/>
      <c r="AI137" s="26">
        <f t="shared" si="36"/>
        <v>1</v>
      </c>
      <c r="AJ137" s="38"/>
      <c r="AL137" s="3" t="str">
        <f t="shared" si="37"/>
        <v>Dell Inspiron 3593</v>
      </c>
      <c r="AM137" s="3">
        <f t="shared" si="37"/>
        <v>3.5858770366940483E-2</v>
      </c>
    </row>
    <row r="138" spans="1:39" ht="15" customHeight="1" x14ac:dyDescent="0.4">
      <c r="A138" s="33" t="s">
        <v>43</v>
      </c>
      <c r="B138">
        <v>1</v>
      </c>
      <c r="C138">
        <v>1</v>
      </c>
      <c r="D138">
        <v>1</v>
      </c>
      <c r="E138">
        <v>1</v>
      </c>
      <c r="F138">
        <v>1.1328671328671329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1.1328671328671329</v>
      </c>
      <c r="S138">
        <v>1.1328671328671329</v>
      </c>
      <c r="T138">
        <v>1.1328671328671329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1.1328671328671329</v>
      </c>
      <c r="AB138">
        <v>1</v>
      </c>
      <c r="AC138">
        <v>1</v>
      </c>
      <c r="AD138">
        <v>1</v>
      </c>
      <c r="AE138">
        <v>1</v>
      </c>
      <c r="AF138" s="31"/>
      <c r="AG138" s="30"/>
      <c r="AH138" s="29"/>
      <c r="AI138" s="26">
        <f t="shared" si="36"/>
        <v>1</v>
      </c>
      <c r="AJ138" s="38"/>
    </row>
    <row r="139" spans="1:39" ht="15" customHeight="1" x14ac:dyDescent="0.4">
      <c r="A139" s="33" t="s">
        <v>44</v>
      </c>
      <c r="B139">
        <v>1</v>
      </c>
      <c r="C139">
        <v>1</v>
      </c>
      <c r="D139">
        <v>1</v>
      </c>
      <c r="E139">
        <v>1</v>
      </c>
      <c r="F139">
        <v>1.1328671328671329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1.1328671328671329</v>
      </c>
      <c r="S139">
        <v>1.1328671328671329</v>
      </c>
      <c r="T139">
        <v>1.1328671328671329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1.1328671328671329</v>
      </c>
      <c r="AB139">
        <v>1</v>
      </c>
      <c r="AC139">
        <v>1</v>
      </c>
      <c r="AD139">
        <v>1</v>
      </c>
      <c r="AE139">
        <v>1</v>
      </c>
      <c r="AF139" s="31"/>
      <c r="AG139" s="30"/>
      <c r="AH139" s="29"/>
      <c r="AI139" s="26">
        <f t="shared" si="36"/>
        <v>1</v>
      </c>
      <c r="AJ139" s="38"/>
    </row>
    <row r="140" spans="1:39" ht="15" customHeight="1" x14ac:dyDescent="0.4">
      <c r="A140" s="33" t="s">
        <v>357</v>
      </c>
      <c r="B140">
        <v>1</v>
      </c>
      <c r="C140">
        <v>1</v>
      </c>
      <c r="D140">
        <v>1</v>
      </c>
      <c r="E140">
        <v>1</v>
      </c>
      <c r="F140">
        <v>1.1328671328671329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1.1328671328671329</v>
      </c>
      <c r="S140">
        <v>1.1328671328671329</v>
      </c>
      <c r="T140">
        <v>1.1328671328671329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1.1328671328671329</v>
      </c>
      <c r="AB140">
        <v>1</v>
      </c>
      <c r="AC140">
        <v>1</v>
      </c>
      <c r="AD140">
        <v>1</v>
      </c>
      <c r="AE140">
        <v>1</v>
      </c>
      <c r="AF140" s="31"/>
      <c r="AG140" s="30"/>
      <c r="AH140" s="29"/>
      <c r="AI140" s="26">
        <f t="shared" si="36"/>
        <v>1</v>
      </c>
      <c r="AJ140" s="38"/>
    </row>
    <row r="141" spans="1:39" ht="15" customHeight="1" x14ac:dyDescent="0.4">
      <c r="A141" s="33" t="s">
        <v>358</v>
      </c>
      <c r="B141">
        <v>1</v>
      </c>
      <c r="C141">
        <v>1</v>
      </c>
      <c r="D141">
        <v>1</v>
      </c>
      <c r="E141">
        <v>1</v>
      </c>
      <c r="F141">
        <v>1.1328671328671329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1.1328671328671329</v>
      </c>
      <c r="S141">
        <v>1.1328671328671329</v>
      </c>
      <c r="T141">
        <v>1.1328671328671329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1.1328671328671329</v>
      </c>
      <c r="AB141">
        <v>1</v>
      </c>
      <c r="AC141">
        <v>1</v>
      </c>
      <c r="AD141">
        <v>1</v>
      </c>
      <c r="AE141">
        <v>1</v>
      </c>
      <c r="AF141" s="31"/>
      <c r="AG141" s="30"/>
      <c r="AH141" s="29"/>
      <c r="AI141" s="26">
        <f t="shared" si="36"/>
        <v>1</v>
      </c>
      <c r="AJ141" s="38"/>
    </row>
    <row r="142" spans="1:39" ht="15" customHeight="1" x14ac:dyDescent="0.4">
      <c r="A142" s="33" t="s">
        <v>359</v>
      </c>
      <c r="B142">
        <v>1</v>
      </c>
      <c r="C142">
        <v>1</v>
      </c>
      <c r="D142">
        <v>1</v>
      </c>
      <c r="E142">
        <v>1</v>
      </c>
      <c r="F142">
        <v>1.1328671328671329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1.1328671328671329</v>
      </c>
      <c r="S142">
        <v>1.1328671328671329</v>
      </c>
      <c r="T142">
        <v>1.1328671328671329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1.1328671328671329</v>
      </c>
      <c r="AB142">
        <v>1</v>
      </c>
      <c r="AC142">
        <v>1</v>
      </c>
      <c r="AD142">
        <v>1</v>
      </c>
      <c r="AE142">
        <v>1</v>
      </c>
      <c r="AF142" s="31"/>
      <c r="AG142" s="30"/>
      <c r="AH142" s="29"/>
      <c r="AI142" s="26">
        <f t="shared" si="36"/>
        <v>1</v>
      </c>
      <c r="AJ142" s="38"/>
    </row>
    <row r="143" spans="1:39" ht="15" customHeight="1" x14ac:dyDescent="0.4">
      <c r="A143" s="33" t="s">
        <v>360</v>
      </c>
      <c r="B143">
        <v>0.88271604938271608</v>
      </c>
      <c r="C143">
        <v>0.88271604938271608</v>
      </c>
      <c r="D143">
        <v>0.88271604938271608</v>
      </c>
      <c r="E143">
        <v>0.88271604938271608</v>
      </c>
      <c r="F143">
        <v>1</v>
      </c>
      <c r="G143">
        <v>0.88271604938271608</v>
      </c>
      <c r="H143">
        <v>0.88271604938271608</v>
      </c>
      <c r="I143">
        <v>0.88271604938271608</v>
      </c>
      <c r="J143">
        <v>0.88271604938271608</v>
      </c>
      <c r="K143">
        <v>0.88271604938271608</v>
      </c>
      <c r="L143">
        <v>0.88271604938271608</v>
      </c>
      <c r="M143">
        <v>0.88271604938271608</v>
      </c>
      <c r="N143">
        <v>0.88271604938271608</v>
      </c>
      <c r="O143">
        <v>0.88271604938271608</v>
      </c>
      <c r="P143">
        <v>0.88271604938271608</v>
      </c>
      <c r="Q143">
        <v>0.88271604938271608</v>
      </c>
      <c r="R143">
        <v>1</v>
      </c>
      <c r="S143">
        <v>1</v>
      </c>
      <c r="T143">
        <v>1</v>
      </c>
      <c r="U143">
        <v>0.88271604938271608</v>
      </c>
      <c r="V143">
        <v>0.88271604938271608</v>
      </c>
      <c r="W143">
        <v>0.88271604938271608</v>
      </c>
      <c r="X143">
        <v>0.88271604938271608</v>
      </c>
      <c r="Y143">
        <v>0.88271604938271608</v>
      </c>
      <c r="Z143">
        <v>0.88271604938271608</v>
      </c>
      <c r="AA143">
        <v>1</v>
      </c>
      <c r="AB143">
        <v>0.88271604938271608</v>
      </c>
      <c r="AC143">
        <v>0.88271604938271608</v>
      </c>
      <c r="AD143">
        <v>0.88271604938271608</v>
      </c>
      <c r="AE143">
        <v>0.88271604938271608</v>
      </c>
      <c r="AF143" s="31"/>
      <c r="AG143" s="30"/>
      <c r="AH143" s="29"/>
      <c r="AI143" s="26">
        <f t="shared" si="36"/>
        <v>1</v>
      </c>
      <c r="AJ143" s="38"/>
    </row>
    <row r="144" spans="1:39" ht="15" customHeight="1" x14ac:dyDescent="0.4">
      <c r="A144" s="33" t="s">
        <v>569</v>
      </c>
      <c r="B144">
        <v>0.88271604938271608</v>
      </c>
      <c r="C144">
        <v>0.88271604938271608</v>
      </c>
      <c r="D144">
        <v>0.88271604938271608</v>
      </c>
      <c r="E144">
        <v>0.88271604938271608</v>
      </c>
      <c r="F144">
        <v>1</v>
      </c>
      <c r="G144">
        <v>0.88271604938271608</v>
      </c>
      <c r="H144">
        <v>0.88271604938271608</v>
      </c>
      <c r="I144">
        <v>0.88271604938271608</v>
      </c>
      <c r="J144">
        <v>0.88271604938271608</v>
      </c>
      <c r="K144">
        <v>0.88271604938271608</v>
      </c>
      <c r="L144">
        <v>0.88271604938271608</v>
      </c>
      <c r="M144">
        <v>0.88271604938271608</v>
      </c>
      <c r="N144">
        <v>0.88271604938271608</v>
      </c>
      <c r="O144">
        <v>0.88271604938271608</v>
      </c>
      <c r="P144">
        <v>0.88271604938271608</v>
      </c>
      <c r="Q144">
        <v>0.88271604938271608</v>
      </c>
      <c r="R144">
        <v>1</v>
      </c>
      <c r="S144">
        <v>1</v>
      </c>
      <c r="T144">
        <v>1</v>
      </c>
      <c r="U144">
        <v>0.88271604938271608</v>
      </c>
      <c r="V144">
        <v>0.88271604938271608</v>
      </c>
      <c r="W144">
        <v>0.88271604938271608</v>
      </c>
      <c r="X144">
        <v>0.88271604938271608</v>
      </c>
      <c r="Y144">
        <v>0.88271604938271608</v>
      </c>
      <c r="Z144">
        <v>0.88271604938271608</v>
      </c>
      <c r="AA144">
        <v>1</v>
      </c>
      <c r="AB144">
        <v>0.88271604938271608</v>
      </c>
      <c r="AC144">
        <v>0.88271604938271608</v>
      </c>
      <c r="AD144">
        <v>0.88271604938271608</v>
      </c>
      <c r="AE144">
        <v>0.88271604938271608</v>
      </c>
      <c r="AF144" s="31"/>
      <c r="AG144" s="30"/>
      <c r="AH144" s="29"/>
      <c r="AI144" s="26">
        <f t="shared" si="36"/>
        <v>1</v>
      </c>
      <c r="AJ144" s="38"/>
    </row>
    <row r="145" spans="1:36" ht="15" customHeight="1" x14ac:dyDescent="0.4">
      <c r="A145" s="33" t="s">
        <v>570</v>
      </c>
      <c r="B145">
        <v>0.88271604938271608</v>
      </c>
      <c r="C145">
        <v>0.88271604938271608</v>
      </c>
      <c r="D145">
        <v>0.88271604938271608</v>
      </c>
      <c r="E145">
        <v>0.88271604938271608</v>
      </c>
      <c r="F145">
        <v>1</v>
      </c>
      <c r="G145">
        <v>0.88271604938271608</v>
      </c>
      <c r="H145">
        <v>0.88271604938271608</v>
      </c>
      <c r="I145">
        <v>0.88271604938271608</v>
      </c>
      <c r="J145">
        <v>0.88271604938271608</v>
      </c>
      <c r="K145">
        <v>0.88271604938271608</v>
      </c>
      <c r="L145">
        <v>0.88271604938271608</v>
      </c>
      <c r="M145">
        <v>0.88271604938271608</v>
      </c>
      <c r="N145">
        <v>0.88271604938271608</v>
      </c>
      <c r="O145">
        <v>0.88271604938271608</v>
      </c>
      <c r="P145">
        <v>0.88271604938271608</v>
      </c>
      <c r="Q145">
        <v>0.88271604938271608</v>
      </c>
      <c r="R145">
        <v>1</v>
      </c>
      <c r="S145">
        <v>1</v>
      </c>
      <c r="T145">
        <v>1</v>
      </c>
      <c r="U145">
        <v>0.88271604938271608</v>
      </c>
      <c r="V145">
        <v>0.88271604938271608</v>
      </c>
      <c r="W145">
        <v>0.88271604938271608</v>
      </c>
      <c r="X145">
        <v>0.88271604938271608</v>
      </c>
      <c r="Y145">
        <v>0.88271604938271608</v>
      </c>
      <c r="Z145">
        <v>0.88271604938271608</v>
      </c>
      <c r="AA145">
        <v>1</v>
      </c>
      <c r="AB145">
        <v>0.88271604938271608</v>
      </c>
      <c r="AC145">
        <v>0.88271604938271608</v>
      </c>
      <c r="AD145">
        <v>0.88271604938271608</v>
      </c>
      <c r="AE145">
        <v>0.88271604938271608</v>
      </c>
      <c r="AF145" s="31"/>
      <c r="AG145" s="30"/>
      <c r="AH145" s="29"/>
      <c r="AI145" s="26">
        <f t="shared" si="36"/>
        <v>1</v>
      </c>
      <c r="AJ145" s="38"/>
    </row>
    <row r="146" spans="1:36" ht="15" customHeight="1" x14ac:dyDescent="0.4">
      <c r="A146" s="33" t="s">
        <v>571</v>
      </c>
      <c r="B146">
        <v>1</v>
      </c>
      <c r="C146">
        <v>1</v>
      </c>
      <c r="D146">
        <v>1</v>
      </c>
      <c r="E146">
        <v>1</v>
      </c>
      <c r="F146">
        <v>1.1328671328671329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1.1328671328671329</v>
      </c>
      <c r="S146">
        <v>1.1328671328671329</v>
      </c>
      <c r="T146">
        <v>1.1328671328671329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1.1328671328671329</v>
      </c>
      <c r="AB146">
        <v>1</v>
      </c>
      <c r="AC146">
        <v>1</v>
      </c>
      <c r="AD146">
        <v>1</v>
      </c>
      <c r="AE146">
        <v>1</v>
      </c>
      <c r="AF146" s="31"/>
      <c r="AG146" s="30"/>
      <c r="AH146" s="29"/>
      <c r="AI146" s="26">
        <f t="shared" si="36"/>
        <v>1</v>
      </c>
      <c r="AJ146" s="38"/>
    </row>
    <row r="147" spans="1:36" ht="15" customHeight="1" x14ac:dyDescent="0.4">
      <c r="A147" s="33" t="s">
        <v>6097</v>
      </c>
      <c r="B147">
        <v>1</v>
      </c>
      <c r="C147">
        <v>1</v>
      </c>
      <c r="D147">
        <v>1</v>
      </c>
      <c r="E147">
        <v>1</v>
      </c>
      <c r="F147">
        <v>1.1328671328671329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1.1328671328671329</v>
      </c>
      <c r="S147">
        <v>1.1328671328671329</v>
      </c>
      <c r="T147">
        <v>1.1328671328671329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1.1328671328671329</v>
      </c>
      <c r="AB147">
        <v>1</v>
      </c>
      <c r="AC147">
        <v>1</v>
      </c>
      <c r="AD147">
        <v>1</v>
      </c>
      <c r="AE147">
        <v>1</v>
      </c>
      <c r="AF147" s="31"/>
      <c r="AG147" s="30"/>
      <c r="AH147" s="29"/>
      <c r="AI147" s="26">
        <f t="shared" si="36"/>
        <v>1</v>
      </c>
    </row>
    <row r="148" spans="1:36" ht="15" customHeight="1" x14ac:dyDescent="0.4">
      <c r="A148" s="33" t="s">
        <v>6098</v>
      </c>
      <c r="B148">
        <v>1</v>
      </c>
      <c r="C148">
        <v>1</v>
      </c>
      <c r="D148">
        <v>1</v>
      </c>
      <c r="E148">
        <v>1</v>
      </c>
      <c r="F148">
        <v>1.1328671328671329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1.1328671328671329</v>
      </c>
      <c r="S148">
        <v>1.1328671328671329</v>
      </c>
      <c r="T148">
        <v>1.1328671328671329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1.1328671328671329</v>
      </c>
      <c r="AB148">
        <v>1</v>
      </c>
      <c r="AC148">
        <v>1</v>
      </c>
      <c r="AD148">
        <v>1</v>
      </c>
      <c r="AE148">
        <v>1</v>
      </c>
      <c r="AF148" s="31"/>
      <c r="AG148" s="30"/>
      <c r="AH148" s="29"/>
      <c r="AI148" s="26">
        <f t="shared" si="36"/>
        <v>1</v>
      </c>
    </row>
    <row r="149" spans="1:36" ht="15" customHeight="1" x14ac:dyDescent="0.4">
      <c r="A149" s="33" t="s">
        <v>6099</v>
      </c>
      <c r="B149">
        <v>1</v>
      </c>
      <c r="C149">
        <v>1</v>
      </c>
      <c r="D149">
        <v>1</v>
      </c>
      <c r="E149">
        <v>1</v>
      </c>
      <c r="F149">
        <v>1.1328671328671329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1.1328671328671329</v>
      </c>
      <c r="S149">
        <v>1.1328671328671329</v>
      </c>
      <c r="T149">
        <v>1.1328671328671329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1.1328671328671329</v>
      </c>
      <c r="AB149">
        <v>1</v>
      </c>
      <c r="AC149">
        <v>1</v>
      </c>
      <c r="AD149">
        <v>1</v>
      </c>
      <c r="AE149">
        <v>1</v>
      </c>
      <c r="AF149" s="31"/>
      <c r="AG149" s="30"/>
      <c r="AH149" s="29"/>
      <c r="AI149" s="26">
        <f t="shared" si="36"/>
        <v>1</v>
      </c>
    </row>
    <row r="150" spans="1:36" ht="15" customHeight="1" x14ac:dyDescent="0.4">
      <c r="A150" s="33" t="s">
        <v>6100</v>
      </c>
      <c r="B150">
        <v>1</v>
      </c>
      <c r="C150">
        <v>1</v>
      </c>
      <c r="D150">
        <v>1</v>
      </c>
      <c r="E150">
        <v>1</v>
      </c>
      <c r="F150">
        <v>1.1328671328671329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1.1328671328671329</v>
      </c>
      <c r="S150">
        <v>1.1328671328671329</v>
      </c>
      <c r="T150">
        <v>1.1328671328671329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1.1328671328671329</v>
      </c>
      <c r="AB150">
        <v>1</v>
      </c>
      <c r="AC150">
        <v>1</v>
      </c>
      <c r="AD150">
        <v>1</v>
      </c>
      <c r="AE150">
        <v>1</v>
      </c>
      <c r="AF150" s="31"/>
      <c r="AG150" s="30"/>
      <c r="AH150" s="29"/>
      <c r="AI150" s="26">
        <f t="shared" si="36"/>
        <v>1</v>
      </c>
    </row>
    <row r="151" spans="1:36" ht="15" customHeight="1" x14ac:dyDescent="0.4">
      <c r="A151" s="33" t="s">
        <v>6101</v>
      </c>
      <c r="B151">
        <v>1</v>
      </c>
      <c r="C151">
        <v>1</v>
      </c>
      <c r="D151">
        <v>1</v>
      </c>
      <c r="E151">
        <v>1</v>
      </c>
      <c r="F151">
        <v>1.1328671328671329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1.1328671328671329</v>
      </c>
      <c r="S151">
        <v>1.1328671328671329</v>
      </c>
      <c r="T151">
        <v>1.1328671328671329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1.1328671328671329</v>
      </c>
      <c r="AB151">
        <v>1</v>
      </c>
      <c r="AC151">
        <v>1</v>
      </c>
      <c r="AD151">
        <v>1</v>
      </c>
      <c r="AE151">
        <v>1</v>
      </c>
      <c r="AF151" s="31"/>
      <c r="AG151" s="30"/>
      <c r="AH151" s="29"/>
      <c r="AI151" s="26">
        <f t="shared" si="36"/>
        <v>1</v>
      </c>
    </row>
    <row r="152" spans="1:36" ht="15" customHeight="1" x14ac:dyDescent="0.4">
      <c r="A152" s="33" t="s">
        <v>6102</v>
      </c>
      <c r="B152">
        <v>0.88271604938271608</v>
      </c>
      <c r="C152">
        <v>0.88271604938271608</v>
      </c>
      <c r="D152">
        <v>0.88271604938271608</v>
      </c>
      <c r="E152">
        <v>0.88271604938271608</v>
      </c>
      <c r="F152">
        <v>1</v>
      </c>
      <c r="G152">
        <v>0.88271604938271608</v>
      </c>
      <c r="H152">
        <v>0.88271604938271608</v>
      </c>
      <c r="I152">
        <v>0.88271604938271608</v>
      </c>
      <c r="J152">
        <v>0.88271604938271608</v>
      </c>
      <c r="K152">
        <v>0.88271604938271608</v>
      </c>
      <c r="L152">
        <v>0.88271604938271608</v>
      </c>
      <c r="M152">
        <v>0.88271604938271608</v>
      </c>
      <c r="N152">
        <v>0.88271604938271608</v>
      </c>
      <c r="O152">
        <v>0.88271604938271608</v>
      </c>
      <c r="P152">
        <v>0.88271604938271608</v>
      </c>
      <c r="Q152">
        <v>0.88271604938271608</v>
      </c>
      <c r="R152">
        <v>1</v>
      </c>
      <c r="S152">
        <v>1</v>
      </c>
      <c r="T152">
        <v>1</v>
      </c>
      <c r="U152">
        <v>0.88271604938271608</v>
      </c>
      <c r="V152">
        <v>0.88271604938271608</v>
      </c>
      <c r="W152">
        <v>0.88271604938271608</v>
      </c>
      <c r="X152">
        <v>0.88271604938271608</v>
      </c>
      <c r="Y152">
        <v>0.88271604938271608</v>
      </c>
      <c r="Z152">
        <v>0.88271604938271608</v>
      </c>
      <c r="AA152">
        <v>1</v>
      </c>
      <c r="AB152">
        <v>0.88271604938271608</v>
      </c>
      <c r="AC152">
        <v>0.88271604938271608</v>
      </c>
      <c r="AD152">
        <v>0.88271604938271608</v>
      </c>
      <c r="AE152">
        <v>0.88271604938271608</v>
      </c>
      <c r="AF152" s="31"/>
      <c r="AG152" s="30"/>
      <c r="AH152" s="29"/>
      <c r="AI152" s="26">
        <f t="shared" si="36"/>
        <v>1</v>
      </c>
    </row>
    <row r="153" spans="1:36" ht="15" customHeight="1" x14ac:dyDescent="0.4">
      <c r="A153" s="33" t="s">
        <v>6103</v>
      </c>
      <c r="B153">
        <v>1</v>
      </c>
      <c r="C153">
        <v>1</v>
      </c>
      <c r="D153">
        <v>1</v>
      </c>
      <c r="E153">
        <v>1</v>
      </c>
      <c r="F153">
        <v>1.1328671328671329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1.1328671328671329</v>
      </c>
      <c r="S153">
        <v>1.1328671328671329</v>
      </c>
      <c r="T153">
        <v>1.1328671328671329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1.1328671328671329</v>
      </c>
      <c r="AB153">
        <v>1</v>
      </c>
      <c r="AC153">
        <v>1</v>
      </c>
      <c r="AD153">
        <v>1</v>
      </c>
      <c r="AE153">
        <v>1</v>
      </c>
      <c r="AF153" s="31"/>
      <c r="AG153" s="30"/>
      <c r="AH153" s="29"/>
      <c r="AI153" s="26">
        <f t="shared" si="36"/>
        <v>1</v>
      </c>
    </row>
    <row r="154" spans="1:36" ht="15" customHeight="1" x14ac:dyDescent="0.4">
      <c r="A154" s="33" t="s">
        <v>6104</v>
      </c>
      <c r="B154">
        <v>1</v>
      </c>
      <c r="C154">
        <v>1</v>
      </c>
      <c r="D154">
        <v>1</v>
      </c>
      <c r="E154">
        <v>1</v>
      </c>
      <c r="F154">
        <v>1.1328671328671329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1.1328671328671329</v>
      </c>
      <c r="S154">
        <v>1.1328671328671329</v>
      </c>
      <c r="T154">
        <v>1.1328671328671329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1.1328671328671329</v>
      </c>
      <c r="AB154">
        <v>1</v>
      </c>
      <c r="AC154">
        <v>1</v>
      </c>
      <c r="AD154">
        <v>1</v>
      </c>
      <c r="AE154">
        <v>1</v>
      </c>
      <c r="AF154" s="31"/>
      <c r="AG154" s="30"/>
      <c r="AH154" s="29"/>
      <c r="AI154" s="26">
        <f t="shared" si="36"/>
        <v>1</v>
      </c>
    </row>
    <row r="155" spans="1:36" ht="15" customHeight="1" x14ac:dyDescent="0.4">
      <c r="A155" s="33" t="s">
        <v>6105</v>
      </c>
      <c r="B155">
        <v>1</v>
      </c>
      <c r="C155">
        <v>1</v>
      </c>
      <c r="D155">
        <v>1</v>
      </c>
      <c r="E155">
        <v>1</v>
      </c>
      <c r="F155">
        <v>1.1328671328671329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1.1328671328671329</v>
      </c>
      <c r="S155">
        <v>1.1328671328671329</v>
      </c>
      <c r="T155">
        <v>1.1328671328671329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1.1328671328671329</v>
      </c>
      <c r="AB155">
        <v>1</v>
      </c>
      <c r="AC155">
        <v>1</v>
      </c>
      <c r="AD155">
        <v>1</v>
      </c>
      <c r="AE155">
        <v>1</v>
      </c>
      <c r="AF155" s="31"/>
      <c r="AG155" s="30"/>
      <c r="AH155" s="29"/>
      <c r="AI155" s="26">
        <f t="shared" si="36"/>
        <v>1</v>
      </c>
    </row>
    <row r="156" spans="1:36" ht="15" customHeight="1" x14ac:dyDescent="0.4">
      <c r="A156" s="33" t="s">
        <v>6106</v>
      </c>
      <c r="B156">
        <v>1</v>
      </c>
      <c r="C156">
        <v>1</v>
      </c>
      <c r="D156">
        <v>1</v>
      </c>
      <c r="E156">
        <v>1</v>
      </c>
      <c r="F156">
        <v>1.1328671328671329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1.1328671328671329</v>
      </c>
      <c r="S156">
        <v>1.1328671328671329</v>
      </c>
      <c r="T156">
        <v>1.1328671328671329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1.1328671328671329</v>
      </c>
      <c r="AB156">
        <v>1</v>
      </c>
      <c r="AC156">
        <v>1</v>
      </c>
      <c r="AD156">
        <v>1</v>
      </c>
      <c r="AE156">
        <v>1</v>
      </c>
      <c r="AF156" s="31"/>
      <c r="AG156" s="30"/>
      <c r="AH156" s="29"/>
      <c r="AI156" s="26">
        <f t="shared" si="36"/>
        <v>1</v>
      </c>
    </row>
    <row r="157" spans="1:36" ht="15" customHeight="1" x14ac:dyDescent="0.4">
      <c r="A157" s="35" t="s">
        <v>580</v>
      </c>
      <c r="B157" s="37">
        <f>SUM(B127:B156)</f>
        <v>29.413580246913575</v>
      </c>
      <c r="C157" s="37">
        <f t="shared" ref="C157:AE157" si="38">SUM(C127:C156)</f>
        <v>29.413580246913575</v>
      </c>
      <c r="D157" s="37">
        <f t="shared" si="38"/>
        <v>29.413580246913575</v>
      </c>
      <c r="E157" s="37">
        <f t="shared" si="38"/>
        <v>29.413580246913575</v>
      </c>
      <c r="F157" s="37">
        <f t="shared" si="38"/>
        <v>33.321678321678327</v>
      </c>
      <c r="G157" s="37">
        <f t="shared" si="38"/>
        <v>29.413580246913575</v>
      </c>
      <c r="H157" s="37">
        <f t="shared" si="38"/>
        <v>29.413580246913575</v>
      </c>
      <c r="I157" s="37">
        <f t="shared" si="38"/>
        <v>29.413580246913575</v>
      </c>
      <c r="J157" s="37">
        <f t="shared" si="38"/>
        <v>29.413580246913575</v>
      </c>
      <c r="K157" s="37">
        <f t="shared" si="38"/>
        <v>29.413580246913575</v>
      </c>
      <c r="L157" s="37">
        <f t="shared" si="38"/>
        <v>29.413580246913575</v>
      </c>
      <c r="M157" s="37">
        <f t="shared" si="38"/>
        <v>29.413580246913575</v>
      </c>
      <c r="N157" s="37">
        <f t="shared" si="38"/>
        <v>29.413580246913575</v>
      </c>
      <c r="O157" s="37">
        <f t="shared" si="38"/>
        <v>29.413580246913575</v>
      </c>
      <c r="P157" s="37">
        <f t="shared" si="38"/>
        <v>29.413580246913575</v>
      </c>
      <c r="Q157" s="37">
        <f t="shared" si="38"/>
        <v>29.413580246913575</v>
      </c>
      <c r="R157" s="37">
        <f t="shared" si="38"/>
        <v>33.321678321678327</v>
      </c>
      <c r="S157" s="37">
        <f t="shared" si="38"/>
        <v>33.321678321678327</v>
      </c>
      <c r="T157" s="37">
        <f t="shared" si="38"/>
        <v>33.321678321678327</v>
      </c>
      <c r="U157" s="37">
        <f t="shared" si="38"/>
        <v>29.413580246913575</v>
      </c>
      <c r="V157" s="37">
        <f t="shared" si="38"/>
        <v>29.413580246913575</v>
      </c>
      <c r="W157" s="37">
        <f t="shared" si="38"/>
        <v>29.413580246913575</v>
      </c>
      <c r="X157" s="37">
        <f t="shared" si="38"/>
        <v>29.413580246913575</v>
      </c>
      <c r="Y157" s="37">
        <f t="shared" si="38"/>
        <v>29.413580246913575</v>
      </c>
      <c r="Z157" s="37">
        <f t="shared" si="38"/>
        <v>29.413580246913575</v>
      </c>
      <c r="AA157" s="37">
        <f t="shared" si="38"/>
        <v>33.321678321678327</v>
      </c>
      <c r="AB157" s="37">
        <f t="shared" si="38"/>
        <v>29.413580246913575</v>
      </c>
      <c r="AC157" s="37">
        <f t="shared" si="38"/>
        <v>29.413580246913575</v>
      </c>
      <c r="AD157" s="37">
        <f t="shared" si="38"/>
        <v>29.413580246913575</v>
      </c>
      <c r="AE157" s="37">
        <f t="shared" si="38"/>
        <v>29.413580246913575</v>
      </c>
      <c r="AF157" s="31"/>
      <c r="AG157" s="30"/>
      <c r="AH157" s="29"/>
      <c r="AI157" s="26">
        <f t="shared" si="36"/>
        <v>0</v>
      </c>
    </row>
    <row r="158" spans="1:36" ht="15" customHeight="1" x14ac:dyDescent="0.4">
      <c r="B158" s="37"/>
      <c r="AF158" s="31"/>
      <c r="AG158" s="30"/>
      <c r="AH158" s="29"/>
      <c r="AI158">
        <f>SUM(AI128:AJ156)</f>
        <v>29</v>
      </c>
    </row>
    <row r="159" spans="1:36" ht="15" customHeight="1" x14ac:dyDescent="0.4">
      <c r="A159" s="31" t="s">
        <v>582</v>
      </c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0"/>
      <c r="AH159" s="29"/>
    </row>
    <row r="160" spans="1:36" ht="15" customHeight="1" x14ac:dyDescent="0.4">
      <c r="A160" s="33"/>
      <c r="B160" s="33" t="s">
        <v>20</v>
      </c>
      <c r="C160" s="33" t="s">
        <v>21</v>
      </c>
      <c r="D160" s="33" t="s">
        <v>22</v>
      </c>
      <c r="E160" s="33" t="s">
        <v>23</v>
      </c>
      <c r="F160" s="33" t="s">
        <v>36</v>
      </c>
      <c r="G160" s="33" t="s">
        <v>37</v>
      </c>
      <c r="H160" s="33" t="s">
        <v>38</v>
      </c>
      <c r="I160" s="33" t="s">
        <v>39</v>
      </c>
      <c r="J160" s="33" t="s">
        <v>40</v>
      </c>
      <c r="K160" s="33" t="s">
        <v>41</v>
      </c>
      <c r="L160" s="33" t="s">
        <v>42</v>
      </c>
      <c r="M160" s="33" t="s">
        <v>43</v>
      </c>
      <c r="N160" s="33" t="s">
        <v>44</v>
      </c>
      <c r="O160" s="33" t="s">
        <v>357</v>
      </c>
      <c r="P160" s="33" t="s">
        <v>358</v>
      </c>
      <c r="Q160" s="33" t="s">
        <v>359</v>
      </c>
      <c r="R160" s="33" t="s">
        <v>360</v>
      </c>
      <c r="S160" s="33" t="s">
        <v>569</v>
      </c>
      <c r="T160" s="33" t="s">
        <v>570</v>
      </c>
      <c r="U160" s="33" t="s">
        <v>571</v>
      </c>
      <c r="V160" s="33" t="s">
        <v>6097</v>
      </c>
      <c r="W160" s="33" t="s">
        <v>6098</v>
      </c>
      <c r="X160" s="33" t="s">
        <v>6099</v>
      </c>
      <c r="Y160" s="33" t="s">
        <v>6100</v>
      </c>
      <c r="Z160" s="33" t="s">
        <v>6101</v>
      </c>
      <c r="AA160" s="33" t="s">
        <v>6102</v>
      </c>
      <c r="AB160" s="33" t="s">
        <v>6103</v>
      </c>
      <c r="AC160" s="33" t="s">
        <v>6104</v>
      </c>
      <c r="AD160" s="33" t="s">
        <v>6105</v>
      </c>
      <c r="AE160" s="33" t="s">
        <v>6106</v>
      </c>
      <c r="AF160" s="35" t="s">
        <v>591</v>
      </c>
      <c r="AG160" s="30"/>
      <c r="AH160" s="29"/>
    </row>
    <row r="161" spans="1:34" ht="15" customHeight="1" x14ac:dyDescent="0.4">
      <c r="A161" s="33" t="s">
        <v>20</v>
      </c>
      <c r="B161" s="34">
        <f t="shared" ref="B161:AE169" si="39">B127/B$157</f>
        <v>3.3997901364113334E-2</v>
      </c>
      <c r="C161" s="34">
        <f t="shared" si="39"/>
        <v>3.3997901364113334E-2</v>
      </c>
      <c r="D161" s="34">
        <f t="shared" si="39"/>
        <v>3.3997901364113334E-2</v>
      </c>
      <c r="E161" s="34">
        <f t="shared" si="39"/>
        <v>3.3997901364113334E-2</v>
      </c>
      <c r="F161" s="34">
        <f t="shared" si="39"/>
        <v>3.399790136411332E-2</v>
      </c>
      <c r="G161" s="34">
        <f t="shared" si="39"/>
        <v>3.3997901364113334E-2</v>
      </c>
      <c r="H161" s="34">
        <f t="shared" si="39"/>
        <v>3.3997901364113334E-2</v>
      </c>
      <c r="I161" s="34">
        <f t="shared" si="39"/>
        <v>3.3997901364113334E-2</v>
      </c>
      <c r="J161" s="34">
        <f t="shared" si="39"/>
        <v>3.3997901364113334E-2</v>
      </c>
      <c r="K161" s="34">
        <f t="shared" si="39"/>
        <v>3.3997901364113334E-2</v>
      </c>
      <c r="L161" s="34">
        <f t="shared" si="39"/>
        <v>3.3997901364113334E-2</v>
      </c>
      <c r="M161" s="34">
        <f t="shared" si="39"/>
        <v>3.3997901364113334E-2</v>
      </c>
      <c r="N161" s="34">
        <f t="shared" si="39"/>
        <v>3.3997901364113334E-2</v>
      </c>
      <c r="O161" s="34">
        <f t="shared" si="39"/>
        <v>3.3997901364113334E-2</v>
      </c>
      <c r="P161" s="34">
        <f t="shared" si="39"/>
        <v>3.3997901364113334E-2</v>
      </c>
      <c r="Q161" s="34">
        <f t="shared" si="39"/>
        <v>3.3997901364113334E-2</v>
      </c>
      <c r="R161" s="34">
        <f t="shared" si="39"/>
        <v>3.399790136411332E-2</v>
      </c>
      <c r="S161" s="34">
        <f t="shared" si="39"/>
        <v>3.399790136411332E-2</v>
      </c>
      <c r="T161" s="34">
        <f t="shared" si="39"/>
        <v>3.399790136411332E-2</v>
      </c>
      <c r="U161" s="34">
        <f t="shared" si="39"/>
        <v>3.3997901364113334E-2</v>
      </c>
      <c r="V161" s="34">
        <f t="shared" si="39"/>
        <v>3.3997901364113334E-2</v>
      </c>
      <c r="W161" s="34">
        <f t="shared" si="39"/>
        <v>3.3997901364113334E-2</v>
      </c>
      <c r="X161" s="34">
        <f t="shared" si="39"/>
        <v>3.3997901364113334E-2</v>
      </c>
      <c r="Y161" s="34">
        <f t="shared" si="39"/>
        <v>3.3997901364113334E-2</v>
      </c>
      <c r="Z161" s="34">
        <f t="shared" si="39"/>
        <v>3.3997901364113334E-2</v>
      </c>
      <c r="AA161" s="34">
        <f t="shared" si="39"/>
        <v>3.399790136411332E-2</v>
      </c>
      <c r="AB161" s="34">
        <f t="shared" si="39"/>
        <v>3.3997901364113334E-2</v>
      </c>
      <c r="AC161" s="34">
        <f t="shared" si="39"/>
        <v>3.3997901364113334E-2</v>
      </c>
      <c r="AD161" s="34">
        <f t="shared" si="39"/>
        <v>3.3997901364113334E-2</v>
      </c>
      <c r="AE161" s="34">
        <f t="shared" si="39"/>
        <v>3.3997901364113334E-2</v>
      </c>
      <c r="AF161">
        <f>AVERAGE(B161:AE161)</f>
        <v>3.3997901364113313E-2</v>
      </c>
      <c r="AG161" s="30"/>
      <c r="AH161" s="29"/>
    </row>
    <row r="162" spans="1:34" ht="15" customHeight="1" x14ac:dyDescent="0.4">
      <c r="A162" s="33" t="s">
        <v>21</v>
      </c>
      <c r="B162" s="34">
        <f t="shared" si="39"/>
        <v>3.3997901364113334E-2</v>
      </c>
      <c r="C162" s="34">
        <f t="shared" si="39"/>
        <v>3.3997901364113334E-2</v>
      </c>
      <c r="D162" s="34">
        <f t="shared" si="39"/>
        <v>3.3997901364113334E-2</v>
      </c>
      <c r="E162" s="34">
        <f t="shared" si="39"/>
        <v>3.3997901364113334E-2</v>
      </c>
      <c r="F162" s="34">
        <f t="shared" si="39"/>
        <v>3.399790136411332E-2</v>
      </c>
      <c r="G162" s="34">
        <f t="shared" si="39"/>
        <v>3.3997901364113334E-2</v>
      </c>
      <c r="H162" s="34">
        <f t="shared" si="39"/>
        <v>3.3997901364113334E-2</v>
      </c>
      <c r="I162" s="34">
        <f t="shared" si="39"/>
        <v>3.3997901364113334E-2</v>
      </c>
      <c r="J162" s="34">
        <f t="shared" si="39"/>
        <v>3.3997901364113334E-2</v>
      </c>
      <c r="K162" s="34">
        <f t="shared" si="39"/>
        <v>3.3997901364113334E-2</v>
      </c>
      <c r="L162" s="34">
        <f t="shared" si="39"/>
        <v>3.3997901364113334E-2</v>
      </c>
      <c r="M162" s="34">
        <f t="shared" si="39"/>
        <v>3.3997901364113334E-2</v>
      </c>
      <c r="N162" s="34">
        <f t="shared" si="39"/>
        <v>3.3997901364113334E-2</v>
      </c>
      <c r="O162" s="34">
        <f t="shared" si="39"/>
        <v>3.3997901364113334E-2</v>
      </c>
      <c r="P162" s="34">
        <f t="shared" si="39"/>
        <v>3.3997901364113334E-2</v>
      </c>
      <c r="Q162" s="34">
        <f t="shared" si="39"/>
        <v>3.3997901364113334E-2</v>
      </c>
      <c r="R162" s="34">
        <f t="shared" si="39"/>
        <v>3.399790136411332E-2</v>
      </c>
      <c r="S162" s="34">
        <f t="shared" si="39"/>
        <v>3.399790136411332E-2</v>
      </c>
      <c r="T162" s="34">
        <f t="shared" si="39"/>
        <v>3.399790136411332E-2</v>
      </c>
      <c r="U162" s="34">
        <f t="shared" si="39"/>
        <v>3.3997901364113334E-2</v>
      </c>
      <c r="V162" s="34">
        <f t="shared" si="39"/>
        <v>3.3997901364113334E-2</v>
      </c>
      <c r="W162" s="34">
        <f t="shared" si="39"/>
        <v>3.3997901364113334E-2</v>
      </c>
      <c r="X162" s="34">
        <f t="shared" si="39"/>
        <v>3.3997901364113334E-2</v>
      </c>
      <c r="Y162" s="34">
        <f t="shared" si="39"/>
        <v>3.3997901364113334E-2</v>
      </c>
      <c r="Z162" s="34">
        <f t="shared" si="39"/>
        <v>3.3997901364113334E-2</v>
      </c>
      <c r="AA162" s="34">
        <f t="shared" si="39"/>
        <v>3.399790136411332E-2</v>
      </c>
      <c r="AB162" s="34">
        <f t="shared" si="39"/>
        <v>3.3997901364113334E-2</v>
      </c>
      <c r="AC162" s="34">
        <f t="shared" si="39"/>
        <v>3.3997901364113334E-2</v>
      </c>
      <c r="AD162" s="34">
        <f t="shared" si="39"/>
        <v>3.3997901364113334E-2</v>
      </c>
      <c r="AE162" s="34">
        <f t="shared" si="39"/>
        <v>3.3997901364113334E-2</v>
      </c>
      <c r="AF162">
        <f t="shared" ref="AF162:AF190" si="40">AVERAGE(B162:AE162)</f>
        <v>3.3997901364113313E-2</v>
      </c>
      <c r="AG162" s="30"/>
      <c r="AH162" s="29"/>
    </row>
    <row r="163" spans="1:34" ht="15" customHeight="1" x14ac:dyDescent="0.4">
      <c r="A163" s="33" t="s">
        <v>22</v>
      </c>
      <c r="B163" s="34">
        <f t="shared" si="39"/>
        <v>3.3997901364113334E-2</v>
      </c>
      <c r="C163" s="34">
        <f t="shared" si="39"/>
        <v>3.3997901364113334E-2</v>
      </c>
      <c r="D163" s="34">
        <f t="shared" si="39"/>
        <v>3.3997901364113334E-2</v>
      </c>
      <c r="E163" s="34">
        <f t="shared" si="39"/>
        <v>3.3997901364113334E-2</v>
      </c>
      <c r="F163" s="34">
        <f t="shared" si="39"/>
        <v>3.399790136411332E-2</v>
      </c>
      <c r="G163" s="34">
        <f t="shared" si="39"/>
        <v>3.3997901364113334E-2</v>
      </c>
      <c r="H163" s="34">
        <f t="shared" si="39"/>
        <v>3.3997901364113334E-2</v>
      </c>
      <c r="I163" s="34">
        <f t="shared" si="39"/>
        <v>3.3997901364113334E-2</v>
      </c>
      <c r="J163" s="34">
        <f t="shared" si="39"/>
        <v>3.3997901364113334E-2</v>
      </c>
      <c r="K163" s="34">
        <f t="shared" si="39"/>
        <v>3.3997901364113334E-2</v>
      </c>
      <c r="L163" s="34">
        <f t="shared" si="39"/>
        <v>3.3997901364113334E-2</v>
      </c>
      <c r="M163" s="34">
        <f t="shared" si="39"/>
        <v>3.3997901364113334E-2</v>
      </c>
      <c r="N163" s="34">
        <f t="shared" si="39"/>
        <v>3.3997901364113334E-2</v>
      </c>
      <c r="O163" s="34">
        <f t="shared" si="39"/>
        <v>3.3997901364113334E-2</v>
      </c>
      <c r="P163" s="34">
        <f t="shared" si="39"/>
        <v>3.3997901364113334E-2</v>
      </c>
      <c r="Q163" s="34">
        <f t="shared" si="39"/>
        <v>3.3997901364113334E-2</v>
      </c>
      <c r="R163" s="34">
        <f t="shared" si="39"/>
        <v>3.399790136411332E-2</v>
      </c>
      <c r="S163" s="34">
        <f t="shared" si="39"/>
        <v>3.399790136411332E-2</v>
      </c>
      <c r="T163" s="34">
        <f t="shared" si="39"/>
        <v>3.399790136411332E-2</v>
      </c>
      <c r="U163" s="34">
        <f t="shared" si="39"/>
        <v>3.3997901364113334E-2</v>
      </c>
      <c r="V163" s="34">
        <f t="shared" si="39"/>
        <v>3.3997901364113334E-2</v>
      </c>
      <c r="W163" s="34">
        <f t="shared" si="39"/>
        <v>3.3997901364113334E-2</v>
      </c>
      <c r="X163" s="34">
        <f t="shared" si="39"/>
        <v>3.3997901364113334E-2</v>
      </c>
      <c r="Y163" s="34">
        <f t="shared" si="39"/>
        <v>3.3997901364113334E-2</v>
      </c>
      <c r="Z163" s="34">
        <f t="shared" si="39"/>
        <v>3.3997901364113334E-2</v>
      </c>
      <c r="AA163" s="34">
        <f t="shared" si="39"/>
        <v>3.399790136411332E-2</v>
      </c>
      <c r="AB163" s="34">
        <f t="shared" si="39"/>
        <v>3.3997901364113334E-2</v>
      </c>
      <c r="AC163" s="34">
        <f t="shared" si="39"/>
        <v>3.3997901364113334E-2</v>
      </c>
      <c r="AD163" s="34">
        <f t="shared" si="39"/>
        <v>3.3997901364113334E-2</v>
      </c>
      <c r="AE163" s="34">
        <f t="shared" si="39"/>
        <v>3.3997901364113334E-2</v>
      </c>
      <c r="AF163">
        <f t="shared" si="40"/>
        <v>3.3997901364113313E-2</v>
      </c>
      <c r="AG163" s="30"/>
      <c r="AH163" s="29"/>
    </row>
    <row r="164" spans="1:34" ht="15" customHeight="1" x14ac:dyDescent="0.4">
      <c r="A164" s="33" t="s">
        <v>23</v>
      </c>
      <c r="B164" s="34">
        <f t="shared" si="39"/>
        <v>3.3997901364113334E-2</v>
      </c>
      <c r="C164" s="34">
        <f t="shared" si="39"/>
        <v>3.3997901364113334E-2</v>
      </c>
      <c r="D164" s="34">
        <f t="shared" si="39"/>
        <v>3.3997901364113334E-2</v>
      </c>
      <c r="E164" s="34">
        <f t="shared" si="39"/>
        <v>3.3997901364113334E-2</v>
      </c>
      <c r="F164" s="34">
        <f t="shared" si="39"/>
        <v>3.399790136411332E-2</v>
      </c>
      <c r="G164" s="34">
        <f t="shared" si="39"/>
        <v>3.3997901364113334E-2</v>
      </c>
      <c r="H164" s="34">
        <f t="shared" si="39"/>
        <v>3.3997901364113334E-2</v>
      </c>
      <c r="I164" s="34">
        <f t="shared" si="39"/>
        <v>3.3997901364113334E-2</v>
      </c>
      <c r="J164" s="34">
        <f t="shared" si="39"/>
        <v>3.3997901364113334E-2</v>
      </c>
      <c r="K164" s="34">
        <f t="shared" si="39"/>
        <v>3.3997901364113334E-2</v>
      </c>
      <c r="L164" s="34">
        <f t="shared" si="39"/>
        <v>3.3997901364113334E-2</v>
      </c>
      <c r="M164" s="34">
        <f t="shared" si="39"/>
        <v>3.3997901364113334E-2</v>
      </c>
      <c r="N164" s="34">
        <f t="shared" si="39"/>
        <v>3.3997901364113334E-2</v>
      </c>
      <c r="O164" s="34">
        <f t="shared" si="39"/>
        <v>3.3997901364113334E-2</v>
      </c>
      <c r="P164" s="34">
        <f t="shared" si="39"/>
        <v>3.3997901364113334E-2</v>
      </c>
      <c r="Q164" s="34">
        <f t="shared" si="39"/>
        <v>3.3997901364113334E-2</v>
      </c>
      <c r="R164" s="34">
        <f t="shared" si="39"/>
        <v>3.399790136411332E-2</v>
      </c>
      <c r="S164" s="34">
        <f t="shared" si="39"/>
        <v>3.399790136411332E-2</v>
      </c>
      <c r="T164" s="34">
        <f t="shared" si="39"/>
        <v>3.399790136411332E-2</v>
      </c>
      <c r="U164" s="34">
        <f t="shared" si="39"/>
        <v>3.3997901364113334E-2</v>
      </c>
      <c r="V164" s="34">
        <f t="shared" si="39"/>
        <v>3.3997901364113334E-2</v>
      </c>
      <c r="W164" s="34">
        <f t="shared" si="39"/>
        <v>3.3997901364113334E-2</v>
      </c>
      <c r="X164" s="34">
        <f t="shared" si="39"/>
        <v>3.3997901364113334E-2</v>
      </c>
      <c r="Y164" s="34">
        <f t="shared" si="39"/>
        <v>3.3997901364113334E-2</v>
      </c>
      <c r="Z164" s="34">
        <f t="shared" si="39"/>
        <v>3.3997901364113334E-2</v>
      </c>
      <c r="AA164" s="34">
        <f t="shared" si="39"/>
        <v>3.399790136411332E-2</v>
      </c>
      <c r="AB164" s="34">
        <f t="shared" si="39"/>
        <v>3.3997901364113334E-2</v>
      </c>
      <c r="AC164" s="34">
        <f t="shared" si="39"/>
        <v>3.3997901364113334E-2</v>
      </c>
      <c r="AD164" s="34">
        <f t="shared" si="39"/>
        <v>3.3997901364113334E-2</v>
      </c>
      <c r="AE164" s="34">
        <f t="shared" si="39"/>
        <v>3.3997901364113334E-2</v>
      </c>
      <c r="AF164">
        <f t="shared" si="40"/>
        <v>3.3997901364113313E-2</v>
      </c>
      <c r="AG164" s="30"/>
      <c r="AH164" s="29"/>
    </row>
    <row r="165" spans="1:34" ht="15" customHeight="1" x14ac:dyDescent="0.4">
      <c r="A165" s="33" t="s">
        <v>36</v>
      </c>
      <c r="B165" s="34">
        <f t="shared" si="39"/>
        <v>3.0010493179433374E-2</v>
      </c>
      <c r="C165" s="34">
        <f t="shared" si="39"/>
        <v>3.0010493179433374E-2</v>
      </c>
      <c r="D165" s="34">
        <f t="shared" si="39"/>
        <v>3.0010493179433374E-2</v>
      </c>
      <c r="E165" s="34">
        <f t="shared" si="39"/>
        <v>3.0010493179433374E-2</v>
      </c>
      <c r="F165" s="34">
        <f t="shared" si="39"/>
        <v>3.0010493179433363E-2</v>
      </c>
      <c r="G165" s="34">
        <f t="shared" si="39"/>
        <v>3.0010493179433374E-2</v>
      </c>
      <c r="H165" s="34">
        <f t="shared" si="39"/>
        <v>3.0010493179433374E-2</v>
      </c>
      <c r="I165" s="34">
        <f t="shared" si="39"/>
        <v>3.0010493179433374E-2</v>
      </c>
      <c r="J165" s="34">
        <f t="shared" si="39"/>
        <v>3.0010493179433374E-2</v>
      </c>
      <c r="K165" s="34">
        <f t="shared" si="39"/>
        <v>3.0010493179433374E-2</v>
      </c>
      <c r="L165" s="34">
        <f t="shared" si="39"/>
        <v>3.0010493179433374E-2</v>
      </c>
      <c r="M165" s="34">
        <f t="shared" si="39"/>
        <v>3.0010493179433374E-2</v>
      </c>
      <c r="N165" s="34">
        <f t="shared" si="39"/>
        <v>3.0010493179433374E-2</v>
      </c>
      <c r="O165" s="34">
        <f t="shared" si="39"/>
        <v>3.0010493179433374E-2</v>
      </c>
      <c r="P165" s="34">
        <f t="shared" si="39"/>
        <v>3.0010493179433374E-2</v>
      </c>
      <c r="Q165" s="34">
        <f t="shared" si="39"/>
        <v>3.0010493179433374E-2</v>
      </c>
      <c r="R165" s="34">
        <f t="shared" si="39"/>
        <v>3.0010493179433363E-2</v>
      </c>
      <c r="S165" s="34">
        <f t="shared" si="39"/>
        <v>3.0010493179433363E-2</v>
      </c>
      <c r="T165" s="34">
        <f t="shared" si="39"/>
        <v>3.0010493179433363E-2</v>
      </c>
      <c r="U165" s="34">
        <f t="shared" si="39"/>
        <v>3.0010493179433374E-2</v>
      </c>
      <c r="V165" s="34">
        <f t="shared" si="39"/>
        <v>3.0010493179433374E-2</v>
      </c>
      <c r="W165" s="34">
        <f t="shared" si="39"/>
        <v>3.0010493179433374E-2</v>
      </c>
      <c r="X165" s="34">
        <f t="shared" si="39"/>
        <v>3.0010493179433374E-2</v>
      </c>
      <c r="Y165" s="34">
        <f t="shared" si="39"/>
        <v>3.0010493179433374E-2</v>
      </c>
      <c r="Z165" s="34">
        <f t="shared" si="39"/>
        <v>3.0010493179433374E-2</v>
      </c>
      <c r="AA165" s="34">
        <f t="shared" si="39"/>
        <v>3.0010493179433363E-2</v>
      </c>
      <c r="AB165" s="34">
        <f t="shared" si="39"/>
        <v>3.0010493179433374E-2</v>
      </c>
      <c r="AC165" s="34">
        <f t="shared" si="39"/>
        <v>3.0010493179433374E-2</v>
      </c>
      <c r="AD165" s="34">
        <f t="shared" si="39"/>
        <v>3.0010493179433374E-2</v>
      </c>
      <c r="AE165" s="34">
        <f t="shared" si="39"/>
        <v>3.0010493179433374E-2</v>
      </c>
      <c r="AF165">
        <f t="shared" si="40"/>
        <v>3.0010493179433381E-2</v>
      </c>
      <c r="AG165" s="30"/>
      <c r="AH165" s="29"/>
    </row>
    <row r="166" spans="1:34" ht="15" customHeight="1" x14ac:dyDescent="0.4">
      <c r="A166" s="33" t="s">
        <v>37</v>
      </c>
      <c r="B166" s="34">
        <f t="shared" si="39"/>
        <v>3.3997901364113334E-2</v>
      </c>
      <c r="C166" s="34">
        <f t="shared" si="39"/>
        <v>3.3997901364113334E-2</v>
      </c>
      <c r="D166" s="34">
        <f t="shared" si="39"/>
        <v>3.3997901364113334E-2</v>
      </c>
      <c r="E166" s="34">
        <f t="shared" si="39"/>
        <v>3.3997901364113334E-2</v>
      </c>
      <c r="F166" s="34">
        <f t="shared" si="39"/>
        <v>3.399790136411332E-2</v>
      </c>
      <c r="G166" s="34">
        <f t="shared" si="39"/>
        <v>3.3997901364113334E-2</v>
      </c>
      <c r="H166" s="34">
        <f t="shared" si="39"/>
        <v>3.3997901364113334E-2</v>
      </c>
      <c r="I166" s="34">
        <f t="shared" si="39"/>
        <v>3.3997901364113334E-2</v>
      </c>
      <c r="J166" s="34">
        <f t="shared" si="39"/>
        <v>3.3997901364113334E-2</v>
      </c>
      <c r="K166" s="34">
        <f t="shared" si="39"/>
        <v>3.3997901364113334E-2</v>
      </c>
      <c r="L166" s="34">
        <f t="shared" si="39"/>
        <v>3.3997901364113334E-2</v>
      </c>
      <c r="M166" s="34">
        <f t="shared" si="39"/>
        <v>3.3997901364113334E-2</v>
      </c>
      <c r="N166" s="34">
        <f t="shared" si="39"/>
        <v>3.3997901364113334E-2</v>
      </c>
      <c r="O166" s="34">
        <f t="shared" si="39"/>
        <v>3.3997901364113334E-2</v>
      </c>
      <c r="P166" s="34">
        <f t="shared" si="39"/>
        <v>3.3997901364113334E-2</v>
      </c>
      <c r="Q166" s="34">
        <f t="shared" si="39"/>
        <v>3.3997901364113334E-2</v>
      </c>
      <c r="R166" s="34">
        <f t="shared" si="39"/>
        <v>3.399790136411332E-2</v>
      </c>
      <c r="S166" s="34">
        <f t="shared" si="39"/>
        <v>3.399790136411332E-2</v>
      </c>
      <c r="T166" s="34">
        <f t="shared" si="39"/>
        <v>3.399790136411332E-2</v>
      </c>
      <c r="U166" s="34">
        <f t="shared" si="39"/>
        <v>3.3997901364113334E-2</v>
      </c>
      <c r="V166" s="34">
        <f t="shared" si="39"/>
        <v>3.3997901364113334E-2</v>
      </c>
      <c r="W166" s="34">
        <f t="shared" si="39"/>
        <v>3.3997901364113334E-2</v>
      </c>
      <c r="X166" s="34">
        <f t="shared" si="39"/>
        <v>3.3997901364113334E-2</v>
      </c>
      <c r="Y166" s="34">
        <f t="shared" si="39"/>
        <v>3.3997901364113334E-2</v>
      </c>
      <c r="Z166" s="34">
        <f t="shared" si="39"/>
        <v>3.3997901364113334E-2</v>
      </c>
      <c r="AA166" s="34">
        <f t="shared" si="39"/>
        <v>3.399790136411332E-2</v>
      </c>
      <c r="AB166" s="34">
        <f t="shared" si="39"/>
        <v>3.3997901364113334E-2</v>
      </c>
      <c r="AC166" s="34">
        <f t="shared" si="39"/>
        <v>3.3997901364113334E-2</v>
      </c>
      <c r="AD166" s="34">
        <f t="shared" si="39"/>
        <v>3.3997901364113334E-2</v>
      </c>
      <c r="AE166" s="34">
        <f t="shared" si="39"/>
        <v>3.3997901364113334E-2</v>
      </c>
      <c r="AF166">
        <f t="shared" si="40"/>
        <v>3.3997901364113313E-2</v>
      </c>
      <c r="AG166" s="30"/>
      <c r="AH166" s="29"/>
    </row>
    <row r="167" spans="1:34" ht="15" customHeight="1" x14ac:dyDescent="0.4">
      <c r="A167" s="33" t="s">
        <v>38</v>
      </c>
      <c r="B167" s="34">
        <f t="shared" si="39"/>
        <v>3.3997901364113334E-2</v>
      </c>
      <c r="C167" s="34">
        <f t="shared" si="39"/>
        <v>3.3997901364113334E-2</v>
      </c>
      <c r="D167" s="34">
        <f t="shared" si="39"/>
        <v>3.3997901364113334E-2</v>
      </c>
      <c r="E167" s="34">
        <f t="shared" si="39"/>
        <v>3.3997901364113334E-2</v>
      </c>
      <c r="F167" s="34">
        <f t="shared" si="39"/>
        <v>3.399790136411332E-2</v>
      </c>
      <c r="G167" s="34">
        <f t="shared" si="39"/>
        <v>3.3997901364113334E-2</v>
      </c>
      <c r="H167" s="34">
        <f t="shared" si="39"/>
        <v>3.3997901364113334E-2</v>
      </c>
      <c r="I167" s="34">
        <f t="shared" si="39"/>
        <v>3.3997901364113334E-2</v>
      </c>
      <c r="J167" s="34">
        <f t="shared" si="39"/>
        <v>3.3997901364113334E-2</v>
      </c>
      <c r="K167" s="34">
        <f t="shared" si="39"/>
        <v>3.3997901364113334E-2</v>
      </c>
      <c r="L167" s="34">
        <f t="shared" si="39"/>
        <v>3.3997901364113334E-2</v>
      </c>
      <c r="M167" s="34">
        <f t="shared" si="39"/>
        <v>3.3997901364113334E-2</v>
      </c>
      <c r="N167" s="34">
        <f t="shared" si="39"/>
        <v>3.3997901364113334E-2</v>
      </c>
      <c r="O167" s="34">
        <f t="shared" si="39"/>
        <v>3.3997901364113334E-2</v>
      </c>
      <c r="P167" s="34">
        <f t="shared" si="39"/>
        <v>3.3997901364113334E-2</v>
      </c>
      <c r="Q167" s="34">
        <f t="shared" si="39"/>
        <v>3.3997901364113334E-2</v>
      </c>
      <c r="R167" s="34">
        <f t="shared" si="39"/>
        <v>3.399790136411332E-2</v>
      </c>
      <c r="S167" s="34">
        <f t="shared" si="39"/>
        <v>3.399790136411332E-2</v>
      </c>
      <c r="T167" s="34">
        <f t="shared" si="39"/>
        <v>3.399790136411332E-2</v>
      </c>
      <c r="U167" s="34">
        <f t="shared" si="39"/>
        <v>3.3997901364113334E-2</v>
      </c>
      <c r="V167" s="34">
        <f t="shared" si="39"/>
        <v>3.3997901364113334E-2</v>
      </c>
      <c r="W167" s="34">
        <f t="shared" si="39"/>
        <v>3.3997901364113334E-2</v>
      </c>
      <c r="X167" s="34">
        <f t="shared" si="39"/>
        <v>3.3997901364113334E-2</v>
      </c>
      <c r="Y167" s="34">
        <f t="shared" si="39"/>
        <v>3.3997901364113334E-2</v>
      </c>
      <c r="Z167" s="34">
        <f t="shared" si="39"/>
        <v>3.3997901364113334E-2</v>
      </c>
      <c r="AA167" s="34">
        <f t="shared" si="39"/>
        <v>3.399790136411332E-2</v>
      </c>
      <c r="AB167" s="34">
        <f t="shared" si="39"/>
        <v>3.3997901364113334E-2</v>
      </c>
      <c r="AC167" s="34">
        <f t="shared" si="39"/>
        <v>3.3997901364113334E-2</v>
      </c>
      <c r="AD167" s="34">
        <f t="shared" si="39"/>
        <v>3.3997901364113334E-2</v>
      </c>
      <c r="AE167" s="34">
        <f t="shared" si="39"/>
        <v>3.3997901364113334E-2</v>
      </c>
      <c r="AF167">
        <f t="shared" si="40"/>
        <v>3.3997901364113313E-2</v>
      </c>
      <c r="AG167" s="30"/>
      <c r="AH167" s="29"/>
    </row>
    <row r="168" spans="1:34" ht="15" customHeight="1" x14ac:dyDescent="0.4">
      <c r="A168" s="33" t="s">
        <v>39</v>
      </c>
      <c r="B168" s="34">
        <f t="shared" si="39"/>
        <v>3.3997901364113334E-2</v>
      </c>
      <c r="C168" s="34">
        <f t="shared" si="39"/>
        <v>3.3997901364113334E-2</v>
      </c>
      <c r="D168" s="34">
        <f t="shared" si="39"/>
        <v>3.3997901364113334E-2</v>
      </c>
      <c r="E168" s="34">
        <f t="shared" si="39"/>
        <v>3.3997901364113334E-2</v>
      </c>
      <c r="F168" s="34">
        <f t="shared" si="39"/>
        <v>3.399790136411332E-2</v>
      </c>
      <c r="G168" s="34">
        <f t="shared" si="39"/>
        <v>3.3997901364113334E-2</v>
      </c>
      <c r="H168" s="34">
        <f t="shared" si="39"/>
        <v>3.3997901364113334E-2</v>
      </c>
      <c r="I168" s="34">
        <f t="shared" si="39"/>
        <v>3.3997901364113334E-2</v>
      </c>
      <c r="J168" s="34">
        <f t="shared" si="39"/>
        <v>3.3997901364113334E-2</v>
      </c>
      <c r="K168" s="34">
        <f t="shared" si="39"/>
        <v>3.3997901364113334E-2</v>
      </c>
      <c r="L168" s="34">
        <f t="shared" si="39"/>
        <v>3.3997901364113334E-2</v>
      </c>
      <c r="M168" s="34">
        <f t="shared" si="39"/>
        <v>3.3997901364113334E-2</v>
      </c>
      <c r="N168" s="34">
        <f t="shared" si="39"/>
        <v>3.3997901364113334E-2</v>
      </c>
      <c r="O168" s="34">
        <f t="shared" si="39"/>
        <v>3.3997901364113334E-2</v>
      </c>
      <c r="P168" s="34">
        <f t="shared" si="39"/>
        <v>3.3997901364113334E-2</v>
      </c>
      <c r="Q168" s="34">
        <f t="shared" si="39"/>
        <v>3.3997901364113334E-2</v>
      </c>
      <c r="R168" s="34">
        <f t="shared" si="39"/>
        <v>3.399790136411332E-2</v>
      </c>
      <c r="S168" s="34">
        <f t="shared" si="39"/>
        <v>3.399790136411332E-2</v>
      </c>
      <c r="T168" s="34">
        <f t="shared" si="39"/>
        <v>3.399790136411332E-2</v>
      </c>
      <c r="U168" s="34">
        <f t="shared" si="39"/>
        <v>3.3997901364113334E-2</v>
      </c>
      <c r="V168" s="34">
        <f t="shared" si="39"/>
        <v>3.3997901364113334E-2</v>
      </c>
      <c r="W168" s="34">
        <f t="shared" si="39"/>
        <v>3.3997901364113334E-2</v>
      </c>
      <c r="X168" s="34">
        <f t="shared" si="39"/>
        <v>3.3997901364113334E-2</v>
      </c>
      <c r="Y168" s="34">
        <f t="shared" si="39"/>
        <v>3.3997901364113334E-2</v>
      </c>
      <c r="Z168" s="34">
        <f t="shared" si="39"/>
        <v>3.3997901364113334E-2</v>
      </c>
      <c r="AA168" s="34">
        <f t="shared" si="39"/>
        <v>3.399790136411332E-2</v>
      </c>
      <c r="AB168" s="34">
        <f t="shared" si="39"/>
        <v>3.3997901364113334E-2</v>
      </c>
      <c r="AC168" s="34">
        <f t="shared" si="39"/>
        <v>3.3997901364113334E-2</v>
      </c>
      <c r="AD168" s="34">
        <f t="shared" si="39"/>
        <v>3.3997901364113334E-2</v>
      </c>
      <c r="AE168" s="34">
        <f t="shared" si="39"/>
        <v>3.3997901364113334E-2</v>
      </c>
      <c r="AF168">
        <f t="shared" si="40"/>
        <v>3.3997901364113313E-2</v>
      </c>
      <c r="AG168" s="30"/>
      <c r="AH168" s="29"/>
    </row>
    <row r="169" spans="1:34" ht="15" customHeight="1" x14ac:dyDescent="0.4">
      <c r="A169" s="33" t="s">
        <v>40</v>
      </c>
      <c r="B169" s="34">
        <f t="shared" si="39"/>
        <v>3.3997901364113334E-2</v>
      </c>
      <c r="C169" s="34">
        <f t="shared" si="39"/>
        <v>3.3997901364113334E-2</v>
      </c>
      <c r="D169" s="34">
        <f t="shared" si="39"/>
        <v>3.3997901364113334E-2</v>
      </c>
      <c r="E169" s="34">
        <f t="shared" si="39"/>
        <v>3.3997901364113334E-2</v>
      </c>
      <c r="F169" s="34">
        <f t="shared" si="39"/>
        <v>3.399790136411332E-2</v>
      </c>
      <c r="G169" s="34">
        <f t="shared" si="39"/>
        <v>3.3997901364113334E-2</v>
      </c>
      <c r="H169" s="34">
        <f t="shared" si="39"/>
        <v>3.3997901364113334E-2</v>
      </c>
      <c r="I169" s="34">
        <f t="shared" si="39"/>
        <v>3.3997901364113334E-2</v>
      </c>
      <c r="J169" s="34">
        <f t="shared" si="39"/>
        <v>3.3997901364113334E-2</v>
      </c>
      <c r="K169" s="34">
        <f t="shared" si="39"/>
        <v>3.3997901364113334E-2</v>
      </c>
      <c r="L169" s="34">
        <f t="shared" si="39"/>
        <v>3.3997901364113334E-2</v>
      </c>
      <c r="M169" s="34">
        <f t="shared" si="39"/>
        <v>3.3997901364113334E-2</v>
      </c>
      <c r="N169" s="34">
        <f t="shared" si="39"/>
        <v>3.3997901364113334E-2</v>
      </c>
      <c r="O169" s="34">
        <f t="shared" si="39"/>
        <v>3.3997901364113334E-2</v>
      </c>
      <c r="P169" s="34">
        <f t="shared" si="39"/>
        <v>3.3997901364113334E-2</v>
      </c>
      <c r="Q169" s="34">
        <f t="shared" ref="Q169:AE169" si="41">Q135/Q$157</f>
        <v>3.3997901364113334E-2</v>
      </c>
      <c r="R169" s="34">
        <f t="shared" si="41"/>
        <v>3.399790136411332E-2</v>
      </c>
      <c r="S169" s="34">
        <f t="shared" si="41"/>
        <v>3.399790136411332E-2</v>
      </c>
      <c r="T169" s="34">
        <f t="shared" si="41"/>
        <v>3.399790136411332E-2</v>
      </c>
      <c r="U169" s="34">
        <f t="shared" si="41"/>
        <v>3.3997901364113334E-2</v>
      </c>
      <c r="V169" s="34">
        <f t="shared" si="41"/>
        <v>3.3997901364113334E-2</v>
      </c>
      <c r="W169" s="34">
        <f t="shared" si="41"/>
        <v>3.3997901364113334E-2</v>
      </c>
      <c r="X169" s="34">
        <f t="shared" si="41"/>
        <v>3.3997901364113334E-2</v>
      </c>
      <c r="Y169" s="34">
        <f t="shared" si="41"/>
        <v>3.3997901364113334E-2</v>
      </c>
      <c r="Z169" s="34">
        <f t="shared" si="41"/>
        <v>3.3997901364113334E-2</v>
      </c>
      <c r="AA169" s="34">
        <f t="shared" si="41"/>
        <v>3.399790136411332E-2</v>
      </c>
      <c r="AB169" s="34">
        <f t="shared" si="41"/>
        <v>3.3997901364113334E-2</v>
      </c>
      <c r="AC169" s="34">
        <f t="shared" si="41"/>
        <v>3.3997901364113334E-2</v>
      </c>
      <c r="AD169" s="34">
        <f t="shared" si="41"/>
        <v>3.3997901364113334E-2</v>
      </c>
      <c r="AE169" s="34">
        <f t="shared" si="41"/>
        <v>3.3997901364113334E-2</v>
      </c>
      <c r="AF169">
        <f t="shared" si="40"/>
        <v>3.3997901364113313E-2</v>
      </c>
      <c r="AG169" s="30"/>
      <c r="AH169" s="29"/>
    </row>
    <row r="170" spans="1:34" ht="15" customHeight="1" x14ac:dyDescent="0.4">
      <c r="A170" s="33" t="s">
        <v>41</v>
      </c>
      <c r="B170" s="34">
        <f t="shared" ref="B170:AE178" si="42">B136/B$157</f>
        <v>3.3997901364113334E-2</v>
      </c>
      <c r="C170" s="34">
        <f t="shared" si="42"/>
        <v>3.3997901364113334E-2</v>
      </c>
      <c r="D170" s="34">
        <f t="shared" si="42"/>
        <v>3.3997901364113334E-2</v>
      </c>
      <c r="E170" s="34">
        <f t="shared" si="42"/>
        <v>3.3997901364113334E-2</v>
      </c>
      <c r="F170" s="34">
        <f t="shared" si="42"/>
        <v>3.399790136411332E-2</v>
      </c>
      <c r="G170" s="34">
        <f t="shared" si="42"/>
        <v>3.3997901364113334E-2</v>
      </c>
      <c r="H170" s="34">
        <f t="shared" si="42"/>
        <v>3.3997901364113334E-2</v>
      </c>
      <c r="I170" s="34">
        <f t="shared" si="42"/>
        <v>3.3997901364113334E-2</v>
      </c>
      <c r="J170" s="34">
        <f t="shared" si="42"/>
        <v>3.3997901364113334E-2</v>
      </c>
      <c r="K170" s="34">
        <f t="shared" si="42"/>
        <v>3.3997901364113334E-2</v>
      </c>
      <c r="L170" s="34">
        <f t="shared" si="42"/>
        <v>3.3997901364113334E-2</v>
      </c>
      <c r="M170" s="34">
        <f t="shared" si="42"/>
        <v>3.3997901364113334E-2</v>
      </c>
      <c r="N170" s="34">
        <f t="shared" si="42"/>
        <v>3.3997901364113334E-2</v>
      </c>
      <c r="O170" s="34">
        <f t="shared" si="42"/>
        <v>3.3997901364113334E-2</v>
      </c>
      <c r="P170" s="34">
        <f t="shared" si="42"/>
        <v>3.3997901364113334E-2</v>
      </c>
      <c r="Q170" s="34">
        <f t="shared" si="42"/>
        <v>3.3997901364113334E-2</v>
      </c>
      <c r="R170" s="34">
        <f t="shared" si="42"/>
        <v>3.399790136411332E-2</v>
      </c>
      <c r="S170" s="34">
        <f t="shared" si="42"/>
        <v>3.399790136411332E-2</v>
      </c>
      <c r="T170" s="34">
        <f t="shared" si="42"/>
        <v>3.399790136411332E-2</v>
      </c>
      <c r="U170" s="34">
        <f t="shared" si="42"/>
        <v>3.3997901364113334E-2</v>
      </c>
      <c r="V170" s="34">
        <f t="shared" si="42"/>
        <v>3.3997901364113334E-2</v>
      </c>
      <c r="W170" s="34">
        <f t="shared" si="42"/>
        <v>3.3997901364113334E-2</v>
      </c>
      <c r="X170" s="34">
        <f t="shared" si="42"/>
        <v>3.3997901364113334E-2</v>
      </c>
      <c r="Y170" s="34">
        <f t="shared" si="42"/>
        <v>3.3997901364113334E-2</v>
      </c>
      <c r="Z170" s="34">
        <f t="shared" si="42"/>
        <v>3.3997901364113334E-2</v>
      </c>
      <c r="AA170" s="34">
        <f t="shared" si="42"/>
        <v>3.399790136411332E-2</v>
      </c>
      <c r="AB170" s="34">
        <f t="shared" si="42"/>
        <v>3.3997901364113334E-2</v>
      </c>
      <c r="AC170" s="34">
        <f t="shared" si="42"/>
        <v>3.3997901364113334E-2</v>
      </c>
      <c r="AD170" s="34">
        <f t="shared" si="42"/>
        <v>3.3997901364113334E-2</v>
      </c>
      <c r="AE170" s="34">
        <f t="shared" si="42"/>
        <v>3.3997901364113334E-2</v>
      </c>
      <c r="AF170">
        <f t="shared" si="40"/>
        <v>3.3997901364113313E-2</v>
      </c>
      <c r="AG170" s="30"/>
      <c r="AH170" s="29"/>
    </row>
    <row r="171" spans="1:34" ht="15" customHeight="1" x14ac:dyDescent="0.4">
      <c r="A171" s="33" t="s">
        <v>42</v>
      </c>
      <c r="B171" s="34">
        <f t="shared" si="42"/>
        <v>3.3997901364113334E-2</v>
      </c>
      <c r="C171" s="34">
        <f t="shared" si="42"/>
        <v>3.3997901364113334E-2</v>
      </c>
      <c r="D171" s="34">
        <f t="shared" si="42"/>
        <v>3.3997901364113334E-2</v>
      </c>
      <c r="E171" s="34">
        <f t="shared" si="42"/>
        <v>3.3997901364113334E-2</v>
      </c>
      <c r="F171" s="34">
        <f t="shared" si="42"/>
        <v>3.399790136411332E-2</v>
      </c>
      <c r="G171" s="34">
        <f t="shared" si="42"/>
        <v>3.3997901364113334E-2</v>
      </c>
      <c r="H171" s="34">
        <f t="shared" si="42"/>
        <v>3.3997901364113334E-2</v>
      </c>
      <c r="I171" s="34">
        <f t="shared" si="42"/>
        <v>3.3997901364113334E-2</v>
      </c>
      <c r="J171" s="34">
        <f t="shared" si="42"/>
        <v>3.3997901364113334E-2</v>
      </c>
      <c r="K171" s="34">
        <f t="shared" si="42"/>
        <v>3.3997901364113334E-2</v>
      </c>
      <c r="L171" s="34">
        <f t="shared" si="42"/>
        <v>3.3997901364113334E-2</v>
      </c>
      <c r="M171" s="34">
        <f t="shared" si="42"/>
        <v>3.3997901364113334E-2</v>
      </c>
      <c r="N171" s="34">
        <f t="shared" si="42"/>
        <v>3.3997901364113334E-2</v>
      </c>
      <c r="O171" s="34">
        <f t="shared" si="42"/>
        <v>3.3997901364113334E-2</v>
      </c>
      <c r="P171" s="34">
        <f t="shared" si="42"/>
        <v>3.3997901364113334E-2</v>
      </c>
      <c r="Q171" s="34">
        <f t="shared" si="42"/>
        <v>3.3997901364113334E-2</v>
      </c>
      <c r="R171" s="34">
        <f t="shared" si="42"/>
        <v>3.399790136411332E-2</v>
      </c>
      <c r="S171" s="34">
        <f t="shared" si="42"/>
        <v>3.399790136411332E-2</v>
      </c>
      <c r="T171" s="34">
        <f t="shared" si="42"/>
        <v>3.399790136411332E-2</v>
      </c>
      <c r="U171" s="34">
        <f t="shared" si="42"/>
        <v>3.3997901364113334E-2</v>
      </c>
      <c r="V171" s="34">
        <f t="shared" si="42"/>
        <v>3.3997901364113334E-2</v>
      </c>
      <c r="W171" s="34">
        <f t="shared" si="42"/>
        <v>3.3997901364113334E-2</v>
      </c>
      <c r="X171" s="34">
        <f t="shared" si="42"/>
        <v>3.3997901364113334E-2</v>
      </c>
      <c r="Y171" s="34">
        <f t="shared" si="42"/>
        <v>3.3997901364113334E-2</v>
      </c>
      <c r="Z171" s="34">
        <f t="shared" si="42"/>
        <v>3.3997901364113334E-2</v>
      </c>
      <c r="AA171" s="34">
        <f t="shared" si="42"/>
        <v>3.399790136411332E-2</v>
      </c>
      <c r="AB171" s="34">
        <f t="shared" si="42"/>
        <v>3.3997901364113334E-2</v>
      </c>
      <c r="AC171" s="34">
        <f t="shared" si="42"/>
        <v>3.3997901364113334E-2</v>
      </c>
      <c r="AD171" s="34">
        <f t="shared" si="42"/>
        <v>3.3997901364113334E-2</v>
      </c>
      <c r="AE171" s="34">
        <f t="shared" si="42"/>
        <v>3.3997901364113334E-2</v>
      </c>
      <c r="AF171">
        <f t="shared" si="40"/>
        <v>3.3997901364113313E-2</v>
      </c>
      <c r="AG171" s="30"/>
      <c r="AH171" s="29"/>
    </row>
    <row r="172" spans="1:34" ht="15" customHeight="1" x14ac:dyDescent="0.4">
      <c r="A172" s="33" t="s">
        <v>43</v>
      </c>
      <c r="B172" s="34">
        <f t="shared" si="42"/>
        <v>3.3997901364113334E-2</v>
      </c>
      <c r="C172" s="34">
        <f t="shared" si="42"/>
        <v>3.3997901364113334E-2</v>
      </c>
      <c r="D172" s="34">
        <f t="shared" si="42"/>
        <v>3.3997901364113334E-2</v>
      </c>
      <c r="E172" s="34">
        <f t="shared" si="42"/>
        <v>3.3997901364113334E-2</v>
      </c>
      <c r="F172" s="34">
        <f t="shared" si="42"/>
        <v>3.399790136411332E-2</v>
      </c>
      <c r="G172" s="34">
        <f t="shared" si="42"/>
        <v>3.3997901364113334E-2</v>
      </c>
      <c r="H172" s="34">
        <f t="shared" si="42"/>
        <v>3.3997901364113334E-2</v>
      </c>
      <c r="I172" s="34">
        <f t="shared" si="42"/>
        <v>3.3997901364113334E-2</v>
      </c>
      <c r="J172" s="34">
        <f t="shared" si="42"/>
        <v>3.3997901364113334E-2</v>
      </c>
      <c r="K172" s="34">
        <f t="shared" si="42"/>
        <v>3.3997901364113334E-2</v>
      </c>
      <c r="L172" s="34">
        <f t="shared" si="42"/>
        <v>3.3997901364113334E-2</v>
      </c>
      <c r="M172" s="34">
        <f t="shared" si="42"/>
        <v>3.3997901364113334E-2</v>
      </c>
      <c r="N172" s="34">
        <f t="shared" si="42"/>
        <v>3.3997901364113334E-2</v>
      </c>
      <c r="O172" s="34">
        <f t="shared" si="42"/>
        <v>3.3997901364113334E-2</v>
      </c>
      <c r="P172" s="34">
        <f t="shared" si="42"/>
        <v>3.3997901364113334E-2</v>
      </c>
      <c r="Q172" s="34">
        <f t="shared" si="42"/>
        <v>3.3997901364113334E-2</v>
      </c>
      <c r="R172" s="34">
        <f t="shared" si="42"/>
        <v>3.399790136411332E-2</v>
      </c>
      <c r="S172" s="34">
        <f t="shared" si="42"/>
        <v>3.399790136411332E-2</v>
      </c>
      <c r="T172" s="34">
        <f t="shared" si="42"/>
        <v>3.399790136411332E-2</v>
      </c>
      <c r="U172" s="34">
        <f t="shared" si="42"/>
        <v>3.3997901364113334E-2</v>
      </c>
      <c r="V172" s="34">
        <f t="shared" si="42"/>
        <v>3.3997901364113334E-2</v>
      </c>
      <c r="W172" s="34">
        <f t="shared" si="42"/>
        <v>3.3997901364113334E-2</v>
      </c>
      <c r="X172" s="34">
        <f t="shared" si="42"/>
        <v>3.3997901364113334E-2</v>
      </c>
      <c r="Y172" s="34">
        <f t="shared" si="42"/>
        <v>3.3997901364113334E-2</v>
      </c>
      <c r="Z172" s="34">
        <f t="shared" si="42"/>
        <v>3.3997901364113334E-2</v>
      </c>
      <c r="AA172" s="34">
        <f t="shared" si="42"/>
        <v>3.399790136411332E-2</v>
      </c>
      <c r="AB172" s="34">
        <f t="shared" si="42"/>
        <v>3.3997901364113334E-2</v>
      </c>
      <c r="AC172" s="34">
        <f t="shared" si="42"/>
        <v>3.3997901364113334E-2</v>
      </c>
      <c r="AD172" s="34">
        <f t="shared" si="42"/>
        <v>3.3997901364113334E-2</v>
      </c>
      <c r="AE172" s="34">
        <f t="shared" si="42"/>
        <v>3.3997901364113334E-2</v>
      </c>
      <c r="AF172">
        <f t="shared" si="40"/>
        <v>3.3997901364113313E-2</v>
      </c>
      <c r="AG172" s="30"/>
      <c r="AH172" s="29"/>
    </row>
    <row r="173" spans="1:34" ht="15" customHeight="1" x14ac:dyDescent="0.4">
      <c r="A173" s="33" t="s">
        <v>44</v>
      </c>
      <c r="B173" s="34">
        <f t="shared" si="42"/>
        <v>3.3997901364113334E-2</v>
      </c>
      <c r="C173" s="34">
        <f t="shared" si="42"/>
        <v>3.3997901364113334E-2</v>
      </c>
      <c r="D173" s="34">
        <f t="shared" si="42"/>
        <v>3.3997901364113334E-2</v>
      </c>
      <c r="E173" s="34">
        <f t="shared" si="42"/>
        <v>3.3997901364113334E-2</v>
      </c>
      <c r="F173" s="34">
        <f t="shared" si="42"/>
        <v>3.399790136411332E-2</v>
      </c>
      <c r="G173" s="34">
        <f t="shared" si="42"/>
        <v>3.3997901364113334E-2</v>
      </c>
      <c r="H173" s="34">
        <f t="shared" si="42"/>
        <v>3.3997901364113334E-2</v>
      </c>
      <c r="I173" s="34">
        <f t="shared" si="42"/>
        <v>3.3997901364113334E-2</v>
      </c>
      <c r="J173" s="34">
        <f t="shared" si="42"/>
        <v>3.3997901364113334E-2</v>
      </c>
      <c r="K173" s="34">
        <f t="shared" si="42"/>
        <v>3.3997901364113334E-2</v>
      </c>
      <c r="L173" s="34">
        <f t="shared" si="42"/>
        <v>3.3997901364113334E-2</v>
      </c>
      <c r="M173" s="34">
        <f t="shared" si="42"/>
        <v>3.3997901364113334E-2</v>
      </c>
      <c r="N173" s="34">
        <f t="shared" si="42"/>
        <v>3.3997901364113334E-2</v>
      </c>
      <c r="O173" s="34">
        <f t="shared" si="42"/>
        <v>3.3997901364113334E-2</v>
      </c>
      <c r="P173" s="34">
        <f t="shared" si="42"/>
        <v>3.3997901364113334E-2</v>
      </c>
      <c r="Q173" s="34">
        <f t="shared" si="42"/>
        <v>3.3997901364113334E-2</v>
      </c>
      <c r="R173" s="34">
        <f t="shared" si="42"/>
        <v>3.399790136411332E-2</v>
      </c>
      <c r="S173" s="34">
        <f t="shared" si="42"/>
        <v>3.399790136411332E-2</v>
      </c>
      <c r="T173" s="34">
        <f t="shared" si="42"/>
        <v>3.399790136411332E-2</v>
      </c>
      <c r="U173" s="34">
        <f t="shared" si="42"/>
        <v>3.3997901364113334E-2</v>
      </c>
      <c r="V173" s="34">
        <f t="shared" si="42"/>
        <v>3.3997901364113334E-2</v>
      </c>
      <c r="W173" s="34">
        <f t="shared" si="42"/>
        <v>3.3997901364113334E-2</v>
      </c>
      <c r="X173" s="34">
        <f t="shared" si="42"/>
        <v>3.3997901364113334E-2</v>
      </c>
      <c r="Y173" s="34">
        <f t="shared" si="42"/>
        <v>3.3997901364113334E-2</v>
      </c>
      <c r="Z173" s="34">
        <f t="shared" si="42"/>
        <v>3.3997901364113334E-2</v>
      </c>
      <c r="AA173" s="34">
        <f t="shared" si="42"/>
        <v>3.399790136411332E-2</v>
      </c>
      <c r="AB173" s="34">
        <f t="shared" si="42"/>
        <v>3.3997901364113334E-2</v>
      </c>
      <c r="AC173" s="34">
        <f t="shared" si="42"/>
        <v>3.3997901364113334E-2</v>
      </c>
      <c r="AD173" s="34">
        <f t="shared" si="42"/>
        <v>3.3997901364113334E-2</v>
      </c>
      <c r="AE173" s="34">
        <f t="shared" si="42"/>
        <v>3.3997901364113334E-2</v>
      </c>
      <c r="AF173">
        <f t="shared" si="40"/>
        <v>3.3997901364113313E-2</v>
      </c>
      <c r="AG173" s="30"/>
      <c r="AH173" s="29"/>
    </row>
    <row r="174" spans="1:34" ht="15" customHeight="1" x14ac:dyDescent="0.4">
      <c r="A174" s="33" t="s">
        <v>357</v>
      </c>
      <c r="B174" s="34">
        <f t="shared" si="42"/>
        <v>3.3997901364113334E-2</v>
      </c>
      <c r="C174" s="34">
        <f t="shared" si="42"/>
        <v>3.3997901364113334E-2</v>
      </c>
      <c r="D174" s="34">
        <f t="shared" si="42"/>
        <v>3.3997901364113334E-2</v>
      </c>
      <c r="E174" s="34">
        <f t="shared" si="42"/>
        <v>3.3997901364113334E-2</v>
      </c>
      <c r="F174" s="34">
        <f t="shared" si="42"/>
        <v>3.399790136411332E-2</v>
      </c>
      <c r="G174" s="34">
        <f t="shared" si="42"/>
        <v>3.3997901364113334E-2</v>
      </c>
      <c r="H174" s="34">
        <f t="shared" si="42"/>
        <v>3.3997901364113334E-2</v>
      </c>
      <c r="I174" s="34">
        <f t="shared" si="42"/>
        <v>3.3997901364113334E-2</v>
      </c>
      <c r="J174" s="34">
        <f t="shared" si="42"/>
        <v>3.3997901364113334E-2</v>
      </c>
      <c r="K174" s="34">
        <f t="shared" si="42"/>
        <v>3.3997901364113334E-2</v>
      </c>
      <c r="L174" s="34">
        <f t="shared" si="42"/>
        <v>3.3997901364113334E-2</v>
      </c>
      <c r="M174" s="34">
        <f t="shared" si="42"/>
        <v>3.3997901364113334E-2</v>
      </c>
      <c r="N174" s="34">
        <f t="shared" si="42"/>
        <v>3.3997901364113334E-2</v>
      </c>
      <c r="O174" s="34">
        <f t="shared" si="42"/>
        <v>3.3997901364113334E-2</v>
      </c>
      <c r="P174" s="34">
        <f t="shared" si="42"/>
        <v>3.3997901364113334E-2</v>
      </c>
      <c r="Q174" s="34">
        <f t="shared" si="42"/>
        <v>3.3997901364113334E-2</v>
      </c>
      <c r="R174" s="34">
        <f t="shared" si="42"/>
        <v>3.399790136411332E-2</v>
      </c>
      <c r="S174" s="34">
        <f t="shared" si="42"/>
        <v>3.399790136411332E-2</v>
      </c>
      <c r="T174" s="34">
        <f t="shared" si="42"/>
        <v>3.399790136411332E-2</v>
      </c>
      <c r="U174" s="34">
        <f t="shared" si="42"/>
        <v>3.3997901364113334E-2</v>
      </c>
      <c r="V174" s="34">
        <f t="shared" si="42"/>
        <v>3.3997901364113334E-2</v>
      </c>
      <c r="W174" s="34">
        <f t="shared" si="42"/>
        <v>3.3997901364113334E-2</v>
      </c>
      <c r="X174" s="34">
        <f t="shared" si="42"/>
        <v>3.3997901364113334E-2</v>
      </c>
      <c r="Y174" s="34">
        <f t="shared" si="42"/>
        <v>3.3997901364113334E-2</v>
      </c>
      <c r="Z174" s="34">
        <f t="shared" si="42"/>
        <v>3.3997901364113334E-2</v>
      </c>
      <c r="AA174" s="34">
        <f t="shared" si="42"/>
        <v>3.399790136411332E-2</v>
      </c>
      <c r="AB174" s="34">
        <f t="shared" si="42"/>
        <v>3.3997901364113334E-2</v>
      </c>
      <c r="AC174" s="34">
        <f t="shared" si="42"/>
        <v>3.3997901364113334E-2</v>
      </c>
      <c r="AD174" s="34">
        <f t="shared" si="42"/>
        <v>3.3997901364113334E-2</v>
      </c>
      <c r="AE174" s="34">
        <f t="shared" si="42"/>
        <v>3.3997901364113334E-2</v>
      </c>
      <c r="AF174">
        <f t="shared" si="40"/>
        <v>3.3997901364113313E-2</v>
      </c>
      <c r="AG174" s="30"/>
      <c r="AH174" s="29"/>
    </row>
    <row r="175" spans="1:34" ht="15" customHeight="1" x14ac:dyDescent="0.4">
      <c r="A175" s="33" t="s">
        <v>358</v>
      </c>
      <c r="B175" s="34">
        <f t="shared" si="42"/>
        <v>3.3997901364113334E-2</v>
      </c>
      <c r="C175" s="34">
        <f t="shared" si="42"/>
        <v>3.3997901364113334E-2</v>
      </c>
      <c r="D175" s="34">
        <f t="shared" si="42"/>
        <v>3.3997901364113334E-2</v>
      </c>
      <c r="E175" s="34">
        <f t="shared" si="42"/>
        <v>3.3997901364113334E-2</v>
      </c>
      <c r="F175" s="34">
        <f t="shared" si="42"/>
        <v>3.399790136411332E-2</v>
      </c>
      <c r="G175" s="34">
        <f t="shared" si="42"/>
        <v>3.3997901364113334E-2</v>
      </c>
      <c r="H175" s="34">
        <f t="shared" si="42"/>
        <v>3.3997901364113334E-2</v>
      </c>
      <c r="I175" s="34">
        <f t="shared" si="42"/>
        <v>3.3997901364113334E-2</v>
      </c>
      <c r="J175" s="34">
        <f t="shared" si="42"/>
        <v>3.3997901364113334E-2</v>
      </c>
      <c r="K175" s="34">
        <f t="shared" si="42"/>
        <v>3.3997901364113334E-2</v>
      </c>
      <c r="L175" s="34">
        <f t="shared" si="42"/>
        <v>3.3997901364113334E-2</v>
      </c>
      <c r="M175" s="34">
        <f t="shared" si="42"/>
        <v>3.3997901364113334E-2</v>
      </c>
      <c r="N175" s="34">
        <f t="shared" si="42"/>
        <v>3.3997901364113334E-2</v>
      </c>
      <c r="O175" s="34">
        <f t="shared" si="42"/>
        <v>3.3997901364113334E-2</v>
      </c>
      <c r="P175" s="34">
        <f t="shared" si="42"/>
        <v>3.3997901364113334E-2</v>
      </c>
      <c r="Q175" s="34">
        <f t="shared" si="42"/>
        <v>3.3997901364113334E-2</v>
      </c>
      <c r="R175" s="34">
        <f t="shared" si="42"/>
        <v>3.399790136411332E-2</v>
      </c>
      <c r="S175" s="34">
        <f t="shared" si="42"/>
        <v>3.399790136411332E-2</v>
      </c>
      <c r="T175" s="34">
        <f t="shared" si="42"/>
        <v>3.399790136411332E-2</v>
      </c>
      <c r="U175" s="34">
        <f t="shared" si="42"/>
        <v>3.3997901364113334E-2</v>
      </c>
      <c r="V175" s="34">
        <f t="shared" si="42"/>
        <v>3.3997901364113334E-2</v>
      </c>
      <c r="W175" s="34">
        <f t="shared" si="42"/>
        <v>3.3997901364113334E-2</v>
      </c>
      <c r="X175" s="34">
        <f t="shared" si="42"/>
        <v>3.3997901364113334E-2</v>
      </c>
      <c r="Y175" s="34">
        <f t="shared" si="42"/>
        <v>3.3997901364113334E-2</v>
      </c>
      <c r="Z175" s="34">
        <f t="shared" si="42"/>
        <v>3.3997901364113334E-2</v>
      </c>
      <c r="AA175" s="34">
        <f t="shared" si="42"/>
        <v>3.399790136411332E-2</v>
      </c>
      <c r="AB175" s="34">
        <f t="shared" si="42"/>
        <v>3.3997901364113334E-2</v>
      </c>
      <c r="AC175" s="34">
        <f t="shared" si="42"/>
        <v>3.3997901364113334E-2</v>
      </c>
      <c r="AD175" s="34">
        <f t="shared" si="42"/>
        <v>3.3997901364113334E-2</v>
      </c>
      <c r="AE175" s="34">
        <f t="shared" si="42"/>
        <v>3.3997901364113334E-2</v>
      </c>
      <c r="AF175">
        <f t="shared" si="40"/>
        <v>3.3997901364113313E-2</v>
      </c>
      <c r="AG175" s="30"/>
      <c r="AH175" s="29"/>
    </row>
    <row r="176" spans="1:34" ht="15" customHeight="1" x14ac:dyDescent="0.4">
      <c r="A176" s="33" t="s">
        <v>359</v>
      </c>
      <c r="B176" s="34">
        <f t="shared" si="42"/>
        <v>3.3997901364113334E-2</v>
      </c>
      <c r="C176" s="34">
        <f t="shared" si="42"/>
        <v>3.3997901364113334E-2</v>
      </c>
      <c r="D176" s="34">
        <f t="shared" si="42"/>
        <v>3.3997901364113334E-2</v>
      </c>
      <c r="E176" s="34">
        <f t="shared" si="42"/>
        <v>3.3997901364113334E-2</v>
      </c>
      <c r="F176" s="34">
        <f t="shared" si="42"/>
        <v>3.399790136411332E-2</v>
      </c>
      <c r="G176" s="34">
        <f t="shared" si="42"/>
        <v>3.3997901364113334E-2</v>
      </c>
      <c r="H176" s="34">
        <f t="shared" si="42"/>
        <v>3.3997901364113334E-2</v>
      </c>
      <c r="I176" s="34">
        <f t="shared" si="42"/>
        <v>3.3997901364113334E-2</v>
      </c>
      <c r="J176" s="34">
        <f t="shared" si="42"/>
        <v>3.3997901364113334E-2</v>
      </c>
      <c r="K176" s="34">
        <f t="shared" si="42"/>
        <v>3.3997901364113334E-2</v>
      </c>
      <c r="L176" s="34">
        <f t="shared" si="42"/>
        <v>3.3997901364113334E-2</v>
      </c>
      <c r="M176" s="34">
        <f t="shared" si="42"/>
        <v>3.3997901364113334E-2</v>
      </c>
      <c r="N176" s="34">
        <f t="shared" si="42"/>
        <v>3.3997901364113334E-2</v>
      </c>
      <c r="O176" s="34">
        <f t="shared" si="42"/>
        <v>3.3997901364113334E-2</v>
      </c>
      <c r="P176" s="34">
        <f t="shared" si="42"/>
        <v>3.3997901364113334E-2</v>
      </c>
      <c r="Q176" s="34">
        <f t="shared" si="42"/>
        <v>3.3997901364113334E-2</v>
      </c>
      <c r="R176" s="34">
        <f t="shared" si="42"/>
        <v>3.399790136411332E-2</v>
      </c>
      <c r="S176" s="34">
        <f t="shared" si="42"/>
        <v>3.399790136411332E-2</v>
      </c>
      <c r="T176" s="34">
        <f t="shared" si="42"/>
        <v>3.399790136411332E-2</v>
      </c>
      <c r="U176" s="34">
        <f t="shared" si="42"/>
        <v>3.3997901364113334E-2</v>
      </c>
      <c r="V176" s="34">
        <f t="shared" si="42"/>
        <v>3.3997901364113334E-2</v>
      </c>
      <c r="W176" s="34">
        <f t="shared" si="42"/>
        <v>3.3997901364113334E-2</v>
      </c>
      <c r="X176" s="34">
        <f t="shared" si="42"/>
        <v>3.3997901364113334E-2</v>
      </c>
      <c r="Y176" s="34">
        <f t="shared" si="42"/>
        <v>3.3997901364113334E-2</v>
      </c>
      <c r="Z176" s="34">
        <f t="shared" si="42"/>
        <v>3.3997901364113334E-2</v>
      </c>
      <c r="AA176" s="34">
        <f t="shared" si="42"/>
        <v>3.399790136411332E-2</v>
      </c>
      <c r="AB176" s="34">
        <f t="shared" si="42"/>
        <v>3.3997901364113334E-2</v>
      </c>
      <c r="AC176" s="34">
        <f t="shared" si="42"/>
        <v>3.3997901364113334E-2</v>
      </c>
      <c r="AD176" s="34">
        <f t="shared" si="42"/>
        <v>3.3997901364113334E-2</v>
      </c>
      <c r="AE176" s="34">
        <f t="shared" si="42"/>
        <v>3.3997901364113334E-2</v>
      </c>
      <c r="AF176">
        <f t="shared" si="40"/>
        <v>3.3997901364113313E-2</v>
      </c>
      <c r="AG176" s="30"/>
      <c r="AH176" s="29"/>
    </row>
    <row r="177" spans="1:45" ht="15" customHeight="1" x14ac:dyDescent="0.4">
      <c r="A177" s="33" t="s">
        <v>360</v>
      </c>
      <c r="B177" s="34">
        <f t="shared" si="42"/>
        <v>3.0010493179433374E-2</v>
      </c>
      <c r="C177" s="34">
        <f t="shared" si="42"/>
        <v>3.0010493179433374E-2</v>
      </c>
      <c r="D177" s="34">
        <f t="shared" si="42"/>
        <v>3.0010493179433374E-2</v>
      </c>
      <c r="E177" s="34">
        <f t="shared" si="42"/>
        <v>3.0010493179433374E-2</v>
      </c>
      <c r="F177" s="34">
        <f t="shared" si="42"/>
        <v>3.0010493179433363E-2</v>
      </c>
      <c r="G177" s="34">
        <f t="shared" si="42"/>
        <v>3.0010493179433374E-2</v>
      </c>
      <c r="H177" s="34">
        <f t="shared" si="42"/>
        <v>3.0010493179433374E-2</v>
      </c>
      <c r="I177" s="34">
        <f t="shared" si="42"/>
        <v>3.0010493179433374E-2</v>
      </c>
      <c r="J177" s="34">
        <f t="shared" si="42"/>
        <v>3.0010493179433374E-2</v>
      </c>
      <c r="K177" s="34">
        <f t="shared" si="42"/>
        <v>3.0010493179433374E-2</v>
      </c>
      <c r="L177" s="34">
        <f t="shared" si="42"/>
        <v>3.0010493179433374E-2</v>
      </c>
      <c r="M177" s="34">
        <f t="shared" si="42"/>
        <v>3.0010493179433374E-2</v>
      </c>
      <c r="N177" s="34">
        <f t="shared" si="42"/>
        <v>3.0010493179433374E-2</v>
      </c>
      <c r="O177" s="34">
        <f t="shared" si="42"/>
        <v>3.0010493179433374E-2</v>
      </c>
      <c r="P177" s="34">
        <f t="shared" si="42"/>
        <v>3.0010493179433374E-2</v>
      </c>
      <c r="Q177" s="34">
        <f t="shared" si="42"/>
        <v>3.0010493179433374E-2</v>
      </c>
      <c r="R177" s="34">
        <f t="shared" si="42"/>
        <v>3.0010493179433363E-2</v>
      </c>
      <c r="S177" s="34">
        <f t="shared" si="42"/>
        <v>3.0010493179433363E-2</v>
      </c>
      <c r="T177" s="34">
        <f t="shared" si="42"/>
        <v>3.0010493179433363E-2</v>
      </c>
      <c r="U177" s="34">
        <f t="shared" si="42"/>
        <v>3.0010493179433374E-2</v>
      </c>
      <c r="V177" s="34">
        <f t="shared" si="42"/>
        <v>3.0010493179433374E-2</v>
      </c>
      <c r="W177" s="34">
        <f t="shared" si="42"/>
        <v>3.0010493179433374E-2</v>
      </c>
      <c r="X177" s="34">
        <f t="shared" si="42"/>
        <v>3.0010493179433374E-2</v>
      </c>
      <c r="Y177" s="34">
        <f t="shared" si="42"/>
        <v>3.0010493179433374E-2</v>
      </c>
      <c r="Z177" s="34">
        <f t="shared" si="42"/>
        <v>3.0010493179433374E-2</v>
      </c>
      <c r="AA177" s="34">
        <f t="shared" si="42"/>
        <v>3.0010493179433363E-2</v>
      </c>
      <c r="AB177" s="34">
        <f t="shared" si="42"/>
        <v>3.0010493179433374E-2</v>
      </c>
      <c r="AC177" s="34">
        <f t="shared" si="42"/>
        <v>3.0010493179433374E-2</v>
      </c>
      <c r="AD177" s="34">
        <f t="shared" si="42"/>
        <v>3.0010493179433374E-2</v>
      </c>
      <c r="AE177" s="34">
        <f t="shared" si="42"/>
        <v>3.0010493179433374E-2</v>
      </c>
      <c r="AF177">
        <f t="shared" si="40"/>
        <v>3.0010493179433381E-2</v>
      </c>
      <c r="AG177" s="30"/>
      <c r="AH177" s="29"/>
    </row>
    <row r="178" spans="1:45" ht="15" customHeight="1" x14ac:dyDescent="0.4">
      <c r="A178" s="33" t="s">
        <v>569</v>
      </c>
      <c r="B178" s="34">
        <f t="shared" si="42"/>
        <v>3.0010493179433374E-2</v>
      </c>
      <c r="C178" s="34">
        <f t="shared" si="42"/>
        <v>3.0010493179433374E-2</v>
      </c>
      <c r="D178" s="34">
        <f t="shared" si="42"/>
        <v>3.0010493179433374E-2</v>
      </c>
      <c r="E178" s="34">
        <f t="shared" si="42"/>
        <v>3.0010493179433374E-2</v>
      </c>
      <c r="F178" s="34">
        <f t="shared" si="42"/>
        <v>3.0010493179433363E-2</v>
      </c>
      <c r="G178" s="34">
        <f t="shared" si="42"/>
        <v>3.0010493179433374E-2</v>
      </c>
      <c r="H178" s="34">
        <f t="shared" si="42"/>
        <v>3.0010493179433374E-2</v>
      </c>
      <c r="I178" s="34">
        <f t="shared" si="42"/>
        <v>3.0010493179433374E-2</v>
      </c>
      <c r="J178" s="34">
        <f t="shared" si="42"/>
        <v>3.0010493179433374E-2</v>
      </c>
      <c r="K178" s="34">
        <f t="shared" si="42"/>
        <v>3.0010493179433374E-2</v>
      </c>
      <c r="L178" s="34">
        <f t="shared" si="42"/>
        <v>3.0010493179433374E-2</v>
      </c>
      <c r="M178" s="34">
        <f t="shared" si="42"/>
        <v>3.0010493179433374E-2</v>
      </c>
      <c r="N178" s="34">
        <f t="shared" si="42"/>
        <v>3.0010493179433374E-2</v>
      </c>
      <c r="O178" s="34">
        <f t="shared" si="42"/>
        <v>3.0010493179433374E-2</v>
      </c>
      <c r="P178" s="34">
        <f t="shared" si="42"/>
        <v>3.0010493179433374E-2</v>
      </c>
      <c r="Q178" s="34">
        <f t="shared" ref="Q178:AE178" si="43">Q144/Q$157</f>
        <v>3.0010493179433374E-2</v>
      </c>
      <c r="R178" s="34">
        <f t="shared" si="43"/>
        <v>3.0010493179433363E-2</v>
      </c>
      <c r="S178" s="34">
        <f t="shared" si="43"/>
        <v>3.0010493179433363E-2</v>
      </c>
      <c r="T178" s="34">
        <f t="shared" si="43"/>
        <v>3.0010493179433363E-2</v>
      </c>
      <c r="U178" s="34">
        <f t="shared" si="43"/>
        <v>3.0010493179433374E-2</v>
      </c>
      <c r="V178" s="34">
        <f t="shared" si="43"/>
        <v>3.0010493179433374E-2</v>
      </c>
      <c r="W178" s="34">
        <f t="shared" si="43"/>
        <v>3.0010493179433374E-2</v>
      </c>
      <c r="X178" s="34">
        <f t="shared" si="43"/>
        <v>3.0010493179433374E-2</v>
      </c>
      <c r="Y178" s="34">
        <f t="shared" si="43"/>
        <v>3.0010493179433374E-2</v>
      </c>
      <c r="Z178" s="34">
        <f t="shared" si="43"/>
        <v>3.0010493179433374E-2</v>
      </c>
      <c r="AA178" s="34">
        <f t="shared" si="43"/>
        <v>3.0010493179433363E-2</v>
      </c>
      <c r="AB178" s="34">
        <f t="shared" si="43"/>
        <v>3.0010493179433374E-2</v>
      </c>
      <c r="AC178" s="34">
        <f t="shared" si="43"/>
        <v>3.0010493179433374E-2</v>
      </c>
      <c r="AD178" s="34">
        <f t="shared" si="43"/>
        <v>3.0010493179433374E-2</v>
      </c>
      <c r="AE178" s="34">
        <f t="shared" si="43"/>
        <v>3.0010493179433374E-2</v>
      </c>
      <c r="AF178">
        <f t="shared" si="40"/>
        <v>3.0010493179433381E-2</v>
      </c>
      <c r="AG178" s="30"/>
      <c r="AH178" s="29"/>
    </row>
    <row r="179" spans="1:45" ht="15" customHeight="1" x14ac:dyDescent="0.4">
      <c r="A179" s="33" t="s">
        <v>570</v>
      </c>
      <c r="B179" s="34">
        <f t="shared" ref="B179:AE187" si="44">B145/B$157</f>
        <v>3.0010493179433374E-2</v>
      </c>
      <c r="C179" s="34">
        <f t="shared" si="44"/>
        <v>3.0010493179433374E-2</v>
      </c>
      <c r="D179" s="34">
        <f t="shared" si="44"/>
        <v>3.0010493179433374E-2</v>
      </c>
      <c r="E179" s="34">
        <f t="shared" si="44"/>
        <v>3.0010493179433374E-2</v>
      </c>
      <c r="F179" s="34">
        <f t="shared" si="44"/>
        <v>3.0010493179433363E-2</v>
      </c>
      <c r="G179" s="34">
        <f t="shared" si="44"/>
        <v>3.0010493179433374E-2</v>
      </c>
      <c r="H179" s="34">
        <f t="shared" si="44"/>
        <v>3.0010493179433374E-2</v>
      </c>
      <c r="I179" s="34">
        <f t="shared" si="44"/>
        <v>3.0010493179433374E-2</v>
      </c>
      <c r="J179" s="34">
        <f t="shared" si="44"/>
        <v>3.0010493179433374E-2</v>
      </c>
      <c r="K179" s="34">
        <f t="shared" si="44"/>
        <v>3.0010493179433374E-2</v>
      </c>
      <c r="L179" s="34">
        <f t="shared" si="44"/>
        <v>3.0010493179433374E-2</v>
      </c>
      <c r="M179" s="34">
        <f t="shared" si="44"/>
        <v>3.0010493179433374E-2</v>
      </c>
      <c r="N179" s="34">
        <f t="shared" si="44"/>
        <v>3.0010493179433374E-2</v>
      </c>
      <c r="O179" s="34">
        <f t="shared" si="44"/>
        <v>3.0010493179433374E-2</v>
      </c>
      <c r="P179" s="34">
        <f t="shared" si="44"/>
        <v>3.0010493179433374E-2</v>
      </c>
      <c r="Q179" s="34">
        <f t="shared" si="44"/>
        <v>3.0010493179433374E-2</v>
      </c>
      <c r="R179" s="34">
        <f t="shared" si="44"/>
        <v>3.0010493179433363E-2</v>
      </c>
      <c r="S179" s="34">
        <f t="shared" si="44"/>
        <v>3.0010493179433363E-2</v>
      </c>
      <c r="T179" s="34">
        <f t="shared" si="44"/>
        <v>3.0010493179433363E-2</v>
      </c>
      <c r="U179" s="34">
        <f t="shared" si="44"/>
        <v>3.0010493179433374E-2</v>
      </c>
      <c r="V179" s="34">
        <f t="shared" si="44"/>
        <v>3.0010493179433374E-2</v>
      </c>
      <c r="W179" s="34">
        <f t="shared" si="44"/>
        <v>3.0010493179433374E-2</v>
      </c>
      <c r="X179" s="34">
        <f t="shared" si="44"/>
        <v>3.0010493179433374E-2</v>
      </c>
      <c r="Y179" s="34">
        <f t="shared" si="44"/>
        <v>3.0010493179433374E-2</v>
      </c>
      <c r="Z179" s="34">
        <f t="shared" si="44"/>
        <v>3.0010493179433374E-2</v>
      </c>
      <c r="AA179" s="34">
        <f t="shared" si="44"/>
        <v>3.0010493179433363E-2</v>
      </c>
      <c r="AB179" s="34">
        <f t="shared" si="44"/>
        <v>3.0010493179433374E-2</v>
      </c>
      <c r="AC179" s="34">
        <f t="shared" si="44"/>
        <v>3.0010493179433374E-2</v>
      </c>
      <c r="AD179" s="34">
        <f t="shared" si="44"/>
        <v>3.0010493179433374E-2</v>
      </c>
      <c r="AE179" s="34">
        <f t="shared" si="44"/>
        <v>3.0010493179433374E-2</v>
      </c>
      <c r="AF179">
        <f t="shared" si="40"/>
        <v>3.0010493179433381E-2</v>
      </c>
      <c r="AG179" s="30"/>
      <c r="AH179" s="29"/>
    </row>
    <row r="180" spans="1:45" ht="15" customHeight="1" x14ac:dyDescent="0.4">
      <c r="A180" s="33" t="s">
        <v>571</v>
      </c>
      <c r="B180" s="34">
        <f t="shared" si="44"/>
        <v>3.3997901364113334E-2</v>
      </c>
      <c r="C180" s="34">
        <f t="shared" si="44"/>
        <v>3.3997901364113334E-2</v>
      </c>
      <c r="D180" s="34">
        <f t="shared" si="44"/>
        <v>3.3997901364113334E-2</v>
      </c>
      <c r="E180" s="34">
        <f t="shared" si="44"/>
        <v>3.3997901364113334E-2</v>
      </c>
      <c r="F180" s="34">
        <f t="shared" si="44"/>
        <v>3.399790136411332E-2</v>
      </c>
      <c r="G180" s="34">
        <f t="shared" si="44"/>
        <v>3.3997901364113334E-2</v>
      </c>
      <c r="H180" s="34">
        <f t="shared" si="44"/>
        <v>3.3997901364113334E-2</v>
      </c>
      <c r="I180" s="34">
        <f t="shared" si="44"/>
        <v>3.3997901364113334E-2</v>
      </c>
      <c r="J180" s="34">
        <f t="shared" si="44"/>
        <v>3.3997901364113334E-2</v>
      </c>
      <c r="K180" s="34">
        <f t="shared" si="44"/>
        <v>3.3997901364113334E-2</v>
      </c>
      <c r="L180" s="34">
        <f t="shared" si="44"/>
        <v>3.3997901364113334E-2</v>
      </c>
      <c r="M180" s="34">
        <f t="shared" si="44"/>
        <v>3.3997901364113334E-2</v>
      </c>
      <c r="N180" s="34">
        <f t="shared" si="44"/>
        <v>3.3997901364113334E-2</v>
      </c>
      <c r="O180" s="34">
        <f t="shared" si="44"/>
        <v>3.3997901364113334E-2</v>
      </c>
      <c r="P180" s="34">
        <f t="shared" si="44"/>
        <v>3.3997901364113334E-2</v>
      </c>
      <c r="Q180" s="34">
        <f t="shared" si="44"/>
        <v>3.3997901364113334E-2</v>
      </c>
      <c r="R180" s="34">
        <f t="shared" si="44"/>
        <v>3.399790136411332E-2</v>
      </c>
      <c r="S180" s="34">
        <f t="shared" si="44"/>
        <v>3.399790136411332E-2</v>
      </c>
      <c r="T180" s="34">
        <f t="shared" si="44"/>
        <v>3.399790136411332E-2</v>
      </c>
      <c r="U180" s="34">
        <f t="shared" si="44"/>
        <v>3.3997901364113334E-2</v>
      </c>
      <c r="V180" s="34">
        <f t="shared" si="44"/>
        <v>3.3997901364113334E-2</v>
      </c>
      <c r="W180" s="34">
        <f t="shared" si="44"/>
        <v>3.3997901364113334E-2</v>
      </c>
      <c r="X180" s="34">
        <f t="shared" si="44"/>
        <v>3.3997901364113334E-2</v>
      </c>
      <c r="Y180" s="34">
        <f t="shared" si="44"/>
        <v>3.3997901364113334E-2</v>
      </c>
      <c r="Z180" s="34">
        <f t="shared" si="44"/>
        <v>3.3997901364113334E-2</v>
      </c>
      <c r="AA180" s="34">
        <f t="shared" si="44"/>
        <v>3.399790136411332E-2</v>
      </c>
      <c r="AB180" s="34">
        <f t="shared" si="44"/>
        <v>3.3997901364113334E-2</v>
      </c>
      <c r="AC180" s="34">
        <f t="shared" si="44"/>
        <v>3.3997901364113334E-2</v>
      </c>
      <c r="AD180" s="34">
        <f t="shared" si="44"/>
        <v>3.3997901364113334E-2</v>
      </c>
      <c r="AE180" s="34">
        <f t="shared" si="44"/>
        <v>3.3997901364113334E-2</v>
      </c>
      <c r="AF180">
        <f t="shared" si="40"/>
        <v>3.3997901364113313E-2</v>
      </c>
      <c r="AG180" s="30"/>
      <c r="AH180" s="29"/>
    </row>
    <row r="181" spans="1:45" ht="15" customHeight="1" x14ac:dyDescent="0.4">
      <c r="A181" s="33" t="s">
        <v>6097</v>
      </c>
      <c r="B181" s="34">
        <f t="shared" si="44"/>
        <v>3.3997901364113334E-2</v>
      </c>
      <c r="C181" s="34">
        <f t="shared" si="44"/>
        <v>3.3997901364113334E-2</v>
      </c>
      <c r="D181" s="34">
        <f t="shared" si="44"/>
        <v>3.3997901364113334E-2</v>
      </c>
      <c r="E181" s="34">
        <f t="shared" si="44"/>
        <v>3.3997901364113334E-2</v>
      </c>
      <c r="F181" s="34">
        <f t="shared" si="44"/>
        <v>3.399790136411332E-2</v>
      </c>
      <c r="G181" s="34">
        <f t="shared" si="44"/>
        <v>3.3997901364113334E-2</v>
      </c>
      <c r="H181" s="34">
        <f t="shared" si="44"/>
        <v>3.3997901364113334E-2</v>
      </c>
      <c r="I181" s="34">
        <f t="shared" si="44"/>
        <v>3.3997901364113334E-2</v>
      </c>
      <c r="J181" s="34">
        <f t="shared" si="44"/>
        <v>3.3997901364113334E-2</v>
      </c>
      <c r="K181" s="34">
        <f t="shared" si="44"/>
        <v>3.3997901364113334E-2</v>
      </c>
      <c r="L181" s="34">
        <f t="shared" si="44"/>
        <v>3.3997901364113334E-2</v>
      </c>
      <c r="M181" s="34">
        <f t="shared" si="44"/>
        <v>3.3997901364113334E-2</v>
      </c>
      <c r="N181" s="34">
        <f t="shared" si="44"/>
        <v>3.3997901364113334E-2</v>
      </c>
      <c r="O181" s="34">
        <f t="shared" si="44"/>
        <v>3.3997901364113334E-2</v>
      </c>
      <c r="P181" s="34">
        <f t="shared" si="44"/>
        <v>3.3997901364113334E-2</v>
      </c>
      <c r="Q181" s="34">
        <f t="shared" si="44"/>
        <v>3.3997901364113334E-2</v>
      </c>
      <c r="R181" s="34">
        <f t="shared" si="44"/>
        <v>3.399790136411332E-2</v>
      </c>
      <c r="S181" s="34">
        <f t="shared" si="44"/>
        <v>3.399790136411332E-2</v>
      </c>
      <c r="T181" s="34">
        <f t="shared" si="44"/>
        <v>3.399790136411332E-2</v>
      </c>
      <c r="U181" s="34">
        <f t="shared" si="44"/>
        <v>3.3997901364113334E-2</v>
      </c>
      <c r="V181" s="34">
        <f t="shared" si="44"/>
        <v>3.3997901364113334E-2</v>
      </c>
      <c r="W181" s="34">
        <f t="shared" si="44"/>
        <v>3.3997901364113334E-2</v>
      </c>
      <c r="X181" s="34">
        <f t="shared" si="44"/>
        <v>3.3997901364113334E-2</v>
      </c>
      <c r="Y181" s="34">
        <f t="shared" si="44"/>
        <v>3.3997901364113334E-2</v>
      </c>
      <c r="Z181" s="34">
        <f t="shared" si="44"/>
        <v>3.3997901364113334E-2</v>
      </c>
      <c r="AA181" s="34">
        <f t="shared" si="44"/>
        <v>3.399790136411332E-2</v>
      </c>
      <c r="AB181" s="34">
        <f t="shared" si="44"/>
        <v>3.3997901364113334E-2</v>
      </c>
      <c r="AC181" s="34">
        <f t="shared" si="44"/>
        <v>3.3997901364113334E-2</v>
      </c>
      <c r="AD181" s="34">
        <f t="shared" si="44"/>
        <v>3.3997901364113334E-2</v>
      </c>
      <c r="AE181" s="34">
        <f t="shared" si="44"/>
        <v>3.3997901364113334E-2</v>
      </c>
      <c r="AF181">
        <f t="shared" si="40"/>
        <v>3.3997901364113313E-2</v>
      </c>
      <c r="AG181" s="30"/>
      <c r="AH181" s="29"/>
    </row>
    <row r="182" spans="1:45" ht="15" customHeight="1" x14ac:dyDescent="0.4">
      <c r="A182" s="33" t="s">
        <v>6098</v>
      </c>
      <c r="B182" s="34">
        <f t="shared" si="44"/>
        <v>3.3997901364113334E-2</v>
      </c>
      <c r="C182" s="34">
        <f t="shared" si="44"/>
        <v>3.3997901364113334E-2</v>
      </c>
      <c r="D182" s="34">
        <f t="shared" si="44"/>
        <v>3.3997901364113334E-2</v>
      </c>
      <c r="E182" s="34">
        <f t="shared" si="44"/>
        <v>3.3997901364113334E-2</v>
      </c>
      <c r="F182" s="34">
        <f t="shared" si="44"/>
        <v>3.399790136411332E-2</v>
      </c>
      <c r="G182" s="34">
        <f t="shared" si="44"/>
        <v>3.3997901364113334E-2</v>
      </c>
      <c r="H182" s="34">
        <f t="shared" si="44"/>
        <v>3.3997901364113334E-2</v>
      </c>
      <c r="I182" s="34">
        <f t="shared" si="44"/>
        <v>3.3997901364113334E-2</v>
      </c>
      <c r="J182" s="34">
        <f t="shared" si="44"/>
        <v>3.3997901364113334E-2</v>
      </c>
      <c r="K182" s="34">
        <f t="shared" si="44"/>
        <v>3.3997901364113334E-2</v>
      </c>
      <c r="L182" s="34">
        <f t="shared" si="44"/>
        <v>3.3997901364113334E-2</v>
      </c>
      <c r="M182" s="34">
        <f t="shared" si="44"/>
        <v>3.3997901364113334E-2</v>
      </c>
      <c r="N182" s="34">
        <f t="shared" si="44"/>
        <v>3.3997901364113334E-2</v>
      </c>
      <c r="O182" s="34">
        <f t="shared" si="44"/>
        <v>3.3997901364113334E-2</v>
      </c>
      <c r="P182" s="34">
        <f t="shared" si="44"/>
        <v>3.3997901364113334E-2</v>
      </c>
      <c r="Q182" s="34">
        <f t="shared" si="44"/>
        <v>3.3997901364113334E-2</v>
      </c>
      <c r="R182" s="34">
        <f t="shared" si="44"/>
        <v>3.399790136411332E-2</v>
      </c>
      <c r="S182" s="34">
        <f t="shared" si="44"/>
        <v>3.399790136411332E-2</v>
      </c>
      <c r="T182" s="34">
        <f t="shared" si="44"/>
        <v>3.399790136411332E-2</v>
      </c>
      <c r="U182" s="34">
        <f t="shared" si="44"/>
        <v>3.3997901364113334E-2</v>
      </c>
      <c r="V182" s="34">
        <f t="shared" si="44"/>
        <v>3.3997901364113334E-2</v>
      </c>
      <c r="W182" s="34">
        <f t="shared" si="44"/>
        <v>3.3997901364113334E-2</v>
      </c>
      <c r="X182" s="34">
        <f t="shared" si="44"/>
        <v>3.3997901364113334E-2</v>
      </c>
      <c r="Y182" s="34">
        <f t="shared" si="44"/>
        <v>3.3997901364113334E-2</v>
      </c>
      <c r="Z182" s="34">
        <f t="shared" si="44"/>
        <v>3.3997901364113334E-2</v>
      </c>
      <c r="AA182" s="34">
        <f t="shared" si="44"/>
        <v>3.399790136411332E-2</v>
      </c>
      <c r="AB182" s="34">
        <f t="shared" si="44"/>
        <v>3.3997901364113334E-2</v>
      </c>
      <c r="AC182" s="34">
        <f t="shared" si="44"/>
        <v>3.3997901364113334E-2</v>
      </c>
      <c r="AD182" s="34">
        <f t="shared" si="44"/>
        <v>3.3997901364113334E-2</v>
      </c>
      <c r="AE182" s="34">
        <f t="shared" si="44"/>
        <v>3.3997901364113334E-2</v>
      </c>
      <c r="AF182">
        <f t="shared" si="40"/>
        <v>3.3997901364113313E-2</v>
      </c>
      <c r="AG182" s="30"/>
      <c r="AH182" s="29"/>
      <c r="AN182" s="25"/>
      <c r="AO182" s="25"/>
      <c r="AP182" s="25"/>
      <c r="AQ182" s="25"/>
      <c r="AR182" s="25"/>
      <c r="AS182" s="25"/>
    </row>
    <row r="183" spans="1:45" ht="15" customHeight="1" x14ac:dyDescent="0.4">
      <c r="A183" s="33" t="s">
        <v>6099</v>
      </c>
      <c r="B183" s="34">
        <f t="shared" si="44"/>
        <v>3.3997901364113334E-2</v>
      </c>
      <c r="C183" s="34">
        <f t="shared" si="44"/>
        <v>3.3997901364113334E-2</v>
      </c>
      <c r="D183" s="34">
        <f t="shared" si="44"/>
        <v>3.3997901364113334E-2</v>
      </c>
      <c r="E183" s="34">
        <f t="shared" si="44"/>
        <v>3.3997901364113334E-2</v>
      </c>
      <c r="F183" s="34">
        <f t="shared" si="44"/>
        <v>3.399790136411332E-2</v>
      </c>
      <c r="G183" s="34">
        <f t="shared" si="44"/>
        <v>3.3997901364113334E-2</v>
      </c>
      <c r="H183" s="34">
        <f t="shared" si="44"/>
        <v>3.3997901364113334E-2</v>
      </c>
      <c r="I183" s="34">
        <f t="shared" si="44"/>
        <v>3.3997901364113334E-2</v>
      </c>
      <c r="J183" s="34">
        <f t="shared" si="44"/>
        <v>3.3997901364113334E-2</v>
      </c>
      <c r="K183" s="34">
        <f t="shared" si="44"/>
        <v>3.3997901364113334E-2</v>
      </c>
      <c r="L183" s="34">
        <f t="shared" si="44"/>
        <v>3.3997901364113334E-2</v>
      </c>
      <c r="M183" s="34">
        <f t="shared" si="44"/>
        <v>3.3997901364113334E-2</v>
      </c>
      <c r="N183" s="34">
        <f t="shared" si="44"/>
        <v>3.3997901364113334E-2</v>
      </c>
      <c r="O183" s="34">
        <f t="shared" si="44"/>
        <v>3.3997901364113334E-2</v>
      </c>
      <c r="P183" s="34">
        <f t="shared" si="44"/>
        <v>3.3997901364113334E-2</v>
      </c>
      <c r="Q183" s="34">
        <f t="shared" si="44"/>
        <v>3.3997901364113334E-2</v>
      </c>
      <c r="R183" s="34">
        <f t="shared" si="44"/>
        <v>3.399790136411332E-2</v>
      </c>
      <c r="S183" s="34">
        <f t="shared" si="44"/>
        <v>3.399790136411332E-2</v>
      </c>
      <c r="T183" s="34">
        <f t="shared" si="44"/>
        <v>3.399790136411332E-2</v>
      </c>
      <c r="U183" s="34">
        <f t="shared" si="44"/>
        <v>3.3997901364113334E-2</v>
      </c>
      <c r="V183" s="34">
        <f t="shared" si="44"/>
        <v>3.3997901364113334E-2</v>
      </c>
      <c r="W183" s="34">
        <f t="shared" si="44"/>
        <v>3.3997901364113334E-2</v>
      </c>
      <c r="X183" s="34">
        <f t="shared" si="44"/>
        <v>3.3997901364113334E-2</v>
      </c>
      <c r="Y183" s="34">
        <f t="shared" si="44"/>
        <v>3.3997901364113334E-2</v>
      </c>
      <c r="Z183" s="34">
        <f t="shared" si="44"/>
        <v>3.3997901364113334E-2</v>
      </c>
      <c r="AA183" s="34">
        <f t="shared" si="44"/>
        <v>3.399790136411332E-2</v>
      </c>
      <c r="AB183" s="34">
        <f t="shared" si="44"/>
        <v>3.3997901364113334E-2</v>
      </c>
      <c r="AC183" s="34">
        <f t="shared" si="44"/>
        <v>3.3997901364113334E-2</v>
      </c>
      <c r="AD183" s="34">
        <f t="shared" si="44"/>
        <v>3.3997901364113334E-2</v>
      </c>
      <c r="AE183" s="34">
        <f t="shared" si="44"/>
        <v>3.3997901364113334E-2</v>
      </c>
      <c r="AF183">
        <f t="shared" si="40"/>
        <v>3.3997901364113313E-2</v>
      </c>
      <c r="AG183" s="30"/>
      <c r="AH183" s="29"/>
    </row>
    <row r="184" spans="1:45" ht="15" customHeight="1" x14ac:dyDescent="0.4">
      <c r="A184" s="33" t="s">
        <v>6100</v>
      </c>
      <c r="B184" s="34">
        <f t="shared" si="44"/>
        <v>3.3997901364113334E-2</v>
      </c>
      <c r="C184" s="34">
        <f t="shared" si="44"/>
        <v>3.3997901364113334E-2</v>
      </c>
      <c r="D184" s="34">
        <f t="shared" si="44"/>
        <v>3.3997901364113334E-2</v>
      </c>
      <c r="E184" s="34">
        <f t="shared" si="44"/>
        <v>3.3997901364113334E-2</v>
      </c>
      <c r="F184" s="34">
        <f t="shared" si="44"/>
        <v>3.399790136411332E-2</v>
      </c>
      <c r="G184" s="34">
        <f t="shared" si="44"/>
        <v>3.3997901364113334E-2</v>
      </c>
      <c r="H184" s="34">
        <f t="shared" si="44"/>
        <v>3.3997901364113334E-2</v>
      </c>
      <c r="I184" s="34">
        <f t="shared" si="44"/>
        <v>3.3997901364113334E-2</v>
      </c>
      <c r="J184" s="34">
        <f t="shared" si="44"/>
        <v>3.3997901364113334E-2</v>
      </c>
      <c r="K184" s="34">
        <f t="shared" si="44"/>
        <v>3.3997901364113334E-2</v>
      </c>
      <c r="L184" s="34">
        <f t="shared" si="44"/>
        <v>3.3997901364113334E-2</v>
      </c>
      <c r="M184" s="34">
        <f t="shared" si="44"/>
        <v>3.3997901364113334E-2</v>
      </c>
      <c r="N184" s="34">
        <f t="shared" si="44"/>
        <v>3.3997901364113334E-2</v>
      </c>
      <c r="O184" s="34">
        <f t="shared" si="44"/>
        <v>3.3997901364113334E-2</v>
      </c>
      <c r="P184" s="34">
        <f t="shared" si="44"/>
        <v>3.3997901364113334E-2</v>
      </c>
      <c r="Q184" s="34">
        <f t="shared" si="44"/>
        <v>3.3997901364113334E-2</v>
      </c>
      <c r="R184" s="34">
        <f t="shared" si="44"/>
        <v>3.399790136411332E-2</v>
      </c>
      <c r="S184" s="34">
        <f t="shared" si="44"/>
        <v>3.399790136411332E-2</v>
      </c>
      <c r="T184" s="34">
        <f t="shared" si="44"/>
        <v>3.399790136411332E-2</v>
      </c>
      <c r="U184" s="34">
        <f t="shared" si="44"/>
        <v>3.3997901364113334E-2</v>
      </c>
      <c r="V184" s="34">
        <f t="shared" si="44"/>
        <v>3.3997901364113334E-2</v>
      </c>
      <c r="W184" s="34">
        <f t="shared" si="44"/>
        <v>3.3997901364113334E-2</v>
      </c>
      <c r="X184" s="34">
        <f t="shared" si="44"/>
        <v>3.3997901364113334E-2</v>
      </c>
      <c r="Y184" s="34">
        <f t="shared" si="44"/>
        <v>3.3997901364113334E-2</v>
      </c>
      <c r="Z184" s="34">
        <f t="shared" si="44"/>
        <v>3.3997901364113334E-2</v>
      </c>
      <c r="AA184" s="34">
        <f t="shared" si="44"/>
        <v>3.399790136411332E-2</v>
      </c>
      <c r="AB184" s="34">
        <f t="shared" si="44"/>
        <v>3.3997901364113334E-2</v>
      </c>
      <c r="AC184" s="34">
        <f t="shared" si="44"/>
        <v>3.3997901364113334E-2</v>
      </c>
      <c r="AD184" s="34">
        <f t="shared" si="44"/>
        <v>3.3997901364113334E-2</v>
      </c>
      <c r="AE184" s="34">
        <f t="shared" si="44"/>
        <v>3.3997901364113334E-2</v>
      </c>
      <c r="AF184">
        <f t="shared" si="40"/>
        <v>3.3997901364113313E-2</v>
      </c>
      <c r="AG184" s="30"/>
      <c r="AH184" s="29"/>
    </row>
    <row r="185" spans="1:45" ht="15" customHeight="1" x14ac:dyDescent="0.4">
      <c r="A185" s="33" t="s">
        <v>6101</v>
      </c>
      <c r="B185" s="34">
        <f t="shared" si="44"/>
        <v>3.3997901364113334E-2</v>
      </c>
      <c r="C185" s="34">
        <f t="shared" si="44"/>
        <v>3.3997901364113334E-2</v>
      </c>
      <c r="D185" s="34">
        <f t="shared" si="44"/>
        <v>3.3997901364113334E-2</v>
      </c>
      <c r="E185" s="34">
        <f t="shared" si="44"/>
        <v>3.3997901364113334E-2</v>
      </c>
      <c r="F185" s="34">
        <f t="shared" si="44"/>
        <v>3.399790136411332E-2</v>
      </c>
      <c r="G185" s="34">
        <f t="shared" si="44"/>
        <v>3.3997901364113334E-2</v>
      </c>
      <c r="H185" s="34">
        <f t="shared" si="44"/>
        <v>3.3997901364113334E-2</v>
      </c>
      <c r="I185" s="34">
        <f t="shared" si="44"/>
        <v>3.3997901364113334E-2</v>
      </c>
      <c r="J185" s="34">
        <f t="shared" si="44"/>
        <v>3.3997901364113334E-2</v>
      </c>
      <c r="K185" s="34">
        <f t="shared" si="44"/>
        <v>3.3997901364113334E-2</v>
      </c>
      <c r="L185" s="34">
        <f t="shared" si="44"/>
        <v>3.3997901364113334E-2</v>
      </c>
      <c r="M185" s="34">
        <f t="shared" si="44"/>
        <v>3.3997901364113334E-2</v>
      </c>
      <c r="N185" s="34">
        <f t="shared" si="44"/>
        <v>3.3997901364113334E-2</v>
      </c>
      <c r="O185" s="34">
        <f t="shared" si="44"/>
        <v>3.3997901364113334E-2</v>
      </c>
      <c r="P185" s="34">
        <f t="shared" si="44"/>
        <v>3.3997901364113334E-2</v>
      </c>
      <c r="Q185" s="34">
        <f t="shared" si="44"/>
        <v>3.3997901364113334E-2</v>
      </c>
      <c r="R185" s="34">
        <f t="shared" si="44"/>
        <v>3.399790136411332E-2</v>
      </c>
      <c r="S185" s="34">
        <f t="shared" si="44"/>
        <v>3.399790136411332E-2</v>
      </c>
      <c r="T185" s="34">
        <f t="shared" si="44"/>
        <v>3.399790136411332E-2</v>
      </c>
      <c r="U185" s="34">
        <f t="shared" si="44"/>
        <v>3.3997901364113334E-2</v>
      </c>
      <c r="V185" s="34">
        <f t="shared" si="44"/>
        <v>3.3997901364113334E-2</v>
      </c>
      <c r="W185" s="34">
        <f t="shared" si="44"/>
        <v>3.3997901364113334E-2</v>
      </c>
      <c r="X185" s="34">
        <f t="shared" si="44"/>
        <v>3.3997901364113334E-2</v>
      </c>
      <c r="Y185" s="34">
        <f t="shared" si="44"/>
        <v>3.3997901364113334E-2</v>
      </c>
      <c r="Z185" s="34">
        <f t="shared" si="44"/>
        <v>3.3997901364113334E-2</v>
      </c>
      <c r="AA185" s="34">
        <f t="shared" si="44"/>
        <v>3.399790136411332E-2</v>
      </c>
      <c r="AB185" s="34">
        <f t="shared" si="44"/>
        <v>3.3997901364113334E-2</v>
      </c>
      <c r="AC185" s="34">
        <f t="shared" si="44"/>
        <v>3.3997901364113334E-2</v>
      </c>
      <c r="AD185" s="34">
        <f t="shared" si="44"/>
        <v>3.3997901364113334E-2</v>
      </c>
      <c r="AE185" s="34">
        <f t="shared" si="44"/>
        <v>3.3997901364113334E-2</v>
      </c>
      <c r="AF185">
        <f t="shared" si="40"/>
        <v>3.3997901364113313E-2</v>
      </c>
      <c r="AG185" s="30"/>
      <c r="AH185" s="29"/>
      <c r="AL185" s="25"/>
    </row>
    <row r="186" spans="1:45" ht="15" customHeight="1" x14ac:dyDescent="0.4">
      <c r="A186" s="33" t="s">
        <v>6102</v>
      </c>
      <c r="B186" s="34">
        <f t="shared" si="44"/>
        <v>3.0010493179433374E-2</v>
      </c>
      <c r="C186" s="34">
        <f t="shared" si="44"/>
        <v>3.0010493179433374E-2</v>
      </c>
      <c r="D186" s="34">
        <f t="shared" si="44"/>
        <v>3.0010493179433374E-2</v>
      </c>
      <c r="E186" s="34">
        <f t="shared" si="44"/>
        <v>3.0010493179433374E-2</v>
      </c>
      <c r="F186" s="34">
        <f t="shared" si="44"/>
        <v>3.0010493179433363E-2</v>
      </c>
      <c r="G186" s="34">
        <f t="shared" si="44"/>
        <v>3.0010493179433374E-2</v>
      </c>
      <c r="H186" s="34">
        <f t="shared" si="44"/>
        <v>3.0010493179433374E-2</v>
      </c>
      <c r="I186" s="34">
        <f t="shared" si="44"/>
        <v>3.0010493179433374E-2</v>
      </c>
      <c r="J186" s="34">
        <f t="shared" si="44"/>
        <v>3.0010493179433374E-2</v>
      </c>
      <c r="K186" s="34">
        <f t="shared" si="44"/>
        <v>3.0010493179433374E-2</v>
      </c>
      <c r="L186" s="34">
        <f t="shared" si="44"/>
        <v>3.0010493179433374E-2</v>
      </c>
      <c r="M186" s="34">
        <f t="shared" si="44"/>
        <v>3.0010493179433374E-2</v>
      </c>
      <c r="N186" s="34">
        <f t="shared" si="44"/>
        <v>3.0010493179433374E-2</v>
      </c>
      <c r="O186" s="34">
        <f t="shared" si="44"/>
        <v>3.0010493179433374E-2</v>
      </c>
      <c r="P186" s="34">
        <f t="shared" si="44"/>
        <v>3.0010493179433374E-2</v>
      </c>
      <c r="Q186" s="34">
        <f t="shared" si="44"/>
        <v>3.0010493179433374E-2</v>
      </c>
      <c r="R186" s="34">
        <f t="shared" si="44"/>
        <v>3.0010493179433363E-2</v>
      </c>
      <c r="S186" s="34">
        <f t="shared" si="44"/>
        <v>3.0010493179433363E-2</v>
      </c>
      <c r="T186" s="34">
        <f t="shared" si="44"/>
        <v>3.0010493179433363E-2</v>
      </c>
      <c r="U186" s="34">
        <f t="shared" si="44"/>
        <v>3.0010493179433374E-2</v>
      </c>
      <c r="V186" s="34">
        <f t="shared" si="44"/>
        <v>3.0010493179433374E-2</v>
      </c>
      <c r="W186" s="34">
        <f t="shared" si="44"/>
        <v>3.0010493179433374E-2</v>
      </c>
      <c r="X186" s="34">
        <f t="shared" si="44"/>
        <v>3.0010493179433374E-2</v>
      </c>
      <c r="Y186" s="34">
        <f t="shared" si="44"/>
        <v>3.0010493179433374E-2</v>
      </c>
      <c r="Z186" s="34">
        <f t="shared" si="44"/>
        <v>3.0010493179433374E-2</v>
      </c>
      <c r="AA186" s="34">
        <f t="shared" si="44"/>
        <v>3.0010493179433363E-2</v>
      </c>
      <c r="AB186" s="34">
        <f t="shared" si="44"/>
        <v>3.0010493179433374E-2</v>
      </c>
      <c r="AC186" s="34">
        <f t="shared" si="44"/>
        <v>3.0010493179433374E-2</v>
      </c>
      <c r="AD186" s="34">
        <f t="shared" si="44"/>
        <v>3.0010493179433374E-2</v>
      </c>
      <c r="AE186" s="34">
        <f t="shared" si="44"/>
        <v>3.0010493179433374E-2</v>
      </c>
      <c r="AF186">
        <f t="shared" si="40"/>
        <v>3.0010493179433381E-2</v>
      </c>
      <c r="AG186" s="30"/>
      <c r="AH186" s="29"/>
      <c r="AL186" s="25"/>
    </row>
    <row r="187" spans="1:45" ht="15" customHeight="1" x14ac:dyDescent="0.4">
      <c r="A187" s="33" t="s">
        <v>6103</v>
      </c>
      <c r="B187" s="34">
        <f t="shared" si="44"/>
        <v>3.3997901364113334E-2</v>
      </c>
      <c r="C187" s="34">
        <f t="shared" si="44"/>
        <v>3.3997901364113334E-2</v>
      </c>
      <c r="D187" s="34">
        <f t="shared" si="44"/>
        <v>3.3997901364113334E-2</v>
      </c>
      <c r="E187" s="34">
        <f t="shared" si="44"/>
        <v>3.3997901364113334E-2</v>
      </c>
      <c r="F187" s="34">
        <f t="shared" si="44"/>
        <v>3.399790136411332E-2</v>
      </c>
      <c r="G187" s="34">
        <f t="shared" si="44"/>
        <v>3.3997901364113334E-2</v>
      </c>
      <c r="H187" s="34">
        <f t="shared" si="44"/>
        <v>3.3997901364113334E-2</v>
      </c>
      <c r="I187" s="34">
        <f t="shared" si="44"/>
        <v>3.3997901364113334E-2</v>
      </c>
      <c r="J187" s="34">
        <f t="shared" si="44"/>
        <v>3.3997901364113334E-2</v>
      </c>
      <c r="K187" s="34">
        <f t="shared" si="44"/>
        <v>3.3997901364113334E-2</v>
      </c>
      <c r="L187" s="34">
        <f t="shared" si="44"/>
        <v>3.3997901364113334E-2</v>
      </c>
      <c r="M187" s="34">
        <f t="shared" si="44"/>
        <v>3.3997901364113334E-2</v>
      </c>
      <c r="N187" s="34">
        <f t="shared" si="44"/>
        <v>3.3997901364113334E-2</v>
      </c>
      <c r="O187" s="34">
        <f t="shared" si="44"/>
        <v>3.3997901364113334E-2</v>
      </c>
      <c r="P187" s="34">
        <f t="shared" si="44"/>
        <v>3.3997901364113334E-2</v>
      </c>
      <c r="Q187" s="34">
        <f t="shared" ref="Q187:AE187" si="45">Q153/Q$157</f>
        <v>3.3997901364113334E-2</v>
      </c>
      <c r="R187" s="34">
        <f t="shared" si="45"/>
        <v>3.399790136411332E-2</v>
      </c>
      <c r="S187" s="34">
        <f t="shared" si="45"/>
        <v>3.399790136411332E-2</v>
      </c>
      <c r="T187" s="34">
        <f t="shared" si="45"/>
        <v>3.399790136411332E-2</v>
      </c>
      <c r="U187" s="34">
        <f t="shared" si="45"/>
        <v>3.3997901364113334E-2</v>
      </c>
      <c r="V187" s="34">
        <f t="shared" si="45"/>
        <v>3.3997901364113334E-2</v>
      </c>
      <c r="W187" s="34">
        <f t="shared" si="45"/>
        <v>3.3997901364113334E-2</v>
      </c>
      <c r="X187" s="34">
        <f t="shared" si="45"/>
        <v>3.3997901364113334E-2</v>
      </c>
      <c r="Y187" s="34">
        <f t="shared" si="45"/>
        <v>3.3997901364113334E-2</v>
      </c>
      <c r="Z187" s="34">
        <f t="shared" si="45"/>
        <v>3.3997901364113334E-2</v>
      </c>
      <c r="AA187" s="34">
        <f t="shared" si="45"/>
        <v>3.399790136411332E-2</v>
      </c>
      <c r="AB187" s="34">
        <f t="shared" si="45"/>
        <v>3.3997901364113334E-2</v>
      </c>
      <c r="AC187" s="34">
        <f t="shared" si="45"/>
        <v>3.3997901364113334E-2</v>
      </c>
      <c r="AD187" s="34">
        <f t="shared" si="45"/>
        <v>3.3997901364113334E-2</v>
      </c>
      <c r="AE187" s="34">
        <f t="shared" si="45"/>
        <v>3.3997901364113334E-2</v>
      </c>
      <c r="AF187">
        <f t="shared" si="40"/>
        <v>3.3997901364113313E-2</v>
      </c>
      <c r="AG187" s="30"/>
      <c r="AH187" s="29"/>
      <c r="AL187" s="25"/>
    </row>
    <row r="188" spans="1:45" ht="15" customHeight="1" x14ac:dyDescent="0.4">
      <c r="A188" s="33" t="s">
        <v>6104</v>
      </c>
      <c r="B188" s="34">
        <f t="shared" ref="B188:AE190" si="46">B154/B$157</f>
        <v>3.3997901364113334E-2</v>
      </c>
      <c r="C188" s="34">
        <f t="shared" si="46"/>
        <v>3.3997901364113334E-2</v>
      </c>
      <c r="D188" s="34">
        <f t="shared" si="46"/>
        <v>3.3997901364113334E-2</v>
      </c>
      <c r="E188" s="34">
        <f t="shared" si="46"/>
        <v>3.3997901364113334E-2</v>
      </c>
      <c r="F188" s="34">
        <f t="shared" si="46"/>
        <v>3.399790136411332E-2</v>
      </c>
      <c r="G188" s="34">
        <f t="shared" si="46"/>
        <v>3.3997901364113334E-2</v>
      </c>
      <c r="H188" s="34">
        <f t="shared" si="46"/>
        <v>3.3997901364113334E-2</v>
      </c>
      <c r="I188" s="34">
        <f t="shared" si="46"/>
        <v>3.3997901364113334E-2</v>
      </c>
      <c r="J188" s="34">
        <f t="shared" si="46"/>
        <v>3.3997901364113334E-2</v>
      </c>
      <c r="K188" s="34">
        <f t="shared" si="46"/>
        <v>3.3997901364113334E-2</v>
      </c>
      <c r="L188" s="34">
        <f t="shared" si="46"/>
        <v>3.3997901364113334E-2</v>
      </c>
      <c r="M188" s="34">
        <f t="shared" si="46"/>
        <v>3.3997901364113334E-2</v>
      </c>
      <c r="N188" s="34">
        <f t="shared" si="46"/>
        <v>3.3997901364113334E-2</v>
      </c>
      <c r="O188" s="34">
        <f t="shared" si="46"/>
        <v>3.3997901364113334E-2</v>
      </c>
      <c r="P188" s="34">
        <f t="shared" si="46"/>
        <v>3.3997901364113334E-2</v>
      </c>
      <c r="Q188" s="34">
        <f t="shared" si="46"/>
        <v>3.3997901364113334E-2</v>
      </c>
      <c r="R188" s="34">
        <f t="shared" si="46"/>
        <v>3.399790136411332E-2</v>
      </c>
      <c r="S188" s="34">
        <f t="shared" si="46"/>
        <v>3.399790136411332E-2</v>
      </c>
      <c r="T188" s="34">
        <f t="shared" si="46"/>
        <v>3.399790136411332E-2</v>
      </c>
      <c r="U188" s="34">
        <f t="shared" si="46"/>
        <v>3.3997901364113334E-2</v>
      </c>
      <c r="V188" s="34">
        <f t="shared" si="46"/>
        <v>3.3997901364113334E-2</v>
      </c>
      <c r="W188" s="34">
        <f t="shared" si="46"/>
        <v>3.3997901364113334E-2</v>
      </c>
      <c r="X188" s="34">
        <f t="shared" si="46"/>
        <v>3.3997901364113334E-2</v>
      </c>
      <c r="Y188" s="34">
        <f t="shared" si="46"/>
        <v>3.3997901364113334E-2</v>
      </c>
      <c r="Z188" s="34">
        <f t="shared" si="46"/>
        <v>3.3997901364113334E-2</v>
      </c>
      <c r="AA188" s="34">
        <f t="shared" si="46"/>
        <v>3.399790136411332E-2</v>
      </c>
      <c r="AB188" s="34">
        <f t="shared" si="46"/>
        <v>3.3997901364113334E-2</v>
      </c>
      <c r="AC188" s="34">
        <f t="shared" si="46"/>
        <v>3.3997901364113334E-2</v>
      </c>
      <c r="AD188" s="34">
        <f t="shared" si="46"/>
        <v>3.3997901364113334E-2</v>
      </c>
      <c r="AE188" s="34">
        <f t="shared" si="46"/>
        <v>3.3997901364113334E-2</v>
      </c>
      <c r="AF188">
        <f t="shared" si="40"/>
        <v>3.3997901364113313E-2</v>
      </c>
      <c r="AG188" s="30"/>
      <c r="AH188" s="29"/>
      <c r="AL188" s="25"/>
    </row>
    <row r="189" spans="1:45" ht="15" customHeight="1" x14ac:dyDescent="0.4">
      <c r="A189" s="33" t="s">
        <v>6105</v>
      </c>
      <c r="B189" s="34">
        <f t="shared" si="46"/>
        <v>3.3997901364113334E-2</v>
      </c>
      <c r="C189" s="34">
        <f t="shared" si="46"/>
        <v>3.3997901364113334E-2</v>
      </c>
      <c r="D189" s="34">
        <f t="shared" si="46"/>
        <v>3.3997901364113334E-2</v>
      </c>
      <c r="E189" s="34">
        <f t="shared" si="46"/>
        <v>3.3997901364113334E-2</v>
      </c>
      <c r="F189" s="34">
        <f t="shared" si="46"/>
        <v>3.399790136411332E-2</v>
      </c>
      <c r="G189" s="34">
        <f t="shared" si="46"/>
        <v>3.3997901364113334E-2</v>
      </c>
      <c r="H189" s="34">
        <f t="shared" si="46"/>
        <v>3.3997901364113334E-2</v>
      </c>
      <c r="I189" s="34">
        <f t="shared" si="46"/>
        <v>3.3997901364113334E-2</v>
      </c>
      <c r="J189" s="34">
        <f t="shared" si="46"/>
        <v>3.3997901364113334E-2</v>
      </c>
      <c r="K189" s="34">
        <f t="shared" si="46"/>
        <v>3.3997901364113334E-2</v>
      </c>
      <c r="L189" s="34">
        <f t="shared" si="46"/>
        <v>3.3997901364113334E-2</v>
      </c>
      <c r="M189" s="34">
        <f t="shared" si="46"/>
        <v>3.3997901364113334E-2</v>
      </c>
      <c r="N189" s="34">
        <f t="shared" si="46"/>
        <v>3.3997901364113334E-2</v>
      </c>
      <c r="O189" s="34">
        <f t="shared" si="46"/>
        <v>3.3997901364113334E-2</v>
      </c>
      <c r="P189" s="34">
        <f t="shared" si="46"/>
        <v>3.3997901364113334E-2</v>
      </c>
      <c r="Q189" s="34">
        <f t="shared" si="46"/>
        <v>3.3997901364113334E-2</v>
      </c>
      <c r="R189" s="34">
        <f t="shared" si="46"/>
        <v>3.399790136411332E-2</v>
      </c>
      <c r="S189" s="34">
        <f t="shared" si="46"/>
        <v>3.399790136411332E-2</v>
      </c>
      <c r="T189" s="34">
        <f t="shared" si="46"/>
        <v>3.399790136411332E-2</v>
      </c>
      <c r="U189" s="34">
        <f t="shared" si="46"/>
        <v>3.3997901364113334E-2</v>
      </c>
      <c r="V189" s="34">
        <f t="shared" si="46"/>
        <v>3.3997901364113334E-2</v>
      </c>
      <c r="W189" s="34">
        <f t="shared" si="46"/>
        <v>3.3997901364113334E-2</v>
      </c>
      <c r="X189" s="34">
        <f t="shared" si="46"/>
        <v>3.3997901364113334E-2</v>
      </c>
      <c r="Y189" s="34">
        <f t="shared" si="46"/>
        <v>3.3997901364113334E-2</v>
      </c>
      <c r="Z189" s="34">
        <f t="shared" si="46"/>
        <v>3.3997901364113334E-2</v>
      </c>
      <c r="AA189" s="34">
        <f t="shared" si="46"/>
        <v>3.399790136411332E-2</v>
      </c>
      <c r="AB189" s="34">
        <f t="shared" si="46"/>
        <v>3.3997901364113334E-2</v>
      </c>
      <c r="AC189" s="34">
        <f t="shared" si="46"/>
        <v>3.3997901364113334E-2</v>
      </c>
      <c r="AD189" s="34">
        <f t="shared" si="46"/>
        <v>3.3997901364113334E-2</v>
      </c>
      <c r="AE189" s="34">
        <f t="shared" si="46"/>
        <v>3.3997901364113334E-2</v>
      </c>
      <c r="AF189">
        <f t="shared" si="40"/>
        <v>3.3997901364113313E-2</v>
      </c>
      <c r="AG189" s="30"/>
      <c r="AH189" s="29"/>
      <c r="AL189" s="25"/>
    </row>
    <row r="190" spans="1:45" ht="15" customHeight="1" x14ac:dyDescent="0.4">
      <c r="A190" s="33" t="s">
        <v>6106</v>
      </c>
      <c r="B190" s="34">
        <f t="shared" si="46"/>
        <v>3.3997901364113334E-2</v>
      </c>
      <c r="C190" s="34">
        <f t="shared" si="46"/>
        <v>3.3997901364113334E-2</v>
      </c>
      <c r="D190" s="34">
        <f t="shared" si="46"/>
        <v>3.3997901364113334E-2</v>
      </c>
      <c r="E190" s="34">
        <f t="shared" si="46"/>
        <v>3.3997901364113334E-2</v>
      </c>
      <c r="F190" s="34">
        <f t="shared" si="46"/>
        <v>3.399790136411332E-2</v>
      </c>
      <c r="G190" s="34">
        <f t="shared" si="46"/>
        <v>3.3997901364113334E-2</v>
      </c>
      <c r="H190" s="34">
        <f t="shared" si="46"/>
        <v>3.3997901364113334E-2</v>
      </c>
      <c r="I190" s="34">
        <f t="shared" si="46"/>
        <v>3.3997901364113334E-2</v>
      </c>
      <c r="J190" s="34">
        <f t="shared" si="46"/>
        <v>3.3997901364113334E-2</v>
      </c>
      <c r="K190" s="34">
        <f t="shared" si="46"/>
        <v>3.3997901364113334E-2</v>
      </c>
      <c r="L190" s="34">
        <f t="shared" si="46"/>
        <v>3.3997901364113334E-2</v>
      </c>
      <c r="M190" s="34">
        <f t="shared" si="46"/>
        <v>3.3997901364113334E-2</v>
      </c>
      <c r="N190" s="34">
        <f t="shared" si="46"/>
        <v>3.3997901364113334E-2</v>
      </c>
      <c r="O190" s="34">
        <f t="shared" si="46"/>
        <v>3.3997901364113334E-2</v>
      </c>
      <c r="P190" s="34">
        <f t="shared" si="46"/>
        <v>3.3997901364113334E-2</v>
      </c>
      <c r="Q190" s="34">
        <f t="shared" si="46"/>
        <v>3.3997901364113334E-2</v>
      </c>
      <c r="R190" s="34">
        <f t="shared" si="46"/>
        <v>3.399790136411332E-2</v>
      </c>
      <c r="S190" s="34">
        <f t="shared" si="46"/>
        <v>3.399790136411332E-2</v>
      </c>
      <c r="T190" s="34">
        <f t="shared" si="46"/>
        <v>3.399790136411332E-2</v>
      </c>
      <c r="U190" s="34">
        <f t="shared" si="46"/>
        <v>3.3997901364113334E-2</v>
      </c>
      <c r="V190" s="34">
        <f t="shared" si="46"/>
        <v>3.3997901364113334E-2</v>
      </c>
      <c r="W190" s="34">
        <f t="shared" si="46"/>
        <v>3.3997901364113334E-2</v>
      </c>
      <c r="X190" s="34">
        <f t="shared" si="46"/>
        <v>3.3997901364113334E-2</v>
      </c>
      <c r="Y190" s="34">
        <f t="shared" si="46"/>
        <v>3.3997901364113334E-2</v>
      </c>
      <c r="Z190" s="34">
        <f t="shared" si="46"/>
        <v>3.3997901364113334E-2</v>
      </c>
      <c r="AA190" s="34">
        <f t="shared" si="46"/>
        <v>3.399790136411332E-2</v>
      </c>
      <c r="AB190" s="34">
        <f t="shared" si="46"/>
        <v>3.3997901364113334E-2</v>
      </c>
      <c r="AC190" s="34">
        <f t="shared" si="46"/>
        <v>3.3997901364113334E-2</v>
      </c>
      <c r="AD190" s="34">
        <f t="shared" si="46"/>
        <v>3.3997901364113334E-2</v>
      </c>
      <c r="AE190" s="34">
        <f t="shared" si="46"/>
        <v>3.3997901364113334E-2</v>
      </c>
      <c r="AF190">
        <f t="shared" si="40"/>
        <v>3.3997901364113313E-2</v>
      </c>
      <c r="AG190" s="30"/>
      <c r="AH190" s="29"/>
      <c r="AL190" s="25"/>
    </row>
    <row r="191" spans="1:45" ht="15" customHeight="1" x14ac:dyDescent="0.4">
      <c r="A191" s="31"/>
      <c r="B191" s="36">
        <f t="shared" ref="B191:AE191" si="47">AVERAGE(B161:B190)</f>
        <v>3.3333333333333333E-2</v>
      </c>
      <c r="C191" s="36">
        <f t="shared" si="47"/>
        <v>3.3333333333333333E-2</v>
      </c>
      <c r="D191" s="36">
        <f t="shared" si="47"/>
        <v>3.3333333333333333E-2</v>
      </c>
      <c r="E191" s="36">
        <f t="shared" si="47"/>
        <v>3.3333333333333333E-2</v>
      </c>
      <c r="F191" s="36">
        <f t="shared" si="47"/>
        <v>3.3333333333333312E-2</v>
      </c>
      <c r="G191" s="36">
        <f t="shared" si="47"/>
        <v>3.3333333333333333E-2</v>
      </c>
      <c r="H191" s="36">
        <f t="shared" si="47"/>
        <v>3.3333333333333333E-2</v>
      </c>
      <c r="I191" s="36">
        <f t="shared" si="47"/>
        <v>3.3333333333333333E-2</v>
      </c>
      <c r="J191" s="36">
        <f t="shared" si="47"/>
        <v>3.3333333333333333E-2</v>
      </c>
      <c r="K191" s="36">
        <f t="shared" si="47"/>
        <v>3.3333333333333333E-2</v>
      </c>
      <c r="L191" s="36">
        <f t="shared" si="47"/>
        <v>3.3333333333333333E-2</v>
      </c>
      <c r="M191" s="36">
        <f t="shared" si="47"/>
        <v>3.3333333333333333E-2</v>
      </c>
      <c r="N191" s="36">
        <f t="shared" si="47"/>
        <v>3.3333333333333333E-2</v>
      </c>
      <c r="O191" s="36">
        <f t="shared" si="47"/>
        <v>3.3333333333333333E-2</v>
      </c>
      <c r="P191" s="36">
        <f t="shared" si="47"/>
        <v>3.3333333333333333E-2</v>
      </c>
      <c r="Q191" s="36">
        <f t="shared" si="47"/>
        <v>3.3333333333333333E-2</v>
      </c>
      <c r="R191" s="36">
        <f t="shared" si="47"/>
        <v>3.3333333333333312E-2</v>
      </c>
      <c r="S191" s="36">
        <f t="shared" si="47"/>
        <v>3.3333333333333312E-2</v>
      </c>
      <c r="T191" s="36">
        <f t="shared" si="47"/>
        <v>3.3333333333333312E-2</v>
      </c>
      <c r="U191" s="36">
        <f t="shared" si="47"/>
        <v>3.3333333333333333E-2</v>
      </c>
      <c r="V191" s="36">
        <f t="shared" si="47"/>
        <v>3.3333333333333333E-2</v>
      </c>
      <c r="W191" s="36">
        <f t="shared" si="47"/>
        <v>3.3333333333333333E-2</v>
      </c>
      <c r="X191" s="36">
        <f t="shared" si="47"/>
        <v>3.3333333333333333E-2</v>
      </c>
      <c r="Y191" s="36">
        <f t="shared" si="47"/>
        <v>3.3333333333333333E-2</v>
      </c>
      <c r="Z191" s="36">
        <f t="shared" si="47"/>
        <v>3.3333333333333333E-2</v>
      </c>
      <c r="AA191" s="36">
        <f t="shared" si="47"/>
        <v>3.3333333333333312E-2</v>
      </c>
      <c r="AB191" s="36">
        <f t="shared" si="47"/>
        <v>3.3333333333333333E-2</v>
      </c>
      <c r="AC191" s="36">
        <f t="shared" si="47"/>
        <v>3.3333333333333333E-2</v>
      </c>
      <c r="AD191" s="36">
        <f t="shared" si="47"/>
        <v>3.3333333333333333E-2</v>
      </c>
      <c r="AE191" s="36">
        <f t="shared" si="47"/>
        <v>3.3333333333333333E-2</v>
      </c>
      <c r="AF191" s="31"/>
      <c r="AG191" s="30"/>
      <c r="AH191" s="29"/>
      <c r="AL191" s="25"/>
    </row>
    <row r="192" spans="1:45" ht="15" customHeight="1" x14ac:dyDescent="0.4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0"/>
      <c r="AH192" s="29"/>
      <c r="AL192" s="25"/>
    </row>
    <row r="193" spans="1:38" ht="15" customHeight="1" x14ac:dyDescent="0.4">
      <c r="A193" s="31" t="s">
        <v>583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0"/>
      <c r="AH193" s="29"/>
      <c r="AL193" s="25"/>
    </row>
    <row r="194" spans="1:38" ht="15" customHeight="1" x14ac:dyDescent="0.4">
      <c r="A194" s="33"/>
      <c r="B194" s="33" t="s">
        <v>20</v>
      </c>
      <c r="C194" s="33" t="s">
        <v>21</v>
      </c>
      <c r="D194" s="33" t="s">
        <v>22</v>
      </c>
      <c r="E194" s="33" t="s">
        <v>23</v>
      </c>
      <c r="F194" s="33" t="s">
        <v>36</v>
      </c>
      <c r="G194" s="33" t="s">
        <v>37</v>
      </c>
      <c r="H194" s="33" t="s">
        <v>38</v>
      </c>
      <c r="I194" s="33" t="s">
        <v>39</v>
      </c>
      <c r="J194" s="33" t="s">
        <v>40</v>
      </c>
      <c r="K194" s="33" t="s">
        <v>41</v>
      </c>
      <c r="L194" s="33" t="s">
        <v>42</v>
      </c>
      <c r="M194" s="33" t="s">
        <v>43</v>
      </c>
      <c r="N194" s="33" t="s">
        <v>44</v>
      </c>
      <c r="O194" s="33" t="s">
        <v>357</v>
      </c>
      <c r="P194" s="33" t="s">
        <v>358</v>
      </c>
      <c r="Q194" s="33" t="s">
        <v>359</v>
      </c>
      <c r="R194" s="33" t="s">
        <v>360</v>
      </c>
      <c r="S194" s="33" t="s">
        <v>569</v>
      </c>
      <c r="T194" s="33" t="s">
        <v>570</v>
      </c>
      <c r="U194" s="33" t="s">
        <v>571</v>
      </c>
      <c r="V194" s="33" t="s">
        <v>6097</v>
      </c>
      <c r="W194" s="33" t="s">
        <v>6098</v>
      </c>
      <c r="X194" s="33" t="s">
        <v>6099</v>
      </c>
      <c r="Y194" s="33" t="s">
        <v>6100</v>
      </c>
      <c r="Z194" s="33" t="s">
        <v>6101</v>
      </c>
      <c r="AA194" s="33" t="s">
        <v>6102</v>
      </c>
      <c r="AB194" s="33" t="s">
        <v>6103</v>
      </c>
      <c r="AC194" s="33" t="s">
        <v>6104</v>
      </c>
      <c r="AD194" s="33" t="s">
        <v>6105</v>
      </c>
      <c r="AE194" s="33" t="s">
        <v>6106</v>
      </c>
      <c r="AF194" s="31"/>
      <c r="AG194" s="30"/>
      <c r="AH194" s="29"/>
      <c r="AL194" s="25"/>
    </row>
    <row r="195" spans="1:38" ht="15" customHeight="1" x14ac:dyDescent="0.4">
      <c r="A195" s="33" t="s">
        <v>20</v>
      </c>
      <c r="B195">
        <v>1</v>
      </c>
      <c r="C195">
        <v>1</v>
      </c>
      <c r="D195">
        <v>1</v>
      </c>
      <c r="E195">
        <v>0.58333333333333337</v>
      </c>
      <c r="F195">
        <v>0.7</v>
      </c>
      <c r="G195">
        <v>1</v>
      </c>
      <c r="H195">
        <v>2.3333333333333335</v>
      </c>
      <c r="I195">
        <v>0.58333333333333337</v>
      </c>
      <c r="J195">
        <v>0.58333333333333337</v>
      </c>
      <c r="K195">
        <v>1</v>
      </c>
      <c r="L195">
        <v>0.53846153846153844</v>
      </c>
      <c r="M195">
        <v>0.7</v>
      </c>
      <c r="N195">
        <v>0.7</v>
      </c>
      <c r="O195">
        <v>1</v>
      </c>
      <c r="P195">
        <v>0.58333333333333337</v>
      </c>
      <c r="Q195">
        <v>1</v>
      </c>
      <c r="R195">
        <v>0.7</v>
      </c>
      <c r="S195">
        <v>0.7</v>
      </c>
      <c r="T195">
        <v>0.7</v>
      </c>
      <c r="U195">
        <v>0.53846153846153844</v>
      </c>
      <c r="V195">
        <v>0.7</v>
      </c>
      <c r="W195">
        <v>0.58333333333333337</v>
      </c>
      <c r="X195">
        <v>1</v>
      </c>
      <c r="Y195">
        <v>0.58333333333333337</v>
      </c>
      <c r="Z195">
        <v>1</v>
      </c>
      <c r="AA195">
        <v>0.7</v>
      </c>
      <c r="AB195">
        <v>1</v>
      </c>
      <c r="AC195">
        <v>0.53846153846153844</v>
      </c>
      <c r="AD195">
        <v>0.5</v>
      </c>
      <c r="AE195">
        <v>0.58333333333333337</v>
      </c>
      <c r="AF195" s="31"/>
      <c r="AG195" s="30"/>
      <c r="AH195" s="29"/>
      <c r="AL195" s="25"/>
    </row>
    <row r="196" spans="1:38" ht="15" customHeight="1" x14ac:dyDescent="0.4">
      <c r="A196" s="33" t="s">
        <v>21</v>
      </c>
      <c r="B196">
        <v>1</v>
      </c>
      <c r="C196">
        <v>1</v>
      </c>
      <c r="D196">
        <v>1</v>
      </c>
      <c r="E196">
        <v>0.58333333333333337</v>
      </c>
      <c r="F196">
        <v>0.7</v>
      </c>
      <c r="G196">
        <v>1</v>
      </c>
      <c r="H196">
        <v>2.3333333333333335</v>
      </c>
      <c r="I196">
        <v>0.58333333333333337</v>
      </c>
      <c r="J196">
        <v>0.58333333333333337</v>
      </c>
      <c r="K196">
        <v>1</v>
      </c>
      <c r="L196">
        <v>0.53846153846153844</v>
      </c>
      <c r="M196">
        <v>0.7</v>
      </c>
      <c r="N196">
        <v>0.7</v>
      </c>
      <c r="O196">
        <v>1</v>
      </c>
      <c r="P196">
        <v>0.58333333333333337</v>
      </c>
      <c r="Q196">
        <v>1</v>
      </c>
      <c r="R196">
        <v>0.7</v>
      </c>
      <c r="S196">
        <v>0.7</v>
      </c>
      <c r="T196">
        <v>0.7</v>
      </c>
      <c r="U196">
        <v>0.53846153846153844</v>
      </c>
      <c r="V196">
        <v>0.7</v>
      </c>
      <c r="W196">
        <v>0.58333333333333337</v>
      </c>
      <c r="X196">
        <v>1</v>
      </c>
      <c r="Y196">
        <v>0.58333333333333337</v>
      </c>
      <c r="Z196">
        <v>1</v>
      </c>
      <c r="AA196">
        <v>0.7</v>
      </c>
      <c r="AB196">
        <v>1</v>
      </c>
      <c r="AC196">
        <v>0.53846153846153844</v>
      </c>
      <c r="AD196">
        <v>0.5</v>
      </c>
      <c r="AE196">
        <v>0.58333333333333337</v>
      </c>
      <c r="AF196" s="31"/>
      <c r="AG196" s="30"/>
      <c r="AH196" s="29"/>
      <c r="AL196" s="25"/>
    </row>
    <row r="197" spans="1:38" ht="15" customHeight="1" x14ac:dyDescent="0.4">
      <c r="A197" s="33" t="s">
        <v>22</v>
      </c>
      <c r="B197">
        <v>1</v>
      </c>
      <c r="C197">
        <v>1</v>
      </c>
      <c r="D197">
        <v>1</v>
      </c>
      <c r="E197">
        <v>0.58333333333333337</v>
      </c>
      <c r="F197">
        <v>0.7</v>
      </c>
      <c r="G197">
        <v>1</v>
      </c>
      <c r="H197">
        <v>2.3333333333333335</v>
      </c>
      <c r="I197">
        <v>0.58333333333333337</v>
      </c>
      <c r="J197">
        <v>0.58333333333333337</v>
      </c>
      <c r="K197">
        <v>1</v>
      </c>
      <c r="L197">
        <v>0.53846153846153844</v>
      </c>
      <c r="M197">
        <v>0.7</v>
      </c>
      <c r="N197">
        <v>0.7</v>
      </c>
      <c r="O197">
        <v>1</v>
      </c>
      <c r="P197">
        <v>0.58333333333333337</v>
      </c>
      <c r="Q197">
        <v>1</v>
      </c>
      <c r="R197">
        <v>0.7</v>
      </c>
      <c r="S197">
        <v>0.7</v>
      </c>
      <c r="T197">
        <v>0.7</v>
      </c>
      <c r="U197">
        <v>0.53846153846153844</v>
      </c>
      <c r="V197">
        <v>0.7</v>
      </c>
      <c r="W197">
        <v>0.58333333333333337</v>
      </c>
      <c r="X197">
        <v>1</v>
      </c>
      <c r="Y197">
        <v>0.58333333333333337</v>
      </c>
      <c r="Z197">
        <v>1</v>
      </c>
      <c r="AA197">
        <v>0.7</v>
      </c>
      <c r="AB197">
        <v>1</v>
      </c>
      <c r="AC197">
        <v>0.53846153846153844</v>
      </c>
      <c r="AD197">
        <v>0.5</v>
      </c>
      <c r="AE197">
        <v>0.58333333333333337</v>
      </c>
      <c r="AF197" s="31"/>
      <c r="AG197" s="30"/>
      <c r="AH197" s="29"/>
    </row>
    <row r="198" spans="1:38" ht="15" customHeight="1" x14ac:dyDescent="0.4">
      <c r="A198" s="33" t="s">
        <v>23</v>
      </c>
      <c r="B198">
        <v>1.7142857142857142</v>
      </c>
      <c r="C198">
        <v>1.7142857142857142</v>
      </c>
      <c r="D198">
        <v>1.7142857142857142</v>
      </c>
      <c r="E198">
        <v>1</v>
      </c>
      <c r="F198">
        <v>1.2</v>
      </c>
      <c r="G198">
        <v>1.7142857142857142</v>
      </c>
      <c r="H198">
        <v>4</v>
      </c>
      <c r="I198">
        <v>1</v>
      </c>
      <c r="J198">
        <v>1</v>
      </c>
      <c r="K198">
        <v>1.7142857142857142</v>
      </c>
      <c r="L198">
        <v>0.92307692307692313</v>
      </c>
      <c r="M198">
        <v>1.2</v>
      </c>
      <c r="N198">
        <v>1.2</v>
      </c>
      <c r="O198">
        <v>1.7142857142857142</v>
      </c>
      <c r="P198">
        <v>1</v>
      </c>
      <c r="Q198">
        <v>1.7142857142857142</v>
      </c>
      <c r="R198">
        <v>1.2</v>
      </c>
      <c r="S198">
        <v>1.2</v>
      </c>
      <c r="T198">
        <v>1.2</v>
      </c>
      <c r="U198">
        <v>0.92307692307692313</v>
      </c>
      <c r="V198">
        <v>1.2</v>
      </c>
      <c r="W198">
        <v>1</v>
      </c>
      <c r="X198">
        <v>1.7142857142857142</v>
      </c>
      <c r="Y198">
        <v>1</v>
      </c>
      <c r="Z198">
        <v>1.7142857142857142</v>
      </c>
      <c r="AA198">
        <v>1.2</v>
      </c>
      <c r="AB198">
        <v>1.7142857142857142</v>
      </c>
      <c r="AC198">
        <v>0.92307692307692313</v>
      </c>
      <c r="AD198">
        <v>0.8571428571428571</v>
      </c>
      <c r="AE198">
        <v>1</v>
      </c>
      <c r="AF198" s="31"/>
      <c r="AG198" s="30"/>
      <c r="AH198" s="29"/>
    </row>
    <row r="199" spans="1:38" ht="15" customHeight="1" x14ac:dyDescent="0.4">
      <c r="A199" s="33" t="s">
        <v>36</v>
      </c>
      <c r="B199">
        <v>1.4285714285714286</v>
      </c>
      <c r="C199">
        <v>1.4285714285714286</v>
      </c>
      <c r="D199">
        <v>1.4285714285714286</v>
      </c>
      <c r="E199">
        <v>0.83333333333333337</v>
      </c>
      <c r="F199">
        <v>1</v>
      </c>
      <c r="G199">
        <v>1.4285714285714286</v>
      </c>
      <c r="H199">
        <v>3.3333333333333335</v>
      </c>
      <c r="I199">
        <v>0.83333333333333337</v>
      </c>
      <c r="J199">
        <v>0.83333333333333337</v>
      </c>
      <c r="K199">
        <v>1.4285714285714286</v>
      </c>
      <c r="L199">
        <v>0.76923076923076927</v>
      </c>
      <c r="M199">
        <v>1</v>
      </c>
      <c r="N199">
        <v>1</v>
      </c>
      <c r="O199">
        <v>1.4285714285714286</v>
      </c>
      <c r="P199">
        <v>0.83333333333333337</v>
      </c>
      <c r="Q199">
        <v>1.4285714285714286</v>
      </c>
      <c r="R199">
        <v>1</v>
      </c>
      <c r="S199">
        <v>1</v>
      </c>
      <c r="T199">
        <v>1</v>
      </c>
      <c r="U199">
        <v>0.76923076923076927</v>
      </c>
      <c r="V199">
        <v>1</v>
      </c>
      <c r="W199">
        <v>0.83333333333333337</v>
      </c>
      <c r="X199">
        <v>1.4285714285714286</v>
      </c>
      <c r="Y199">
        <v>0.83333333333333337</v>
      </c>
      <c r="Z199">
        <v>1.4285714285714286</v>
      </c>
      <c r="AA199">
        <v>1</v>
      </c>
      <c r="AB199">
        <v>1.4285714285714286</v>
      </c>
      <c r="AC199">
        <v>0.76923076923076927</v>
      </c>
      <c r="AD199">
        <v>0.7142857142857143</v>
      </c>
      <c r="AE199">
        <v>0.83333333333333337</v>
      </c>
      <c r="AF199" s="31"/>
      <c r="AG199" s="30"/>
      <c r="AH199" s="29"/>
    </row>
    <row r="200" spans="1:38" ht="15" customHeight="1" x14ac:dyDescent="0.4">
      <c r="A200" s="33" t="s">
        <v>37</v>
      </c>
      <c r="B200">
        <v>1</v>
      </c>
      <c r="C200">
        <v>1</v>
      </c>
      <c r="D200">
        <v>1</v>
      </c>
      <c r="E200">
        <v>0.58333333333333337</v>
      </c>
      <c r="F200">
        <v>0.7</v>
      </c>
      <c r="G200">
        <v>1</v>
      </c>
      <c r="H200">
        <v>2.3333333333333335</v>
      </c>
      <c r="I200">
        <v>0.58333333333333337</v>
      </c>
      <c r="J200">
        <v>0.58333333333333337</v>
      </c>
      <c r="K200">
        <v>1</v>
      </c>
      <c r="L200">
        <v>0.53846153846153844</v>
      </c>
      <c r="M200">
        <v>0.7</v>
      </c>
      <c r="N200">
        <v>0.7</v>
      </c>
      <c r="O200">
        <v>1</v>
      </c>
      <c r="P200">
        <v>0.58333333333333337</v>
      </c>
      <c r="Q200">
        <v>1</v>
      </c>
      <c r="R200">
        <v>0.7</v>
      </c>
      <c r="S200">
        <v>0.7</v>
      </c>
      <c r="T200">
        <v>0.7</v>
      </c>
      <c r="U200">
        <v>0.53846153846153844</v>
      </c>
      <c r="V200">
        <v>0.7</v>
      </c>
      <c r="W200">
        <v>0.58333333333333337</v>
      </c>
      <c r="X200">
        <v>1</v>
      </c>
      <c r="Y200">
        <v>0.58333333333333337</v>
      </c>
      <c r="Z200">
        <v>1</v>
      </c>
      <c r="AA200">
        <v>0.7</v>
      </c>
      <c r="AB200">
        <v>1</v>
      </c>
      <c r="AC200">
        <v>0.53846153846153844</v>
      </c>
      <c r="AD200">
        <v>0.5</v>
      </c>
      <c r="AE200">
        <v>0.58333333333333337</v>
      </c>
      <c r="AF200" s="31"/>
      <c r="AG200" s="30"/>
      <c r="AH200" s="29"/>
    </row>
    <row r="201" spans="1:38" ht="15" customHeight="1" x14ac:dyDescent="0.4">
      <c r="A201" s="33" t="s">
        <v>38</v>
      </c>
      <c r="B201">
        <v>0.42857142857142855</v>
      </c>
      <c r="C201">
        <v>0.42857142857142855</v>
      </c>
      <c r="D201">
        <v>0.42857142857142855</v>
      </c>
      <c r="E201">
        <v>0.25</v>
      </c>
      <c r="F201">
        <v>0.3</v>
      </c>
      <c r="G201">
        <v>0.42857142857142855</v>
      </c>
      <c r="H201">
        <v>1</v>
      </c>
      <c r="I201">
        <v>0.25</v>
      </c>
      <c r="J201">
        <v>0.25</v>
      </c>
      <c r="K201">
        <v>0.42857142857142855</v>
      </c>
      <c r="L201">
        <v>0.23076923076923078</v>
      </c>
      <c r="M201">
        <v>0.3</v>
      </c>
      <c r="N201">
        <v>0.3</v>
      </c>
      <c r="O201">
        <v>0.42857142857142855</v>
      </c>
      <c r="P201">
        <v>0.25</v>
      </c>
      <c r="Q201">
        <v>0.42857142857142855</v>
      </c>
      <c r="R201">
        <v>0.3</v>
      </c>
      <c r="S201">
        <v>0.3</v>
      </c>
      <c r="T201">
        <v>0.3</v>
      </c>
      <c r="U201">
        <v>0.23076923076923078</v>
      </c>
      <c r="V201">
        <v>0.3</v>
      </c>
      <c r="W201">
        <v>0.25</v>
      </c>
      <c r="X201">
        <v>0.42857142857142855</v>
      </c>
      <c r="Y201">
        <v>0.25</v>
      </c>
      <c r="Z201">
        <v>0.42857142857142855</v>
      </c>
      <c r="AA201">
        <v>0.3</v>
      </c>
      <c r="AB201">
        <v>0.42857142857142855</v>
      </c>
      <c r="AC201">
        <v>0.23076923076923078</v>
      </c>
      <c r="AD201">
        <v>0.21428571428571427</v>
      </c>
      <c r="AE201">
        <v>0.25</v>
      </c>
      <c r="AF201" s="31"/>
      <c r="AG201" s="30"/>
      <c r="AH201" s="29"/>
    </row>
    <row r="202" spans="1:38" ht="15" customHeight="1" x14ac:dyDescent="0.4">
      <c r="A202" s="33" t="s">
        <v>39</v>
      </c>
      <c r="B202">
        <v>1.7142857142857142</v>
      </c>
      <c r="C202">
        <v>1.7142857142857142</v>
      </c>
      <c r="D202">
        <v>1.7142857142857142</v>
      </c>
      <c r="E202">
        <v>1</v>
      </c>
      <c r="F202">
        <v>1.2</v>
      </c>
      <c r="G202">
        <v>1.7142857142857142</v>
      </c>
      <c r="H202">
        <v>4</v>
      </c>
      <c r="I202">
        <v>1</v>
      </c>
      <c r="J202">
        <v>1</v>
      </c>
      <c r="K202">
        <v>1.7142857142857142</v>
      </c>
      <c r="L202">
        <v>0.92307692307692313</v>
      </c>
      <c r="M202">
        <v>1.2</v>
      </c>
      <c r="N202">
        <v>1.2</v>
      </c>
      <c r="O202">
        <v>1.7142857142857142</v>
      </c>
      <c r="P202">
        <v>1</v>
      </c>
      <c r="Q202">
        <v>1.7142857142857142</v>
      </c>
      <c r="R202">
        <v>1.2</v>
      </c>
      <c r="S202">
        <v>1.2</v>
      </c>
      <c r="T202">
        <v>1.2</v>
      </c>
      <c r="U202">
        <v>0.92307692307692313</v>
      </c>
      <c r="V202">
        <v>1.2</v>
      </c>
      <c r="W202">
        <v>1</v>
      </c>
      <c r="X202">
        <v>1.7142857142857142</v>
      </c>
      <c r="Y202">
        <v>1</v>
      </c>
      <c r="Z202">
        <v>1.7142857142857142</v>
      </c>
      <c r="AA202">
        <v>1.2</v>
      </c>
      <c r="AB202">
        <v>1.7142857142857142</v>
      </c>
      <c r="AC202">
        <v>0.92307692307692313</v>
      </c>
      <c r="AD202">
        <v>0.8571428571428571</v>
      </c>
      <c r="AE202">
        <v>1</v>
      </c>
      <c r="AF202" s="31"/>
      <c r="AG202" s="30"/>
      <c r="AH202" s="29"/>
    </row>
    <row r="203" spans="1:38" ht="15" customHeight="1" x14ac:dyDescent="0.4">
      <c r="A203" s="33" t="s">
        <v>40</v>
      </c>
      <c r="B203">
        <v>1.7142857142857142</v>
      </c>
      <c r="C203">
        <v>1.7142857142857142</v>
      </c>
      <c r="D203">
        <v>1.7142857142857142</v>
      </c>
      <c r="E203">
        <v>1</v>
      </c>
      <c r="F203">
        <v>1.2</v>
      </c>
      <c r="G203">
        <v>1.7142857142857142</v>
      </c>
      <c r="H203">
        <v>4</v>
      </c>
      <c r="I203">
        <v>1</v>
      </c>
      <c r="J203">
        <v>1</v>
      </c>
      <c r="K203">
        <v>1.7142857142857142</v>
      </c>
      <c r="L203">
        <v>0.92307692307692313</v>
      </c>
      <c r="M203">
        <v>1.2</v>
      </c>
      <c r="N203">
        <v>1.2</v>
      </c>
      <c r="O203">
        <v>1.7142857142857142</v>
      </c>
      <c r="P203">
        <v>1</v>
      </c>
      <c r="Q203">
        <v>1.7142857142857142</v>
      </c>
      <c r="R203">
        <v>1.2</v>
      </c>
      <c r="S203">
        <v>1.2</v>
      </c>
      <c r="T203">
        <v>1.2</v>
      </c>
      <c r="U203">
        <v>0.92307692307692313</v>
      </c>
      <c r="V203">
        <v>1.2</v>
      </c>
      <c r="W203">
        <v>1</v>
      </c>
      <c r="X203">
        <v>1.7142857142857142</v>
      </c>
      <c r="Y203">
        <v>1</v>
      </c>
      <c r="Z203">
        <v>1.7142857142857142</v>
      </c>
      <c r="AA203">
        <v>1.2</v>
      </c>
      <c r="AB203">
        <v>1.7142857142857142</v>
      </c>
      <c r="AC203">
        <v>0.92307692307692313</v>
      </c>
      <c r="AD203">
        <v>0.8571428571428571</v>
      </c>
      <c r="AE203">
        <v>1</v>
      </c>
      <c r="AF203" s="31"/>
      <c r="AG203" s="30"/>
      <c r="AH203" s="29"/>
    </row>
    <row r="204" spans="1:38" ht="15" customHeight="1" x14ac:dyDescent="0.4">
      <c r="A204" s="33" t="s">
        <v>41</v>
      </c>
      <c r="B204">
        <v>1</v>
      </c>
      <c r="C204">
        <v>1</v>
      </c>
      <c r="D204">
        <v>1</v>
      </c>
      <c r="E204">
        <v>0.58333333333333337</v>
      </c>
      <c r="F204">
        <v>0.7</v>
      </c>
      <c r="G204">
        <v>1</v>
      </c>
      <c r="H204">
        <v>2.3333333333333335</v>
      </c>
      <c r="I204">
        <v>0.58333333333333337</v>
      </c>
      <c r="J204">
        <v>0.58333333333333337</v>
      </c>
      <c r="K204">
        <v>1</v>
      </c>
      <c r="L204">
        <v>0.53846153846153844</v>
      </c>
      <c r="M204">
        <v>0.7</v>
      </c>
      <c r="N204">
        <v>0.7</v>
      </c>
      <c r="O204">
        <v>1</v>
      </c>
      <c r="P204">
        <v>0.58333333333333337</v>
      </c>
      <c r="Q204">
        <v>1</v>
      </c>
      <c r="R204">
        <v>0.7</v>
      </c>
      <c r="S204">
        <v>0.7</v>
      </c>
      <c r="T204">
        <v>0.7</v>
      </c>
      <c r="U204">
        <v>0.53846153846153844</v>
      </c>
      <c r="V204">
        <v>0.7</v>
      </c>
      <c r="W204">
        <v>0.58333333333333337</v>
      </c>
      <c r="X204">
        <v>1</v>
      </c>
      <c r="Y204">
        <v>0.58333333333333337</v>
      </c>
      <c r="Z204">
        <v>1</v>
      </c>
      <c r="AA204">
        <v>0.7</v>
      </c>
      <c r="AB204">
        <v>1</v>
      </c>
      <c r="AC204">
        <v>0.53846153846153844</v>
      </c>
      <c r="AD204">
        <v>0.5</v>
      </c>
      <c r="AE204">
        <v>0.58333333333333337</v>
      </c>
      <c r="AF204" s="31"/>
      <c r="AG204" s="30"/>
      <c r="AH204" s="29"/>
    </row>
    <row r="205" spans="1:38" ht="15" customHeight="1" x14ac:dyDescent="0.4">
      <c r="A205" s="33" t="s">
        <v>42</v>
      </c>
      <c r="B205">
        <v>1.8571428571428572</v>
      </c>
      <c r="C205">
        <v>1.8571428571428572</v>
      </c>
      <c r="D205">
        <v>1.8571428571428572</v>
      </c>
      <c r="E205">
        <v>1.0833333333333333</v>
      </c>
      <c r="F205">
        <v>1.3</v>
      </c>
      <c r="G205">
        <v>1.8571428571428572</v>
      </c>
      <c r="H205">
        <v>4.333333333333333</v>
      </c>
      <c r="I205">
        <v>1.0833333333333333</v>
      </c>
      <c r="J205">
        <v>1.0833333333333333</v>
      </c>
      <c r="K205">
        <v>1.8571428571428572</v>
      </c>
      <c r="L205">
        <v>1</v>
      </c>
      <c r="M205">
        <v>1.3</v>
      </c>
      <c r="N205">
        <v>1.3</v>
      </c>
      <c r="O205">
        <v>1.8571428571428572</v>
      </c>
      <c r="P205">
        <v>1.0833333333333333</v>
      </c>
      <c r="Q205">
        <v>1.8571428571428572</v>
      </c>
      <c r="R205">
        <v>1.3</v>
      </c>
      <c r="S205">
        <v>1.3</v>
      </c>
      <c r="T205">
        <v>1.3</v>
      </c>
      <c r="U205">
        <v>1</v>
      </c>
      <c r="V205">
        <v>1.3</v>
      </c>
      <c r="W205">
        <v>1.0833333333333333</v>
      </c>
      <c r="X205">
        <v>1.8571428571428572</v>
      </c>
      <c r="Y205">
        <v>1.0833333333333333</v>
      </c>
      <c r="Z205">
        <v>1.8571428571428572</v>
      </c>
      <c r="AA205">
        <v>1.3</v>
      </c>
      <c r="AB205">
        <v>1.8571428571428572</v>
      </c>
      <c r="AC205">
        <v>1</v>
      </c>
      <c r="AD205">
        <v>0.9285714285714286</v>
      </c>
      <c r="AE205">
        <v>1.0833333333333333</v>
      </c>
      <c r="AF205" s="31"/>
      <c r="AG205" s="30"/>
      <c r="AH205" s="29"/>
    </row>
    <row r="206" spans="1:38" ht="15" customHeight="1" x14ac:dyDescent="0.4">
      <c r="A206" s="33" t="s">
        <v>43</v>
      </c>
      <c r="B206">
        <v>1.4285714285714286</v>
      </c>
      <c r="C206">
        <v>1.4285714285714286</v>
      </c>
      <c r="D206">
        <v>1.4285714285714286</v>
      </c>
      <c r="E206">
        <v>0.83333333333333337</v>
      </c>
      <c r="F206">
        <v>1</v>
      </c>
      <c r="G206">
        <v>1.4285714285714286</v>
      </c>
      <c r="H206">
        <v>3.3333333333333335</v>
      </c>
      <c r="I206">
        <v>0.83333333333333337</v>
      </c>
      <c r="J206">
        <v>0.83333333333333337</v>
      </c>
      <c r="K206">
        <v>1.4285714285714286</v>
      </c>
      <c r="L206">
        <v>0.76923076923076927</v>
      </c>
      <c r="M206">
        <v>1</v>
      </c>
      <c r="N206">
        <v>1</v>
      </c>
      <c r="O206">
        <v>1.4285714285714286</v>
      </c>
      <c r="P206">
        <v>0.83333333333333337</v>
      </c>
      <c r="Q206">
        <v>1.4285714285714286</v>
      </c>
      <c r="R206">
        <v>1</v>
      </c>
      <c r="S206">
        <v>1</v>
      </c>
      <c r="T206">
        <v>1</v>
      </c>
      <c r="U206">
        <v>0.76923076923076927</v>
      </c>
      <c r="V206">
        <v>1</v>
      </c>
      <c r="W206">
        <v>0.83333333333333337</v>
      </c>
      <c r="X206">
        <v>1.4285714285714286</v>
      </c>
      <c r="Y206">
        <v>0.83333333333333337</v>
      </c>
      <c r="Z206">
        <v>1.4285714285714286</v>
      </c>
      <c r="AA206">
        <v>1</v>
      </c>
      <c r="AB206">
        <v>1.4285714285714286</v>
      </c>
      <c r="AC206">
        <v>0.76923076923076927</v>
      </c>
      <c r="AD206">
        <v>0.7142857142857143</v>
      </c>
      <c r="AE206">
        <v>0.83333333333333337</v>
      </c>
      <c r="AF206" s="31"/>
      <c r="AG206" s="30"/>
      <c r="AH206" s="29"/>
    </row>
    <row r="207" spans="1:38" ht="15" customHeight="1" x14ac:dyDescent="0.4">
      <c r="A207" s="33" t="s">
        <v>44</v>
      </c>
      <c r="B207">
        <v>1.4285714285714286</v>
      </c>
      <c r="C207">
        <v>1.4285714285714286</v>
      </c>
      <c r="D207">
        <v>1.4285714285714286</v>
      </c>
      <c r="E207">
        <v>0.83333333333333337</v>
      </c>
      <c r="F207">
        <v>1</v>
      </c>
      <c r="G207">
        <v>1.4285714285714286</v>
      </c>
      <c r="H207">
        <v>3.3333333333333335</v>
      </c>
      <c r="I207">
        <v>0.83333333333333337</v>
      </c>
      <c r="J207">
        <v>0.83333333333333337</v>
      </c>
      <c r="K207">
        <v>1.4285714285714286</v>
      </c>
      <c r="L207">
        <v>0.76923076923076927</v>
      </c>
      <c r="M207">
        <v>1</v>
      </c>
      <c r="N207">
        <v>1</v>
      </c>
      <c r="O207">
        <v>1.4285714285714286</v>
      </c>
      <c r="P207">
        <v>0.83333333333333337</v>
      </c>
      <c r="Q207">
        <v>1.4285714285714286</v>
      </c>
      <c r="R207">
        <v>1</v>
      </c>
      <c r="S207">
        <v>1</v>
      </c>
      <c r="T207">
        <v>1</v>
      </c>
      <c r="U207">
        <v>0.76923076923076927</v>
      </c>
      <c r="V207">
        <v>1</v>
      </c>
      <c r="W207">
        <v>0.83333333333333337</v>
      </c>
      <c r="X207">
        <v>1.4285714285714286</v>
      </c>
      <c r="Y207">
        <v>0.83333333333333337</v>
      </c>
      <c r="Z207">
        <v>1.4285714285714286</v>
      </c>
      <c r="AA207">
        <v>1</v>
      </c>
      <c r="AB207">
        <v>1.4285714285714286</v>
      </c>
      <c r="AC207">
        <v>0.76923076923076927</v>
      </c>
      <c r="AD207">
        <v>0.7142857142857143</v>
      </c>
      <c r="AE207">
        <v>0.83333333333333337</v>
      </c>
      <c r="AF207" s="31"/>
      <c r="AG207" s="30"/>
      <c r="AH207" s="29"/>
    </row>
    <row r="208" spans="1:38" ht="15" customHeight="1" x14ac:dyDescent="0.4">
      <c r="A208" s="33" t="s">
        <v>357</v>
      </c>
      <c r="B208">
        <v>1</v>
      </c>
      <c r="C208">
        <v>1</v>
      </c>
      <c r="D208">
        <v>1</v>
      </c>
      <c r="E208">
        <v>0.58333333333333337</v>
      </c>
      <c r="F208">
        <v>0.7</v>
      </c>
      <c r="G208">
        <v>1</v>
      </c>
      <c r="H208">
        <v>2.3333333333333335</v>
      </c>
      <c r="I208">
        <v>0.58333333333333337</v>
      </c>
      <c r="J208">
        <v>0.58333333333333337</v>
      </c>
      <c r="K208">
        <v>1</v>
      </c>
      <c r="L208">
        <v>0.53846153846153844</v>
      </c>
      <c r="M208">
        <v>0.7</v>
      </c>
      <c r="N208">
        <v>0.7</v>
      </c>
      <c r="O208">
        <v>1</v>
      </c>
      <c r="P208">
        <v>0.58333333333333337</v>
      </c>
      <c r="Q208">
        <v>1</v>
      </c>
      <c r="R208">
        <v>0.7</v>
      </c>
      <c r="S208">
        <v>0.7</v>
      </c>
      <c r="T208">
        <v>0.7</v>
      </c>
      <c r="U208">
        <v>0.53846153846153844</v>
      </c>
      <c r="V208">
        <v>0.7</v>
      </c>
      <c r="W208">
        <v>0.58333333333333337</v>
      </c>
      <c r="X208">
        <v>1</v>
      </c>
      <c r="Y208">
        <v>0.58333333333333337</v>
      </c>
      <c r="Z208">
        <v>1</v>
      </c>
      <c r="AA208">
        <v>0.7</v>
      </c>
      <c r="AB208">
        <v>1</v>
      </c>
      <c r="AC208">
        <v>0.53846153846153844</v>
      </c>
      <c r="AD208">
        <v>0.5</v>
      </c>
      <c r="AE208">
        <v>0.58333333333333337</v>
      </c>
      <c r="AF208" s="31"/>
      <c r="AG208" s="30"/>
      <c r="AH208" s="29"/>
    </row>
    <row r="209" spans="1:34" ht="15" customHeight="1" x14ac:dyDescent="0.4">
      <c r="A209" s="33" t="s">
        <v>358</v>
      </c>
      <c r="B209">
        <v>1.7142857142857142</v>
      </c>
      <c r="C209">
        <v>1.7142857142857142</v>
      </c>
      <c r="D209">
        <v>1.7142857142857142</v>
      </c>
      <c r="E209">
        <v>1</v>
      </c>
      <c r="F209">
        <v>1.2</v>
      </c>
      <c r="G209">
        <v>1.7142857142857142</v>
      </c>
      <c r="H209">
        <v>4</v>
      </c>
      <c r="I209">
        <v>1</v>
      </c>
      <c r="J209">
        <v>1</v>
      </c>
      <c r="K209">
        <v>1.7142857142857142</v>
      </c>
      <c r="L209">
        <v>0.92307692307692313</v>
      </c>
      <c r="M209">
        <v>1.2</v>
      </c>
      <c r="N209">
        <v>1.2</v>
      </c>
      <c r="O209">
        <v>1.7142857142857142</v>
      </c>
      <c r="P209">
        <v>1</v>
      </c>
      <c r="Q209">
        <v>1.7142857142857142</v>
      </c>
      <c r="R209">
        <v>1.2</v>
      </c>
      <c r="S209">
        <v>1.2</v>
      </c>
      <c r="T209">
        <v>1.2</v>
      </c>
      <c r="U209">
        <v>0.92307692307692313</v>
      </c>
      <c r="V209">
        <v>1.2</v>
      </c>
      <c r="W209">
        <v>1</v>
      </c>
      <c r="X209">
        <v>1.7142857142857142</v>
      </c>
      <c r="Y209">
        <v>1</v>
      </c>
      <c r="Z209">
        <v>1.7142857142857142</v>
      </c>
      <c r="AA209">
        <v>1.2</v>
      </c>
      <c r="AB209">
        <v>1.7142857142857142</v>
      </c>
      <c r="AC209">
        <v>0.92307692307692313</v>
      </c>
      <c r="AD209">
        <v>0.8571428571428571</v>
      </c>
      <c r="AE209">
        <v>1</v>
      </c>
      <c r="AF209" s="31"/>
      <c r="AG209" s="30"/>
      <c r="AH209" s="29"/>
    </row>
    <row r="210" spans="1:34" ht="15" customHeight="1" x14ac:dyDescent="0.4">
      <c r="A210" s="33" t="s">
        <v>359</v>
      </c>
      <c r="B210">
        <v>1</v>
      </c>
      <c r="C210">
        <v>1</v>
      </c>
      <c r="D210">
        <v>1</v>
      </c>
      <c r="E210">
        <v>0.58333333333333337</v>
      </c>
      <c r="F210">
        <v>0.7</v>
      </c>
      <c r="G210">
        <v>1</v>
      </c>
      <c r="H210">
        <v>2.3333333333333335</v>
      </c>
      <c r="I210">
        <v>0.58333333333333337</v>
      </c>
      <c r="J210">
        <v>0.58333333333333337</v>
      </c>
      <c r="K210">
        <v>1</v>
      </c>
      <c r="L210">
        <v>0.53846153846153844</v>
      </c>
      <c r="M210">
        <v>0.7</v>
      </c>
      <c r="N210">
        <v>0.7</v>
      </c>
      <c r="O210">
        <v>1</v>
      </c>
      <c r="P210">
        <v>0.58333333333333337</v>
      </c>
      <c r="Q210">
        <v>1</v>
      </c>
      <c r="R210">
        <v>0.7</v>
      </c>
      <c r="S210">
        <v>0.7</v>
      </c>
      <c r="T210">
        <v>0.7</v>
      </c>
      <c r="U210">
        <v>0.53846153846153844</v>
      </c>
      <c r="V210">
        <v>0.7</v>
      </c>
      <c r="W210">
        <v>0.58333333333333337</v>
      </c>
      <c r="X210">
        <v>1</v>
      </c>
      <c r="Y210">
        <v>0.58333333333333337</v>
      </c>
      <c r="Z210">
        <v>1</v>
      </c>
      <c r="AA210">
        <v>0.7</v>
      </c>
      <c r="AB210">
        <v>1</v>
      </c>
      <c r="AC210">
        <v>0.53846153846153844</v>
      </c>
      <c r="AD210">
        <v>0.5</v>
      </c>
      <c r="AE210">
        <v>0.58333333333333337</v>
      </c>
      <c r="AF210" s="31"/>
      <c r="AG210" s="30"/>
      <c r="AH210" s="29"/>
    </row>
    <row r="211" spans="1:34" ht="15" customHeight="1" x14ac:dyDescent="0.4">
      <c r="A211" s="33" t="s">
        <v>360</v>
      </c>
      <c r="B211">
        <v>1.4285714285714286</v>
      </c>
      <c r="C211">
        <v>1.4285714285714286</v>
      </c>
      <c r="D211">
        <v>1.4285714285714286</v>
      </c>
      <c r="E211">
        <v>0.83333333333333337</v>
      </c>
      <c r="F211">
        <v>1</v>
      </c>
      <c r="G211">
        <v>1.4285714285714286</v>
      </c>
      <c r="H211">
        <v>3.3333333333333335</v>
      </c>
      <c r="I211">
        <v>0.83333333333333337</v>
      </c>
      <c r="J211">
        <v>0.83333333333333337</v>
      </c>
      <c r="K211">
        <v>1.4285714285714286</v>
      </c>
      <c r="L211">
        <v>0.76923076923076927</v>
      </c>
      <c r="M211">
        <v>1</v>
      </c>
      <c r="N211">
        <v>1</v>
      </c>
      <c r="O211">
        <v>1.4285714285714286</v>
      </c>
      <c r="P211">
        <v>0.83333333333333337</v>
      </c>
      <c r="Q211">
        <v>1.4285714285714286</v>
      </c>
      <c r="R211">
        <v>1</v>
      </c>
      <c r="S211">
        <v>1</v>
      </c>
      <c r="T211">
        <v>1</v>
      </c>
      <c r="U211">
        <v>0.76923076923076927</v>
      </c>
      <c r="V211">
        <v>1</v>
      </c>
      <c r="W211">
        <v>0.83333333333333337</v>
      </c>
      <c r="X211">
        <v>1.4285714285714286</v>
      </c>
      <c r="Y211">
        <v>0.83333333333333337</v>
      </c>
      <c r="Z211">
        <v>1.4285714285714286</v>
      </c>
      <c r="AA211">
        <v>1</v>
      </c>
      <c r="AB211">
        <v>1.4285714285714286</v>
      </c>
      <c r="AC211">
        <v>0.76923076923076927</v>
      </c>
      <c r="AD211">
        <v>0.7142857142857143</v>
      </c>
      <c r="AE211">
        <v>0.83333333333333337</v>
      </c>
      <c r="AF211" s="31"/>
      <c r="AG211" s="30"/>
      <c r="AH211" s="29"/>
    </row>
    <row r="212" spans="1:34" ht="15" customHeight="1" x14ac:dyDescent="0.4">
      <c r="A212" s="33" t="s">
        <v>569</v>
      </c>
      <c r="B212">
        <v>1.4285714285714286</v>
      </c>
      <c r="C212">
        <v>1.4285714285714286</v>
      </c>
      <c r="D212">
        <v>1.4285714285714286</v>
      </c>
      <c r="E212">
        <v>0.83333333333333337</v>
      </c>
      <c r="F212">
        <v>1</v>
      </c>
      <c r="G212">
        <v>1.4285714285714286</v>
      </c>
      <c r="H212">
        <v>3.3333333333333335</v>
      </c>
      <c r="I212">
        <v>0.83333333333333337</v>
      </c>
      <c r="J212">
        <v>0.83333333333333337</v>
      </c>
      <c r="K212">
        <v>1.4285714285714286</v>
      </c>
      <c r="L212">
        <v>0.76923076923076927</v>
      </c>
      <c r="M212">
        <v>1</v>
      </c>
      <c r="N212">
        <v>1</v>
      </c>
      <c r="O212">
        <v>1.4285714285714286</v>
      </c>
      <c r="P212">
        <v>0.83333333333333337</v>
      </c>
      <c r="Q212">
        <v>1.4285714285714286</v>
      </c>
      <c r="R212">
        <v>1</v>
      </c>
      <c r="S212">
        <v>1</v>
      </c>
      <c r="T212">
        <v>1</v>
      </c>
      <c r="U212">
        <v>0.76923076923076927</v>
      </c>
      <c r="V212">
        <v>1</v>
      </c>
      <c r="W212">
        <v>0.83333333333333337</v>
      </c>
      <c r="X212">
        <v>1.4285714285714286</v>
      </c>
      <c r="Y212">
        <v>0.83333333333333337</v>
      </c>
      <c r="Z212">
        <v>1.4285714285714286</v>
      </c>
      <c r="AA212">
        <v>1</v>
      </c>
      <c r="AB212">
        <v>1.4285714285714286</v>
      </c>
      <c r="AC212">
        <v>0.76923076923076927</v>
      </c>
      <c r="AD212">
        <v>0.7142857142857143</v>
      </c>
      <c r="AE212">
        <v>0.83333333333333337</v>
      </c>
      <c r="AF212" s="31"/>
      <c r="AG212" s="30"/>
      <c r="AH212" s="29"/>
    </row>
    <row r="213" spans="1:34" ht="15" customHeight="1" x14ac:dyDescent="0.4">
      <c r="A213" s="33" t="s">
        <v>570</v>
      </c>
      <c r="B213">
        <v>1.4285714285714286</v>
      </c>
      <c r="C213">
        <v>1.4285714285714286</v>
      </c>
      <c r="D213">
        <v>1.4285714285714286</v>
      </c>
      <c r="E213">
        <v>0.83333333333333337</v>
      </c>
      <c r="F213">
        <v>1</v>
      </c>
      <c r="G213">
        <v>1.4285714285714286</v>
      </c>
      <c r="H213">
        <v>3.3333333333333335</v>
      </c>
      <c r="I213">
        <v>0.83333333333333337</v>
      </c>
      <c r="J213">
        <v>0.83333333333333337</v>
      </c>
      <c r="K213">
        <v>1.4285714285714286</v>
      </c>
      <c r="L213">
        <v>0.76923076923076927</v>
      </c>
      <c r="M213">
        <v>1</v>
      </c>
      <c r="N213">
        <v>1</v>
      </c>
      <c r="O213">
        <v>1.4285714285714286</v>
      </c>
      <c r="P213">
        <v>0.83333333333333337</v>
      </c>
      <c r="Q213">
        <v>1.4285714285714286</v>
      </c>
      <c r="R213">
        <v>1</v>
      </c>
      <c r="S213">
        <v>1</v>
      </c>
      <c r="T213">
        <v>1</v>
      </c>
      <c r="U213">
        <v>0.76923076923076927</v>
      </c>
      <c r="V213">
        <v>1</v>
      </c>
      <c r="W213">
        <v>0.83333333333333337</v>
      </c>
      <c r="X213">
        <v>1.4285714285714286</v>
      </c>
      <c r="Y213">
        <v>0.83333333333333337</v>
      </c>
      <c r="Z213">
        <v>1.4285714285714286</v>
      </c>
      <c r="AA213">
        <v>1</v>
      </c>
      <c r="AB213">
        <v>1.4285714285714286</v>
      </c>
      <c r="AC213">
        <v>0.76923076923076927</v>
      </c>
      <c r="AD213">
        <v>0.7142857142857143</v>
      </c>
      <c r="AE213">
        <v>0.83333333333333337</v>
      </c>
      <c r="AF213" s="31"/>
      <c r="AG213" s="30"/>
      <c r="AH213" s="29"/>
    </row>
    <row r="214" spans="1:34" ht="15" customHeight="1" x14ac:dyDescent="0.4">
      <c r="A214" s="33" t="s">
        <v>571</v>
      </c>
      <c r="B214">
        <v>1.8571428571428572</v>
      </c>
      <c r="C214">
        <v>1.8571428571428572</v>
      </c>
      <c r="D214">
        <v>1.8571428571428572</v>
      </c>
      <c r="E214">
        <v>1.0833333333333333</v>
      </c>
      <c r="F214">
        <v>1.3</v>
      </c>
      <c r="G214">
        <v>1.8571428571428572</v>
      </c>
      <c r="H214">
        <v>4.333333333333333</v>
      </c>
      <c r="I214">
        <v>1.0833333333333333</v>
      </c>
      <c r="J214">
        <v>1.0833333333333333</v>
      </c>
      <c r="K214">
        <v>1.8571428571428572</v>
      </c>
      <c r="L214">
        <v>1</v>
      </c>
      <c r="M214">
        <v>1.3</v>
      </c>
      <c r="N214">
        <v>1.3</v>
      </c>
      <c r="O214">
        <v>1.8571428571428572</v>
      </c>
      <c r="P214">
        <v>1.0833333333333333</v>
      </c>
      <c r="Q214">
        <v>1.8571428571428572</v>
      </c>
      <c r="R214">
        <v>1.3</v>
      </c>
      <c r="S214">
        <v>1.3</v>
      </c>
      <c r="T214">
        <v>1.3</v>
      </c>
      <c r="U214">
        <v>1</v>
      </c>
      <c r="V214">
        <v>1.3</v>
      </c>
      <c r="W214">
        <v>1.0833333333333333</v>
      </c>
      <c r="X214">
        <v>1.8571428571428572</v>
      </c>
      <c r="Y214">
        <v>1.0833333333333333</v>
      </c>
      <c r="Z214">
        <v>1.8571428571428572</v>
      </c>
      <c r="AA214">
        <v>1.3</v>
      </c>
      <c r="AB214">
        <v>1.8571428571428572</v>
      </c>
      <c r="AC214">
        <v>1</v>
      </c>
      <c r="AD214">
        <v>0.9285714285714286</v>
      </c>
      <c r="AE214">
        <v>1.0833333333333333</v>
      </c>
      <c r="AF214" s="31"/>
      <c r="AG214" s="30"/>
      <c r="AH214" s="29"/>
    </row>
    <row r="215" spans="1:34" ht="15" customHeight="1" x14ac:dyDescent="0.4">
      <c r="A215" s="33" t="s">
        <v>6097</v>
      </c>
      <c r="B215">
        <v>1.4285714285714286</v>
      </c>
      <c r="C215">
        <v>1.4285714285714286</v>
      </c>
      <c r="D215">
        <v>1.4285714285714286</v>
      </c>
      <c r="E215">
        <v>0.83333333333333337</v>
      </c>
      <c r="F215">
        <v>1</v>
      </c>
      <c r="G215">
        <v>1.4285714285714286</v>
      </c>
      <c r="H215">
        <v>3.3333333333333335</v>
      </c>
      <c r="I215">
        <v>0.83333333333333337</v>
      </c>
      <c r="J215">
        <v>0.83333333333333337</v>
      </c>
      <c r="K215">
        <v>1.4285714285714286</v>
      </c>
      <c r="L215">
        <v>0.76923076923076927</v>
      </c>
      <c r="M215">
        <v>1</v>
      </c>
      <c r="N215">
        <v>1</v>
      </c>
      <c r="O215">
        <v>1.4285714285714286</v>
      </c>
      <c r="P215">
        <v>0.83333333333333337</v>
      </c>
      <c r="Q215">
        <v>1.4285714285714286</v>
      </c>
      <c r="R215">
        <v>1</v>
      </c>
      <c r="S215">
        <v>1</v>
      </c>
      <c r="T215">
        <v>1</v>
      </c>
      <c r="U215">
        <v>0.76923076923076927</v>
      </c>
      <c r="V215">
        <v>1</v>
      </c>
      <c r="W215">
        <v>0.83333333333333337</v>
      </c>
      <c r="X215">
        <v>1.4285714285714286</v>
      </c>
      <c r="Y215">
        <v>0.83333333333333337</v>
      </c>
      <c r="Z215">
        <v>1.4285714285714286</v>
      </c>
      <c r="AA215">
        <v>1</v>
      </c>
      <c r="AB215">
        <v>1.4285714285714286</v>
      </c>
      <c r="AC215">
        <v>0.76923076923076927</v>
      </c>
      <c r="AD215">
        <v>0.7142857142857143</v>
      </c>
      <c r="AE215">
        <v>0.83333333333333337</v>
      </c>
      <c r="AF215" s="31"/>
      <c r="AG215" s="30"/>
      <c r="AH215" s="29"/>
    </row>
    <row r="216" spans="1:34" ht="15" customHeight="1" x14ac:dyDescent="0.4">
      <c r="A216" s="33" t="s">
        <v>6098</v>
      </c>
      <c r="B216">
        <v>1.7142857142857142</v>
      </c>
      <c r="C216">
        <v>1.7142857142857142</v>
      </c>
      <c r="D216">
        <v>1.7142857142857142</v>
      </c>
      <c r="E216">
        <v>1</v>
      </c>
      <c r="F216">
        <v>1.2</v>
      </c>
      <c r="G216">
        <v>1.7142857142857142</v>
      </c>
      <c r="H216">
        <v>4</v>
      </c>
      <c r="I216">
        <v>1</v>
      </c>
      <c r="J216">
        <v>1</v>
      </c>
      <c r="K216">
        <v>1.7142857142857142</v>
      </c>
      <c r="L216">
        <v>0.92307692307692313</v>
      </c>
      <c r="M216">
        <v>1.2</v>
      </c>
      <c r="N216">
        <v>1.2</v>
      </c>
      <c r="O216">
        <v>1.7142857142857142</v>
      </c>
      <c r="P216">
        <v>1</v>
      </c>
      <c r="Q216">
        <v>1.7142857142857142</v>
      </c>
      <c r="R216">
        <v>1.2</v>
      </c>
      <c r="S216">
        <v>1.2</v>
      </c>
      <c r="T216">
        <v>1.2</v>
      </c>
      <c r="U216">
        <v>0.92307692307692313</v>
      </c>
      <c r="V216">
        <v>1.2</v>
      </c>
      <c r="W216">
        <v>1</v>
      </c>
      <c r="X216">
        <v>1.7142857142857142</v>
      </c>
      <c r="Y216">
        <v>1</v>
      </c>
      <c r="Z216">
        <v>1.7142857142857142</v>
      </c>
      <c r="AA216">
        <v>1.2</v>
      </c>
      <c r="AB216">
        <v>1.7142857142857142</v>
      </c>
      <c r="AC216">
        <v>0.92307692307692313</v>
      </c>
      <c r="AD216">
        <v>0.8571428571428571</v>
      </c>
      <c r="AE216">
        <v>1</v>
      </c>
      <c r="AF216" s="31"/>
      <c r="AG216" s="30"/>
      <c r="AH216" s="29"/>
    </row>
    <row r="217" spans="1:34" ht="15" customHeight="1" x14ac:dyDescent="0.4">
      <c r="A217" s="33" t="s">
        <v>6099</v>
      </c>
      <c r="B217">
        <v>1</v>
      </c>
      <c r="C217">
        <v>1</v>
      </c>
      <c r="D217">
        <v>1</v>
      </c>
      <c r="E217">
        <v>0.58333333333333337</v>
      </c>
      <c r="F217">
        <v>0.7</v>
      </c>
      <c r="G217">
        <v>1</v>
      </c>
      <c r="H217">
        <v>2.3333333333333335</v>
      </c>
      <c r="I217">
        <v>0.58333333333333337</v>
      </c>
      <c r="J217">
        <v>0.58333333333333337</v>
      </c>
      <c r="K217">
        <v>1</v>
      </c>
      <c r="L217">
        <v>0.53846153846153844</v>
      </c>
      <c r="M217">
        <v>0.7</v>
      </c>
      <c r="N217">
        <v>0.7</v>
      </c>
      <c r="O217">
        <v>1</v>
      </c>
      <c r="P217">
        <v>0.58333333333333337</v>
      </c>
      <c r="Q217">
        <v>1</v>
      </c>
      <c r="R217">
        <v>0.7</v>
      </c>
      <c r="S217">
        <v>0.7</v>
      </c>
      <c r="T217">
        <v>0.7</v>
      </c>
      <c r="U217">
        <v>0.53846153846153844</v>
      </c>
      <c r="V217">
        <v>0.7</v>
      </c>
      <c r="W217">
        <v>0.58333333333333337</v>
      </c>
      <c r="X217">
        <v>1</v>
      </c>
      <c r="Y217">
        <v>0.58333333333333337</v>
      </c>
      <c r="Z217">
        <v>1</v>
      </c>
      <c r="AA217">
        <v>0.7</v>
      </c>
      <c r="AB217">
        <v>1</v>
      </c>
      <c r="AC217">
        <v>0.53846153846153844</v>
      </c>
      <c r="AD217">
        <v>0.5</v>
      </c>
      <c r="AE217">
        <v>0.58333333333333337</v>
      </c>
      <c r="AF217" s="31"/>
      <c r="AG217" s="30"/>
      <c r="AH217" s="29"/>
    </row>
    <row r="218" spans="1:34" ht="15" customHeight="1" x14ac:dyDescent="0.4">
      <c r="A218" s="33" t="s">
        <v>6100</v>
      </c>
      <c r="B218">
        <v>1.7142857142857142</v>
      </c>
      <c r="C218">
        <v>1.7142857142857142</v>
      </c>
      <c r="D218">
        <v>1.7142857142857142</v>
      </c>
      <c r="E218">
        <v>1</v>
      </c>
      <c r="F218">
        <v>1.2</v>
      </c>
      <c r="G218">
        <v>1.7142857142857142</v>
      </c>
      <c r="H218">
        <v>4</v>
      </c>
      <c r="I218">
        <v>1</v>
      </c>
      <c r="J218">
        <v>1</v>
      </c>
      <c r="K218">
        <v>1.7142857142857142</v>
      </c>
      <c r="L218">
        <v>0.92307692307692313</v>
      </c>
      <c r="M218">
        <v>1.2</v>
      </c>
      <c r="N218">
        <v>1.2</v>
      </c>
      <c r="O218">
        <v>1.7142857142857142</v>
      </c>
      <c r="P218">
        <v>1</v>
      </c>
      <c r="Q218">
        <v>1.7142857142857142</v>
      </c>
      <c r="R218">
        <v>1.2</v>
      </c>
      <c r="S218">
        <v>1.2</v>
      </c>
      <c r="T218">
        <v>1.2</v>
      </c>
      <c r="U218">
        <v>0.92307692307692313</v>
      </c>
      <c r="V218">
        <v>1.2</v>
      </c>
      <c r="W218">
        <v>1</v>
      </c>
      <c r="X218">
        <v>1.7142857142857142</v>
      </c>
      <c r="Y218">
        <v>1</v>
      </c>
      <c r="Z218">
        <v>1.7142857142857142</v>
      </c>
      <c r="AA218">
        <v>1.2</v>
      </c>
      <c r="AB218">
        <v>1.7142857142857142</v>
      </c>
      <c r="AC218">
        <v>0.92307692307692313</v>
      </c>
      <c r="AD218">
        <v>0.8571428571428571</v>
      </c>
      <c r="AE218">
        <v>1</v>
      </c>
      <c r="AF218" s="31"/>
      <c r="AG218" s="30"/>
      <c r="AH218" s="29"/>
    </row>
    <row r="219" spans="1:34" ht="15" customHeight="1" x14ac:dyDescent="0.4">
      <c r="A219" s="33" t="s">
        <v>6101</v>
      </c>
      <c r="B219">
        <v>1</v>
      </c>
      <c r="C219">
        <v>1</v>
      </c>
      <c r="D219">
        <v>1</v>
      </c>
      <c r="E219">
        <v>0.58333333333333337</v>
      </c>
      <c r="F219">
        <v>0.7</v>
      </c>
      <c r="G219">
        <v>1</v>
      </c>
      <c r="H219">
        <v>2.3333333333333335</v>
      </c>
      <c r="I219">
        <v>0.58333333333333337</v>
      </c>
      <c r="J219">
        <v>0.58333333333333337</v>
      </c>
      <c r="K219">
        <v>1</v>
      </c>
      <c r="L219">
        <v>0.53846153846153844</v>
      </c>
      <c r="M219">
        <v>0.7</v>
      </c>
      <c r="N219">
        <v>0.7</v>
      </c>
      <c r="O219">
        <v>1</v>
      </c>
      <c r="P219">
        <v>0.58333333333333337</v>
      </c>
      <c r="Q219">
        <v>1</v>
      </c>
      <c r="R219">
        <v>0.7</v>
      </c>
      <c r="S219">
        <v>0.7</v>
      </c>
      <c r="T219">
        <v>0.7</v>
      </c>
      <c r="U219">
        <v>0.53846153846153844</v>
      </c>
      <c r="V219">
        <v>0.7</v>
      </c>
      <c r="W219">
        <v>0.58333333333333337</v>
      </c>
      <c r="X219">
        <v>1</v>
      </c>
      <c r="Y219">
        <v>0.58333333333333337</v>
      </c>
      <c r="Z219">
        <v>1</v>
      </c>
      <c r="AA219">
        <v>0.7</v>
      </c>
      <c r="AB219">
        <v>1</v>
      </c>
      <c r="AC219">
        <v>0.53846153846153844</v>
      </c>
      <c r="AD219">
        <v>0.5</v>
      </c>
      <c r="AE219">
        <v>0.58333333333333337</v>
      </c>
      <c r="AF219" s="31"/>
      <c r="AG219" s="30"/>
      <c r="AH219" s="29"/>
    </row>
    <row r="220" spans="1:34" ht="15" customHeight="1" x14ac:dyDescent="0.4">
      <c r="A220" s="33" t="s">
        <v>6102</v>
      </c>
      <c r="B220">
        <v>1.4285714285714286</v>
      </c>
      <c r="C220">
        <v>1.4285714285714286</v>
      </c>
      <c r="D220">
        <v>1.4285714285714286</v>
      </c>
      <c r="E220">
        <v>0.83333333333333337</v>
      </c>
      <c r="F220">
        <v>1</v>
      </c>
      <c r="G220">
        <v>1.4285714285714286</v>
      </c>
      <c r="H220">
        <v>3.3333333333333335</v>
      </c>
      <c r="I220">
        <v>0.83333333333333337</v>
      </c>
      <c r="J220">
        <v>0.83333333333333337</v>
      </c>
      <c r="K220">
        <v>1.4285714285714286</v>
      </c>
      <c r="L220">
        <v>0.76923076923076927</v>
      </c>
      <c r="M220">
        <v>1</v>
      </c>
      <c r="N220">
        <v>1</v>
      </c>
      <c r="O220">
        <v>1.4285714285714286</v>
      </c>
      <c r="P220">
        <v>0.83333333333333337</v>
      </c>
      <c r="Q220">
        <v>1.4285714285714286</v>
      </c>
      <c r="R220">
        <v>1</v>
      </c>
      <c r="S220">
        <v>1</v>
      </c>
      <c r="T220">
        <v>1</v>
      </c>
      <c r="U220">
        <v>0.76923076923076927</v>
      </c>
      <c r="V220">
        <v>1</v>
      </c>
      <c r="W220">
        <v>0.83333333333333337</v>
      </c>
      <c r="X220">
        <v>1.4285714285714286</v>
      </c>
      <c r="Y220">
        <v>0.83333333333333337</v>
      </c>
      <c r="Z220">
        <v>1.4285714285714286</v>
      </c>
      <c r="AA220">
        <v>1</v>
      </c>
      <c r="AB220">
        <v>1.4285714285714286</v>
      </c>
      <c r="AC220">
        <v>0.76923076923076927</v>
      </c>
      <c r="AD220">
        <v>0.7142857142857143</v>
      </c>
      <c r="AE220">
        <v>0.83333333333333337</v>
      </c>
      <c r="AF220" s="31"/>
      <c r="AG220" s="30"/>
      <c r="AH220" s="29"/>
    </row>
    <row r="221" spans="1:34" ht="15" customHeight="1" x14ac:dyDescent="0.4">
      <c r="A221" s="33" t="s">
        <v>6103</v>
      </c>
      <c r="B221">
        <v>1</v>
      </c>
      <c r="C221">
        <v>1</v>
      </c>
      <c r="D221">
        <v>1</v>
      </c>
      <c r="E221">
        <v>0.58333333333333337</v>
      </c>
      <c r="F221">
        <v>0.7</v>
      </c>
      <c r="G221">
        <v>1</v>
      </c>
      <c r="H221">
        <v>2.3333333333333335</v>
      </c>
      <c r="I221">
        <v>0.58333333333333337</v>
      </c>
      <c r="J221">
        <v>0.58333333333333337</v>
      </c>
      <c r="K221">
        <v>1</v>
      </c>
      <c r="L221">
        <v>0.53846153846153844</v>
      </c>
      <c r="M221">
        <v>0.7</v>
      </c>
      <c r="N221">
        <v>0.7</v>
      </c>
      <c r="O221">
        <v>1</v>
      </c>
      <c r="P221">
        <v>0.58333333333333337</v>
      </c>
      <c r="Q221">
        <v>1</v>
      </c>
      <c r="R221">
        <v>0.7</v>
      </c>
      <c r="S221">
        <v>0.7</v>
      </c>
      <c r="T221">
        <v>0.7</v>
      </c>
      <c r="U221">
        <v>0.53846153846153844</v>
      </c>
      <c r="V221">
        <v>0.7</v>
      </c>
      <c r="W221">
        <v>0.58333333333333337</v>
      </c>
      <c r="X221">
        <v>1</v>
      </c>
      <c r="Y221">
        <v>0.58333333333333337</v>
      </c>
      <c r="Z221">
        <v>1</v>
      </c>
      <c r="AA221">
        <v>0.7</v>
      </c>
      <c r="AB221">
        <v>1</v>
      </c>
      <c r="AC221">
        <v>0.53846153846153844</v>
      </c>
      <c r="AD221">
        <v>0.5</v>
      </c>
      <c r="AE221">
        <v>0.58333333333333337</v>
      </c>
      <c r="AF221" s="31"/>
      <c r="AG221" s="30"/>
      <c r="AH221" s="29"/>
    </row>
    <row r="222" spans="1:34" ht="15" customHeight="1" x14ac:dyDescent="0.4">
      <c r="A222" s="33" t="s">
        <v>6104</v>
      </c>
      <c r="B222">
        <v>1.8571428571428572</v>
      </c>
      <c r="C222">
        <v>1.8571428571428572</v>
      </c>
      <c r="D222">
        <v>1.8571428571428572</v>
      </c>
      <c r="E222">
        <v>1.0833333333333333</v>
      </c>
      <c r="F222">
        <v>1.3</v>
      </c>
      <c r="G222">
        <v>1.8571428571428572</v>
      </c>
      <c r="H222">
        <v>4.333333333333333</v>
      </c>
      <c r="I222">
        <v>1.0833333333333333</v>
      </c>
      <c r="J222">
        <v>1.0833333333333333</v>
      </c>
      <c r="K222">
        <v>1.8571428571428572</v>
      </c>
      <c r="L222">
        <v>1</v>
      </c>
      <c r="M222">
        <v>1.3</v>
      </c>
      <c r="N222">
        <v>1.3</v>
      </c>
      <c r="O222">
        <v>1.8571428571428572</v>
      </c>
      <c r="P222">
        <v>1.0833333333333333</v>
      </c>
      <c r="Q222">
        <v>1.8571428571428572</v>
      </c>
      <c r="R222">
        <v>1.3</v>
      </c>
      <c r="S222">
        <v>1.3</v>
      </c>
      <c r="T222">
        <v>1.3</v>
      </c>
      <c r="U222">
        <v>1</v>
      </c>
      <c r="V222">
        <v>1.3</v>
      </c>
      <c r="W222">
        <v>1.0833333333333333</v>
      </c>
      <c r="X222">
        <v>1.8571428571428572</v>
      </c>
      <c r="Y222">
        <v>1.0833333333333333</v>
      </c>
      <c r="Z222">
        <v>1.8571428571428572</v>
      </c>
      <c r="AA222">
        <v>1.3</v>
      </c>
      <c r="AB222">
        <v>1.8571428571428572</v>
      </c>
      <c r="AC222">
        <v>1</v>
      </c>
      <c r="AD222">
        <v>0.9285714285714286</v>
      </c>
      <c r="AE222">
        <v>1.0833333333333333</v>
      </c>
      <c r="AF222" s="31"/>
      <c r="AG222" s="30"/>
      <c r="AH222" s="29"/>
    </row>
    <row r="223" spans="1:34" ht="15" customHeight="1" x14ac:dyDescent="0.4">
      <c r="A223" s="33" t="s">
        <v>6105</v>
      </c>
      <c r="B223">
        <v>2</v>
      </c>
      <c r="C223">
        <v>2</v>
      </c>
      <c r="D223">
        <v>2</v>
      </c>
      <c r="E223">
        <v>1.1666666666666667</v>
      </c>
      <c r="F223">
        <v>1.4</v>
      </c>
      <c r="G223">
        <v>2</v>
      </c>
      <c r="H223">
        <v>4.666666666666667</v>
      </c>
      <c r="I223">
        <v>1.1666666666666667</v>
      </c>
      <c r="J223">
        <v>1.1666666666666667</v>
      </c>
      <c r="K223">
        <v>2</v>
      </c>
      <c r="L223">
        <v>1.0769230769230769</v>
      </c>
      <c r="M223">
        <v>1.4</v>
      </c>
      <c r="N223">
        <v>1.4</v>
      </c>
      <c r="O223">
        <v>2</v>
      </c>
      <c r="P223">
        <v>1.1666666666666667</v>
      </c>
      <c r="Q223">
        <v>2</v>
      </c>
      <c r="R223">
        <v>1.4</v>
      </c>
      <c r="S223">
        <v>1.4</v>
      </c>
      <c r="T223">
        <v>1.4</v>
      </c>
      <c r="U223">
        <v>1.0769230769230769</v>
      </c>
      <c r="V223">
        <v>1.4</v>
      </c>
      <c r="W223">
        <v>1.1666666666666667</v>
      </c>
      <c r="X223">
        <v>2</v>
      </c>
      <c r="Y223">
        <v>1.1666666666666667</v>
      </c>
      <c r="Z223">
        <v>2</v>
      </c>
      <c r="AA223">
        <v>1.4</v>
      </c>
      <c r="AB223">
        <v>2</v>
      </c>
      <c r="AC223">
        <v>1.0769230769230769</v>
      </c>
      <c r="AD223">
        <v>1</v>
      </c>
      <c r="AE223">
        <v>1.1666666666666667</v>
      </c>
      <c r="AF223" s="31"/>
      <c r="AG223" s="30"/>
      <c r="AH223" s="29"/>
    </row>
    <row r="224" spans="1:34" ht="15" customHeight="1" x14ac:dyDescent="0.4">
      <c r="A224" s="33" t="s">
        <v>6106</v>
      </c>
      <c r="B224">
        <v>1.7142857142857142</v>
      </c>
      <c r="C224">
        <v>1.7142857142857142</v>
      </c>
      <c r="D224">
        <v>1.7142857142857142</v>
      </c>
      <c r="E224">
        <v>1</v>
      </c>
      <c r="F224">
        <v>1.2</v>
      </c>
      <c r="G224">
        <v>1.7142857142857142</v>
      </c>
      <c r="H224">
        <v>4</v>
      </c>
      <c r="I224">
        <v>1</v>
      </c>
      <c r="J224">
        <v>1</v>
      </c>
      <c r="K224">
        <v>1.7142857142857142</v>
      </c>
      <c r="L224">
        <v>0.92307692307692313</v>
      </c>
      <c r="M224">
        <v>1.2</v>
      </c>
      <c r="N224">
        <v>1.2</v>
      </c>
      <c r="O224">
        <v>1.7142857142857142</v>
      </c>
      <c r="P224">
        <v>1</v>
      </c>
      <c r="Q224">
        <v>1.7142857142857142</v>
      </c>
      <c r="R224">
        <v>1.2</v>
      </c>
      <c r="S224">
        <v>1.2</v>
      </c>
      <c r="T224">
        <v>1.2</v>
      </c>
      <c r="U224">
        <v>0.92307692307692313</v>
      </c>
      <c r="V224">
        <v>1.2</v>
      </c>
      <c r="W224">
        <v>1</v>
      </c>
      <c r="X224">
        <v>1.7142857142857142</v>
      </c>
      <c r="Y224">
        <v>1</v>
      </c>
      <c r="Z224">
        <v>1.7142857142857142</v>
      </c>
      <c r="AA224">
        <v>1.2</v>
      </c>
      <c r="AB224">
        <v>1.7142857142857142</v>
      </c>
      <c r="AC224">
        <v>0.92307692307692313</v>
      </c>
      <c r="AD224">
        <v>0.8571428571428571</v>
      </c>
      <c r="AE224">
        <v>1</v>
      </c>
      <c r="AF224" s="31"/>
      <c r="AG224" s="30"/>
      <c r="AH224" s="29"/>
    </row>
    <row r="225" spans="1:34" ht="15" customHeight="1" x14ac:dyDescent="0.4">
      <c r="A225" s="35" t="s">
        <v>580</v>
      </c>
      <c r="B225" s="37">
        <f t="shared" ref="B225:AE225" si="48">SUM(B195:B224)</f>
        <v>41.428571428571423</v>
      </c>
      <c r="C225" s="37">
        <f t="shared" si="48"/>
        <v>41.428571428571423</v>
      </c>
      <c r="D225" s="37">
        <f t="shared" si="48"/>
        <v>41.428571428571423</v>
      </c>
      <c r="E225" s="37">
        <f t="shared" si="48"/>
        <v>24.166666666666668</v>
      </c>
      <c r="F225" s="37">
        <f t="shared" si="48"/>
        <v>28.999999999999993</v>
      </c>
      <c r="G225" s="37">
        <f t="shared" si="48"/>
        <v>41.428571428571423</v>
      </c>
      <c r="H225" s="37">
        <f t="shared" si="48"/>
        <v>96.666666666666671</v>
      </c>
      <c r="I225" s="37">
        <f t="shared" si="48"/>
        <v>24.166666666666668</v>
      </c>
      <c r="J225" s="37">
        <f t="shared" si="48"/>
        <v>24.166666666666668</v>
      </c>
      <c r="K225" s="37">
        <f t="shared" si="48"/>
        <v>41.428571428571423</v>
      </c>
      <c r="L225" s="37">
        <f t="shared" si="48"/>
        <v>22.307692307692317</v>
      </c>
      <c r="M225" s="37">
        <f t="shared" si="48"/>
        <v>28.999999999999993</v>
      </c>
      <c r="N225" s="37">
        <f t="shared" si="48"/>
        <v>28.999999999999993</v>
      </c>
      <c r="O225" s="37">
        <f t="shared" si="48"/>
        <v>41.428571428571423</v>
      </c>
      <c r="P225" s="37">
        <f t="shared" si="48"/>
        <v>24.166666666666668</v>
      </c>
      <c r="Q225" s="37">
        <f t="shared" si="48"/>
        <v>41.428571428571423</v>
      </c>
      <c r="R225" s="37">
        <f t="shared" si="48"/>
        <v>28.999999999999993</v>
      </c>
      <c r="S225" s="37">
        <f t="shared" si="48"/>
        <v>28.999999999999993</v>
      </c>
      <c r="T225" s="37">
        <f t="shared" si="48"/>
        <v>28.999999999999993</v>
      </c>
      <c r="U225" s="37">
        <f t="shared" si="48"/>
        <v>22.307692307692317</v>
      </c>
      <c r="V225" s="37">
        <f t="shared" si="48"/>
        <v>28.999999999999993</v>
      </c>
      <c r="W225" s="37">
        <f t="shared" si="48"/>
        <v>24.166666666666668</v>
      </c>
      <c r="X225" s="37">
        <f t="shared" si="48"/>
        <v>41.428571428571423</v>
      </c>
      <c r="Y225" s="37">
        <f t="shared" si="48"/>
        <v>24.166666666666668</v>
      </c>
      <c r="Z225" s="37">
        <f t="shared" si="48"/>
        <v>41.428571428571423</v>
      </c>
      <c r="AA225" s="37">
        <f t="shared" si="48"/>
        <v>28.999999999999993</v>
      </c>
      <c r="AB225" s="37">
        <f t="shared" si="48"/>
        <v>41.428571428571423</v>
      </c>
      <c r="AC225" s="37">
        <f t="shared" si="48"/>
        <v>22.307692307692317</v>
      </c>
      <c r="AD225" s="37">
        <f t="shared" si="48"/>
        <v>20.714285714285712</v>
      </c>
      <c r="AE225" s="37">
        <f t="shared" si="48"/>
        <v>24.166666666666668</v>
      </c>
      <c r="AF225" s="31"/>
      <c r="AG225" s="30"/>
      <c r="AH225" s="29"/>
    </row>
    <row r="226" spans="1:34" ht="15" customHeight="1" x14ac:dyDescent="0.25">
      <c r="AG226" s="17"/>
    </row>
    <row r="227" spans="1:34" ht="15" customHeight="1" x14ac:dyDescent="0.4">
      <c r="A227" s="31" t="s">
        <v>584</v>
      </c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0"/>
      <c r="AH227" s="29"/>
    </row>
    <row r="228" spans="1:34" ht="15" customHeight="1" x14ac:dyDescent="0.4">
      <c r="A228" s="33"/>
      <c r="B228" s="33" t="s">
        <v>20</v>
      </c>
      <c r="C228" s="33" t="s">
        <v>21</v>
      </c>
      <c r="D228" s="33" t="s">
        <v>22</v>
      </c>
      <c r="E228" s="33" t="s">
        <v>23</v>
      </c>
      <c r="F228" s="33" t="s">
        <v>36</v>
      </c>
      <c r="G228" s="33" t="s">
        <v>37</v>
      </c>
      <c r="H228" s="33" t="s">
        <v>38</v>
      </c>
      <c r="I228" s="33" t="s">
        <v>39</v>
      </c>
      <c r="J228" s="33" t="s">
        <v>40</v>
      </c>
      <c r="K228" s="33" t="s">
        <v>41</v>
      </c>
      <c r="L228" s="33" t="s">
        <v>42</v>
      </c>
      <c r="M228" s="33" t="s">
        <v>43</v>
      </c>
      <c r="N228" s="33" t="s">
        <v>44</v>
      </c>
      <c r="O228" s="33" t="s">
        <v>357</v>
      </c>
      <c r="P228" s="33" t="s">
        <v>358</v>
      </c>
      <c r="Q228" s="33" t="s">
        <v>359</v>
      </c>
      <c r="R228" s="33" t="s">
        <v>360</v>
      </c>
      <c r="S228" s="33" t="s">
        <v>569</v>
      </c>
      <c r="T228" s="33" t="s">
        <v>570</v>
      </c>
      <c r="U228" s="33" t="s">
        <v>571</v>
      </c>
      <c r="V228" s="33" t="s">
        <v>6097</v>
      </c>
      <c r="W228" s="33" t="s">
        <v>6098</v>
      </c>
      <c r="X228" s="33" t="s">
        <v>6099</v>
      </c>
      <c r="Y228" s="33" t="s">
        <v>6100</v>
      </c>
      <c r="Z228" s="33" t="s">
        <v>6101</v>
      </c>
      <c r="AA228" s="33" t="s">
        <v>6102</v>
      </c>
      <c r="AB228" s="33" t="s">
        <v>6103</v>
      </c>
      <c r="AC228" s="33" t="s">
        <v>6104</v>
      </c>
      <c r="AD228" s="33" t="s">
        <v>6105</v>
      </c>
      <c r="AE228" s="33" t="s">
        <v>6106</v>
      </c>
      <c r="AF228" s="35" t="s">
        <v>591</v>
      </c>
      <c r="AG228" s="30"/>
      <c r="AH228" s="29"/>
    </row>
    <row r="229" spans="1:34" ht="15" customHeight="1" x14ac:dyDescent="0.4">
      <c r="A229" s="33" t="s">
        <v>20</v>
      </c>
      <c r="B229" s="34">
        <f t="shared" ref="B229:AD237" si="49">B195/B$225</f>
        <v>2.4137931034482762E-2</v>
      </c>
      <c r="C229" s="34">
        <f t="shared" si="49"/>
        <v>2.4137931034482762E-2</v>
      </c>
      <c r="D229" s="34">
        <f t="shared" si="49"/>
        <v>2.4137931034482762E-2</v>
      </c>
      <c r="E229" s="34">
        <f t="shared" si="49"/>
        <v>2.4137931034482758E-2</v>
      </c>
      <c r="F229" s="34">
        <f t="shared" si="49"/>
        <v>2.4137931034482762E-2</v>
      </c>
      <c r="G229" s="34">
        <f t="shared" si="49"/>
        <v>2.4137931034482762E-2</v>
      </c>
      <c r="H229" s="34">
        <f t="shared" si="49"/>
        <v>2.4137931034482758E-2</v>
      </c>
      <c r="I229" s="34">
        <f t="shared" si="49"/>
        <v>2.4137931034482758E-2</v>
      </c>
      <c r="J229" s="34">
        <f t="shared" si="49"/>
        <v>2.4137931034482758E-2</v>
      </c>
      <c r="K229" s="34">
        <f t="shared" si="49"/>
        <v>2.4137931034482762E-2</v>
      </c>
      <c r="L229" s="34">
        <f t="shared" si="49"/>
        <v>2.4137931034482748E-2</v>
      </c>
      <c r="M229" s="34">
        <f t="shared" si="49"/>
        <v>2.4137931034482762E-2</v>
      </c>
      <c r="N229" s="34">
        <f t="shared" si="49"/>
        <v>2.4137931034482762E-2</v>
      </c>
      <c r="O229" s="34">
        <f t="shared" si="49"/>
        <v>2.4137931034482762E-2</v>
      </c>
      <c r="P229" s="34">
        <f t="shared" si="49"/>
        <v>2.4137931034482758E-2</v>
      </c>
      <c r="Q229" s="34">
        <f t="shared" si="49"/>
        <v>2.4137931034482762E-2</v>
      </c>
      <c r="R229" s="34">
        <f t="shared" si="49"/>
        <v>2.4137931034482762E-2</v>
      </c>
      <c r="S229" s="34">
        <f t="shared" si="49"/>
        <v>2.4137931034482762E-2</v>
      </c>
      <c r="T229" s="34">
        <f t="shared" si="49"/>
        <v>2.4137931034482762E-2</v>
      </c>
      <c r="U229" s="34">
        <f t="shared" si="49"/>
        <v>2.4137931034482748E-2</v>
      </c>
      <c r="V229" s="34">
        <f t="shared" si="49"/>
        <v>2.4137931034482762E-2</v>
      </c>
      <c r="W229" s="34">
        <f t="shared" si="49"/>
        <v>2.4137931034482758E-2</v>
      </c>
      <c r="X229" s="34">
        <f t="shared" si="49"/>
        <v>2.4137931034482762E-2</v>
      </c>
      <c r="Y229" s="34">
        <f t="shared" si="49"/>
        <v>2.4137931034482758E-2</v>
      </c>
      <c r="Z229" s="34">
        <f t="shared" si="49"/>
        <v>2.4137931034482762E-2</v>
      </c>
      <c r="AA229" s="34">
        <f t="shared" si="49"/>
        <v>2.4137931034482762E-2</v>
      </c>
      <c r="AB229" s="34">
        <f t="shared" si="49"/>
        <v>2.4137931034482762E-2</v>
      </c>
      <c r="AC229" s="34">
        <f t="shared" si="49"/>
        <v>2.4137931034482748E-2</v>
      </c>
      <c r="AD229" s="34">
        <f t="shared" si="49"/>
        <v>2.4137931034482762E-2</v>
      </c>
      <c r="AE229" s="34">
        <f>AE195/AE$225</f>
        <v>2.4137931034482758E-2</v>
      </c>
      <c r="AF229">
        <f>AVERAGE(B229:AE229)</f>
        <v>2.4137931034482765E-2</v>
      </c>
      <c r="AG229" s="30"/>
      <c r="AH229" s="29"/>
    </row>
    <row r="230" spans="1:34" ht="15" customHeight="1" x14ac:dyDescent="0.4">
      <c r="A230" s="33" t="s">
        <v>21</v>
      </c>
      <c r="B230" s="34">
        <f t="shared" si="49"/>
        <v>2.4137931034482762E-2</v>
      </c>
      <c r="C230" s="34">
        <f t="shared" si="49"/>
        <v>2.4137931034482762E-2</v>
      </c>
      <c r="D230" s="34">
        <f t="shared" si="49"/>
        <v>2.4137931034482762E-2</v>
      </c>
      <c r="E230" s="34">
        <f t="shared" si="49"/>
        <v>2.4137931034482758E-2</v>
      </c>
      <c r="F230" s="34">
        <f t="shared" si="49"/>
        <v>2.4137931034482762E-2</v>
      </c>
      <c r="G230" s="34">
        <f t="shared" si="49"/>
        <v>2.4137931034482762E-2</v>
      </c>
      <c r="H230" s="34">
        <f t="shared" si="49"/>
        <v>2.4137931034482758E-2</v>
      </c>
      <c r="I230" s="34">
        <f t="shared" si="49"/>
        <v>2.4137931034482758E-2</v>
      </c>
      <c r="J230" s="34">
        <f t="shared" si="49"/>
        <v>2.4137931034482758E-2</v>
      </c>
      <c r="K230" s="34">
        <f t="shared" si="49"/>
        <v>2.4137931034482762E-2</v>
      </c>
      <c r="L230" s="34">
        <f t="shared" si="49"/>
        <v>2.4137931034482748E-2</v>
      </c>
      <c r="M230" s="34">
        <f t="shared" si="49"/>
        <v>2.4137931034482762E-2</v>
      </c>
      <c r="N230" s="34">
        <f t="shared" si="49"/>
        <v>2.4137931034482762E-2</v>
      </c>
      <c r="O230" s="34">
        <f t="shared" si="49"/>
        <v>2.4137931034482762E-2</v>
      </c>
      <c r="P230" s="34">
        <f t="shared" si="49"/>
        <v>2.4137931034482758E-2</v>
      </c>
      <c r="Q230" s="34">
        <f t="shared" si="49"/>
        <v>2.4137931034482762E-2</v>
      </c>
      <c r="R230" s="34">
        <f t="shared" si="49"/>
        <v>2.4137931034482762E-2</v>
      </c>
      <c r="S230" s="34">
        <f t="shared" si="49"/>
        <v>2.4137931034482762E-2</v>
      </c>
      <c r="T230" s="34">
        <f t="shared" si="49"/>
        <v>2.4137931034482762E-2</v>
      </c>
      <c r="U230" s="34">
        <f t="shared" si="49"/>
        <v>2.4137931034482748E-2</v>
      </c>
      <c r="V230" s="34">
        <f t="shared" si="49"/>
        <v>2.4137931034482762E-2</v>
      </c>
      <c r="W230" s="34">
        <f t="shared" si="49"/>
        <v>2.4137931034482758E-2</v>
      </c>
      <c r="X230" s="34">
        <f t="shared" si="49"/>
        <v>2.4137931034482762E-2</v>
      </c>
      <c r="Y230" s="34">
        <f t="shared" si="49"/>
        <v>2.4137931034482758E-2</v>
      </c>
      <c r="Z230" s="34">
        <f t="shared" si="49"/>
        <v>2.4137931034482762E-2</v>
      </c>
      <c r="AA230" s="34">
        <f t="shared" si="49"/>
        <v>2.4137931034482762E-2</v>
      </c>
      <c r="AB230" s="34">
        <f t="shared" si="49"/>
        <v>2.4137931034482762E-2</v>
      </c>
      <c r="AC230" s="34">
        <f t="shared" si="49"/>
        <v>2.4137931034482748E-2</v>
      </c>
      <c r="AD230" s="34">
        <f t="shared" si="49"/>
        <v>2.4137931034482762E-2</v>
      </c>
      <c r="AE230" s="34">
        <f t="shared" ref="AE230:AE236" si="50">AE196/AE$225</f>
        <v>2.4137931034482758E-2</v>
      </c>
      <c r="AF230">
        <f t="shared" ref="AF230:AF258" si="51">AVERAGE(B230:AE230)</f>
        <v>2.4137931034482765E-2</v>
      </c>
      <c r="AG230" s="30"/>
      <c r="AH230" s="29"/>
    </row>
    <row r="231" spans="1:34" ht="15" customHeight="1" x14ac:dyDescent="0.4">
      <c r="A231" s="33" t="s">
        <v>22</v>
      </c>
      <c r="B231" s="34">
        <f t="shared" si="49"/>
        <v>2.4137931034482762E-2</v>
      </c>
      <c r="C231" s="34">
        <f t="shared" si="49"/>
        <v>2.4137931034482762E-2</v>
      </c>
      <c r="D231" s="34">
        <f t="shared" si="49"/>
        <v>2.4137931034482762E-2</v>
      </c>
      <c r="E231" s="34">
        <f t="shared" si="49"/>
        <v>2.4137931034482758E-2</v>
      </c>
      <c r="F231" s="34">
        <f t="shared" si="49"/>
        <v>2.4137931034482762E-2</v>
      </c>
      <c r="G231" s="34">
        <f t="shared" si="49"/>
        <v>2.4137931034482762E-2</v>
      </c>
      <c r="H231" s="34">
        <f t="shared" si="49"/>
        <v>2.4137931034482758E-2</v>
      </c>
      <c r="I231" s="34">
        <f t="shared" si="49"/>
        <v>2.4137931034482758E-2</v>
      </c>
      <c r="J231" s="34">
        <f t="shared" si="49"/>
        <v>2.4137931034482758E-2</v>
      </c>
      <c r="K231" s="34">
        <f t="shared" si="49"/>
        <v>2.4137931034482762E-2</v>
      </c>
      <c r="L231" s="34">
        <f t="shared" si="49"/>
        <v>2.4137931034482748E-2</v>
      </c>
      <c r="M231" s="34">
        <f t="shared" si="49"/>
        <v>2.4137931034482762E-2</v>
      </c>
      <c r="N231" s="34">
        <f t="shared" si="49"/>
        <v>2.4137931034482762E-2</v>
      </c>
      <c r="O231" s="34">
        <f t="shared" si="49"/>
        <v>2.4137931034482762E-2</v>
      </c>
      <c r="P231" s="34">
        <f t="shared" si="49"/>
        <v>2.4137931034482758E-2</v>
      </c>
      <c r="Q231" s="34">
        <f t="shared" si="49"/>
        <v>2.4137931034482762E-2</v>
      </c>
      <c r="R231" s="34">
        <f t="shared" si="49"/>
        <v>2.4137931034482762E-2</v>
      </c>
      <c r="S231" s="34">
        <f t="shared" si="49"/>
        <v>2.4137931034482762E-2</v>
      </c>
      <c r="T231" s="34">
        <f t="shared" si="49"/>
        <v>2.4137931034482762E-2</v>
      </c>
      <c r="U231" s="34">
        <f t="shared" si="49"/>
        <v>2.4137931034482748E-2</v>
      </c>
      <c r="V231" s="34">
        <f t="shared" si="49"/>
        <v>2.4137931034482762E-2</v>
      </c>
      <c r="W231" s="34">
        <f t="shared" si="49"/>
        <v>2.4137931034482758E-2</v>
      </c>
      <c r="X231" s="34">
        <f t="shared" si="49"/>
        <v>2.4137931034482762E-2</v>
      </c>
      <c r="Y231" s="34">
        <f t="shared" si="49"/>
        <v>2.4137931034482758E-2</v>
      </c>
      <c r="Z231" s="34">
        <f t="shared" si="49"/>
        <v>2.4137931034482762E-2</v>
      </c>
      <c r="AA231" s="34">
        <f t="shared" si="49"/>
        <v>2.4137931034482762E-2</v>
      </c>
      <c r="AB231" s="34">
        <f t="shared" si="49"/>
        <v>2.4137931034482762E-2</v>
      </c>
      <c r="AC231" s="34">
        <f t="shared" si="49"/>
        <v>2.4137931034482748E-2</v>
      </c>
      <c r="AD231" s="34">
        <f t="shared" si="49"/>
        <v>2.4137931034482762E-2</v>
      </c>
      <c r="AE231" s="34">
        <f t="shared" si="50"/>
        <v>2.4137931034482758E-2</v>
      </c>
      <c r="AF231">
        <f t="shared" si="51"/>
        <v>2.4137931034482765E-2</v>
      </c>
      <c r="AG231" s="30"/>
      <c r="AH231" s="29"/>
    </row>
    <row r="232" spans="1:34" ht="15" customHeight="1" x14ac:dyDescent="0.4">
      <c r="A232" s="33" t="s">
        <v>23</v>
      </c>
      <c r="B232" s="34">
        <f t="shared" si="49"/>
        <v>4.1379310344827586E-2</v>
      </c>
      <c r="C232" s="34">
        <f t="shared" si="49"/>
        <v>4.1379310344827586E-2</v>
      </c>
      <c r="D232" s="34">
        <f t="shared" si="49"/>
        <v>4.1379310344827586E-2</v>
      </c>
      <c r="E232" s="34">
        <f t="shared" si="49"/>
        <v>4.1379310344827586E-2</v>
      </c>
      <c r="F232" s="34">
        <f t="shared" si="49"/>
        <v>4.1379310344827593E-2</v>
      </c>
      <c r="G232" s="34">
        <f t="shared" si="49"/>
        <v>4.1379310344827586E-2</v>
      </c>
      <c r="H232" s="34">
        <f t="shared" si="49"/>
        <v>4.1379310344827586E-2</v>
      </c>
      <c r="I232" s="34">
        <f t="shared" si="49"/>
        <v>4.1379310344827586E-2</v>
      </c>
      <c r="J232" s="34">
        <f t="shared" si="49"/>
        <v>4.1379310344827586E-2</v>
      </c>
      <c r="K232" s="34">
        <f t="shared" si="49"/>
        <v>4.1379310344827586E-2</v>
      </c>
      <c r="L232" s="34">
        <f t="shared" si="49"/>
        <v>4.1379310344827572E-2</v>
      </c>
      <c r="M232" s="34">
        <f t="shared" si="49"/>
        <v>4.1379310344827593E-2</v>
      </c>
      <c r="N232" s="34">
        <f t="shared" si="49"/>
        <v>4.1379310344827593E-2</v>
      </c>
      <c r="O232" s="34">
        <f t="shared" si="49"/>
        <v>4.1379310344827586E-2</v>
      </c>
      <c r="P232" s="34">
        <f t="shared" si="49"/>
        <v>4.1379310344827586E-2</v>
      </c>
      <c r="Q232" s="34">
        <f t="shared" si="49"/>
        <v>4.1379310344827586E-2</v>
      </c>
      <c r="R232" s="34">
        <f t="shared" si="49"/>
        <v>4.1379310344827593E-2</v>
      </c>
      <c r="S232" s="34">
        <f t="shared" si="49"/>
        <v>4.1379310344827593E-2</v>
      </c>
      <c r="T232" s="34">
        <f t="shared" si="49"/>
        <v>4.1379310344827593E-2</v>
      </c>
      <c r="U232" s="34">
        <f t="shared" si="49"/>
        <v>4.1379310344827572E-2</v>
      </c>
      <c r="V232" s="34">
        <f t="shared" si="49"/>
        <v>4.1379310344827593E-2</v>
      </c>
      <c r="W232" s="34">
        <f t="shared" si="49"/>
        <v>4.1379310344827586E-2</v>
      </c>
      <c r="X232" s="34">
        <f t="shared" si="49"/>
        <v>4.1379310344827586E-2</v>
      </c>
      <c r="Y232" s="34">
        <f t="shared" si="49"/>
        <v>4.1379310344827586E-2</v>
      </c>
      <c r="Z232" s="34">
        <f t="shared" si="49"/>
        <v>4.1379310344827586E-2</v>
      </c>
      <c r="AA232" s="34">
        <f t="shared" si="49"/>
        <v>4.1379310344827593E-2</v>
      </c>
      <c r="AB232" s="34">
        <f t="shared" si="49"/>
        <v>4.1379310344827586E-2</v>
      </c>
      <c r="AC232" s="34">
        <f t="shared" si="49"/>
        <v>4.1379310344827572E-2</v>
      </c>
      <c r="AD232" s="34">
        <f t="shared" si="49"/>
        <v>4.1379310344827586E-2</v>
      </c>
      <c r="AE232" s="34">
        <f t="shared" si="50"/>
        <v>4.1379310344827586E-2</v>
      </c>
      <c r="AF232">
        <f t="shared" si="51"/>
        <v>4.1379310344827586E-2</v>
      </c>
      <c r="AG232" s="30"/>
      <c r="AH232" s="29"/>
    </row>
    <row r="233" spans="1:34" ht="15" customHeight="1" x14ac:dyDescent="0.4">
      <c r="A233" s="33" t="s">
        <v>36</v>
      </c>
      <c r="B233" s="34">
        <f t="shared" si="49"/>
        <v>3.4482758620689662E-2</v>
      </c>
      <c r="C233" s="34">
        <f t="shared" si="49"/>
        <v>3.4482758620689662E-2</v>
      </c>
      <c r="D233" s="34">
        <f t="shared" si="49"/>
        <v>3.4482758620689662E-2</v>
      </c>
      <c r="E233" s="34">
        <f t="shared" si="49"/>
        <v>3.4482758620689655E-2</v>
      </c>
      <c r="F233" s="34">
        <f t="shared" si="49"/>
        <v>3.4482758620689662E-2</v>
      </c>
      <c r="G233" s="34">
        <f t="shared" si="49"/>
        <v>3.4482758620689662E-2</v>
      </c>
      <c r="H233" s="34">
        <f t="shared" si="49"/>
        <v>3.4482758620689655E-2</v>
      </c>
      <c r="I233" s="34">
        <f t="shared" si="49"/>
        <v>3.4482758620689655E-2</v>
      </c>
      <c r="J233" s="34">
        <f t="shared" si="49"/>
        <v>3.4482758620689655E-2</v>
      </c>
      <c r="K233" s="34">
        <f t="shared" si="49"/>
        <v>3.4482758620689662E-2</v>
      </c>
      <c r="L233" s="34">
        <f t="shared" si="49"/>
        <v>3.4482758620689641E-2</v>
      </c>
      <c r="M233" s="34">
        <f t="shared" si="49"/>
        <v>3.4482758620689662E-2</v>
      </c>
      <c r="N233" s="34">
        <f t="shared" si="49"/>
        <v>3.4482758620689662E-2</v>
      </c>
      <c r="O233" s="34">
        <f t="shared" si="49"/>
        <v>3.4482758620689662E-2</v>
      </c>
      <c r="P233" s="34">
        <f t="shared" si="49"/>
        <v>3.4482758620689655E-2</v>
      </c>
      <c r="Q233" s="34">
        <f t="shared" si="49"/>
        <v>3.4482758620689662E-2</v>
      </c>
      <c r="R233" s="34">
        <f t="shared" si="49"/>
        <v>3.4482758620689662E-2</v>
      </c>
      <c r="S233" s="34">
        <f t="shared" si="49"/>
        <v>3.4482758620689662E-2</v>
      </c>
      <c r="T233" s="34">
        <f t="shared" si="49"/>
        <v>3.4482758620689662E-2</v>
      </c>
      <c r="U233" s="34">
        <f t="shared" si="49"/>
        <v>3.4482758620689641E-2</v>
      </c>
      <c r="V233" s="34">
        <f t="shared" si="49"/>
        <v>3.4482758620689662E-2</v>
      </c>
      <c r="W233" s="34">
        <f t="shared" si="49"/>
        <v>3.4482758620689655E-2</v>
      </c>
      <c r="X233" s="34">
        <f t="shared" si="49"/>
        <v>3.4482758620689662E-2</v>
      </c>
      <c r="Y233" s="34">
        <f t="shared" si="49"/>
        <v>3.4482758620689655E-2</v>
      </c>
      <c r="Z233" s="34">
        <f t="shared" si="49"/>
        <v>3.4482758620689662E-2</v>
      </c>
      <c r="AA233" s="34">
        <f t="shared" si="49"/>
        <v>3.4482758620689662E-2</v>
      </c>
      <c r="AB233" s="34">
        <f t="shared" si="49"/>
        <v>3.4482758620689662E-2</v>
      </c>
      <c r="AC233" s="34">
        <f t="shared" si="49"/>
        <v>3.4482758620689641E-2</v>
      </c>
      <c r="AD233" s="34">
        <f t="shared" si="49"/>
        <v>3.4482758620689662E-2</v>
      </c>
      <c r="AE233" s="34">
        <f t="shared" si="50"/>
        <v>3.4482758620689655E-2</v>
      </c>
      <c r="AF233">
        <f t="shared" si="51"/>
        <v>3.4482758620689641E-2</v>
      </c>
      <c r="AG233" s="30"/>
      <c r="AH233" s="29"/>
    </row>
    <row r="234" spans="1:34" ht="15" customHeight="1" x14ac:dyDescent="0.4">
      <c r="A234" s="33" t="s">
        <v>37</v>
      </c>
      <c r="B234" s="34">
        <f t="shared" si="49"/>
        <v>2.4137931034482762E-2</v>
      </c>
      <c r="C234" s="34">
        <f t="shared" si="49"/>
        <v>2.4137931034482762E-2</v>
      </c>
      <c r="D234" s="34">
        <f t="shared" si="49"/>
        <v>2.4137931034482762E-2</v>
      </c>
      <c r="E234" s="34">
        <f t="shared" si="49"/>
        <v>2.4137931034482758E-2</v>
      </c>
      <c r="F234" s="34">
        <f t="shared" si="49"/>
        <v>2.4137931034482762E-2</v>
      </c>
      <c r="G234" s="34">
        <f t="shared" si="49"/>
        <v>2.4137931034482762E-2</v>
      </c>
      <c r="H234" s="34">
        <f t="shared" si="49"/>
        <v>2.4137931034482758E-2</v>
      </c>
      <c r="I234" s="34">
        <f t="shared" si="49"/>
        <v>2.4137931034482758E-2</v>
      </c>
      <c r="J234" s="34">
        <f t="shared" si="49"/>
        <v>2.4137931034482758E-2</v>
      </c>
      <c r="K234" s="34">
        <f t="shared" si="49"/>
        <v>2.4137931034482762E-2</v>
      </c>
      <c r="L234" s="34">
        <f t="shared" si="49"/>
        <v>2.4137931034482748E-2</v>
      </c>
      <c r="M234" s="34">
        <f t="shared" si="49"/>
        <v>2.4137931034482762E-2</v>
      </c>
      <c r="N234" s="34">
        <f t="shared" si="49"/>
        <v>2.4137931034482762E-2</v>
      </c>
      <c r="O234" s="34">
        <f t="shared" si="49"/>
        <v>2.4137931034482762E-2</v>
      </c>
      <c r="P234" s="34">
        <f t="shared" si="49"/>
        <v>2.4137931034482758E-2</v>
      </c>
      <c r="Q234" s="34">
        <f t="shared" si="49"/>
        <v>2.4137931034482762E-2</v>
      </c>
      <c r="R234" s="34">
        <f t="shared" si="49"/>
        <v>2.4137931034482762E-2</v>
      </c>
      <c r="S234" s="34">
        <f t="shared" si="49"/>
        <v>2.4137931034482762E-2</v>
      </c>
      <c r="T234" s="34">
        <f t="shared" si="49"/>
        <v>2.4137931034482762E-2</v>
      </c>
      <c r="U234" s="34">
        <f t="shared" si="49"/>
        <v>2.4137931034482748E-2</v>
      </c>
      <c r="V234" s="34">
        <f t="shared" si="49"/>
        <v>2.4137931034482762E-2</v>
      </c>
      <c r="W234" s="34">
        <f t="shared" si="49"/>
        <v>2.4137931034482758E-2</v>
      </c>
      <c r="X234" s="34">
        <f t="shared" si="49"/>
        <v>2.4137931034482762E-2</v>
      </c>
      <c r="Y234" s="34">
        <f t="shared" si="49"/>
        <v>2.4137931034482758E-2</v>
      </c>
      <c r="Z234" s="34">
        <f t="shared" si="49"/>
        <v>2.4137931034482762E-2</v>
      </c>
      <c r="AA234" s="34">
        <f t="shared" si="49"/>
        <v>2.4137931034482762E-2</v>
      </c>
      <c r="AB234" s="34">
        <f t="shared" si="49"/>
        <v>2.4137931034482762E-2</v>
      </c>
      <c r="AC234" s="34">
        <f t="shared" si="49"/>
        <v>2.4137931034482748E-2</v>
      </c>
      <c r="AD234" s="34">
        <f t="shared" si="49"/>
        <v>2.4137931034482762E-2</v>
      </c>
      <c r="AE234" s="34">
        <f t="shared" si="50"/>
        <v>2.4137931034482758E-2</v>
      </c>
      <c r="AF234">
        <f t="shared" si="51"/>
        <v>2.4137931034482765E-2</v>
      </c>
      <c r="AG234" s="30"/>
      <c r="AH234" s="29"/>
    </row>
    <row r="235" spans="1:34" ht="15" customHeight="1" x14ac:dyDescent="0.4">
      <c r="A235" s="33" t="s">
        <v>38</v>
      </c>
      <c r="B235" s="34">
        <f t="shared" si="49"/>
        <v>1.0344827586206896E-2</v>
      </c>
      <c r="C235" s="34">
        <f t="shared" si="49"/>
        <v>1.0344827586206896E-2</v>
      </c>
      <c r="D235" s="34">
        <f t="shared" si="49"/>
        <v>1.0344827586206896E-2</v>
      </c>
      <c r="E235" s="34">
        <f t="shared" si="49"/>
        <v>1.0344827586206896E-2</v>
      </c>
      <c r="F235" s="34">
        <f t="shared" si="49"/>
        <v>1.0344827586206898E-2</v>
      </c>
      <c r="G235" s="34">
        <f t="shared" si="49"/>
        <v>1.0344827586206896E-2</v>
      </c>
      <c r="H235" s="34">
        <f t="shared" si="49"/>
        <v>1.0344827586206896E-2</v>
      </c>
      <c r="I235" s="34">
        <f t="shared" si="49"/>
        <v>1.0344827586206896E-2</v>
      </c>
      <c r="J235" s="34">
        <f t="shared" si="49"/>
        <v>1.0344827586206896E-2</v>
      </c>
      <c r="K235" s="34">
        <f t="shared" si="49"/>
        <v>1.0344827586206896E-2</v>
      </c>
      <c r="L235" s="34">
        <f t="shared" si="49"/>
        <v>1.0344827586206893E-2</v>
      </c>
      <c r="M235" s="34">
        <f t="shared" si="49"/>
        <v>1.0344827586206898E-2</v>
      </c>
      <c r="N235" s="34">
        <f t="shared" si="49"/>
        <v>1.0344827586206898E-2</v>
      </c>
      <c r="O235" s="34">
        <f t="shared" si="49"/>
        <v>1.0344827586206896E-2</v>
      </c>
      <c r="P235" s="34">
        <f t="shared" si="49"/>
        <v>1.0344827586206896E-2</v>
      </c>
      <c r="Q235" s="34">
        <f t="shared" si="49"/>
        <v>1.0344827586206896E-2</v>
      </c>
      <c r="R235" s="34">
        <f t="shared" si="49"/>
        <v>1.0344827586206898E-2</v>
      </c>
      <c r="S235" s="34">
        <f t="shared" si="49"/>
        <v>1.0344827586206898E-2</v>
      </c>
      <c r="T235" s="34">
        <f t="shared" si="49"/>
        <v>1.0344827586206898E-2</v>
      </c>
      <c r="U235" s="34">
        <f t="shared" si="49"/>
        <v>1.0344827586206893E-2</v>
      </c>
      <c r="V235" s="34">
        <f t="shared" si="49"/>
        <v>1.0344827586206898E-2</v>
      </c>
      <c r="W235" s="34">
        <f t="shared" si="49"/>
        <v>1.0344827586206896E-2</v>
      </c>
      <c r="X235" s="34">
        <f t="shared" si="49"/>
        <v>1.0344827586206896E-2</v>
      </c>
      <c r="Y235" s="34">
        <f t="shared" si="49"/>
        <v>1.0344827586206896E-2</v>
      </c>
      <c r="Z235" s="34">
        <f t="shared" si="49"/>
        <v>1.0344827586206896E-2</v>
      </c>
      <c r="AA235" s="34">
        <f t="shared" si="49"/>
        <v>1.0344827586206898E-2</v>
      </c>
      <c r="AB235" s="34">
        <f t="shared" si="49"/>
        <v>1.0344827586206896E-2</v>
      </c>
      <c r="AC235" s="34">
        <f t="shared" si="49"/>
        <v>1.0344827586206893E-2</v>
      </c>
      <c r="AD235" s="34">
        <f t="shared" si="49"/>
        <v>1.0344827586206896E-2</v>
      </c>
      <c r="AE235" s="34">
        <f t="shared" si="50"/>
        <v>1.0344827586206896E-2</v>
      </c>
      <c r="AF235">
        <f t="shared" si="51"/>
        <v>1.0344827586206896E-2</v>
      </c>
      <c r="AG235" s="30"/>
      <c r="AH235" s="29"/>
    </row>
    <row r="236" spans="1:34" ht="15" customHeight="1" x14ac:dyDescent="0.4">
      <c r="A236" s="33" t="s">
        <v>39</v>
      </c>
      <c r="B236" s="34">
        <f t="shared" si="49"/>
        <v>4.1379310344827586E-2</v>
      </c>
      <c r="C236" s="34">
        <f t="shared" si="49"/>
        <v>4.1379310344827586E-2</v>
      </c>
      <c r="D236" s="34">
        <f t="shared" si="49"/>
        <v>4.1379310344827586E-2</v>
      </c>
      <c r="E236" s="34">
        <f t="shared" si="49"/>
        <v>4.1379310344827586E-2</v>
      </c>
      <c r="F236" s="34">
        <f t="shared" si="49"/>
        <v>4.1379310344827593E-2</v>
      </c>
      <c r="G236" s="34">
        <f t="shared" si="49"/>
        <v>4.1379310344827586E-2</v>
      </c>
      <c r="H236" s="34">
        <f t="shared" si="49"/>
        <v>4.1379310344827586E-2</v>
      </c>
      <c r="I236" s="34">
        <f t="shared" si="49"/>
        <v>4.1379310344827586E-2</v>
      </c>
      <c r="J236" s="34">
        <f t="shared" si="49"/>
        <v>4.1379310344827586E-2</v>
      </c>
      <c r="K236" s="34">
        <f t="shared" si="49"/>
        <v>4.1379310344827586E-2</v>
      </c>
      <c r="L236" s="34">
        <f t="shared" si="49"/>
        <v>4.1379310344827572E-2</v>
      </c>
      <c r="M236" s="34">
        <f t="shared" si="49"/>
        <v>4.1379310344827593E-2</v>
      </c>
      <c r="N236" s="34">
        <f t="shared" si="49"/>
        <v>4.1379310344827593E-2</v>
      </c>
      <c r="O236" s="34">
        <f t="shared" si="49"/>
        <v>4.1379310344827586E-2</v>
      </c>
      <c r="P236" s="34">
        <f t="shared" si="49"/>
        <v>4.1379310344827586E-2</v>
      </c>
      <c r="Q236" s="34">
        <f t="shared" si="49"/>
        <v>4.1379310344827586E-2</v>
      </c>
      <c r="R236" s="34">
        <f t="shared" si="49"/>
        <v>4.1379310344827593E-2</v>
      </c>
      <c r="S236" s="34">
        <f t="shared" si="49"/>
        <v>4.1379310344827593E-2</v>
      </c>
      <c r="T236" s="34">
        <f t="shared" si="49"/>
        <v>4.1379310344827593E-2</v>
      </c>
      <c r="U236" s="34">
        <f t="shared" si="49"/>
        <v>4.1379310344827572E-2</v>
      </c>
      <c r="V236" s="34">
        <f t="shared" si="49"/>
        <v>4.1379310344827593E-2</v>
      </c>
      <c r="W236" s="34">
        <f t="shared" si="49"/>
        <v>4.1379310344827586E-2</v>
      </c>
      <c r="X236" s="34">
        <f t="shared" si="49"/>
        <v>4.1379310344827586E-2</v>
      </c>
      <c r="Y236" s="34">
        <f t="shared" si="49"/>
        <v>4.1379310344827586E-2</v>
      </c>
      <c r="Z236" s="34">
        <f t="shared" si="49"/>
        <v>4.1379310344827586E-2</v>
      </c>
      <c r="AA236" s="34">
        <f t="shared" si="49"/>
        <v>4.1379310344827593E-2</v>
      </c>
      <c r="AB236" s="34">
        <f t="shared" si="49"/>
        <v>4.1379310344827586E-2</v>
      </c>
      <c r="AC236" s="34">
        <f t="shared" si="49"/>
        <v>4.1379310344827572E-2</v>
      </c>
      <c r="AD236" s="34">
        <f t="shared" si="49"/>
        <v>4.1379310344827586E-2</v>
      </c>
      <c r="AE236" s="34">
        <f t="shared" si="50"/>
        <v>4.1379310344827586E-2</v>
      </c>
      <c r="AF236">
        <f t="shared" si="51"/>
        <v>4.1379310344827586E-2</v>
      </c>
      <c r="AG236" s="30"/>
      <c r="AH236" s="29"/>
    </row>
    <row r="237" spans="1:34" ht="15" customHeight="1" x14ac:dyDescent="0.4">
      <c r="A237" s="33" t="s">
        <v>40</v>
      </c>
      <c r="B237" s="34">
        <f t="shared" si="49"/>
        <v>4.1379310344827586E-2</v>
      </c>
      <c r="C237" s="34">
        <f t="shared" si="49"/>
        <v>4.1379310344827586E-2</v>
      </c>
      <c r="D237" s="34">
        <f t="shared" si="49"/>
        <v>4.1379310344827586E-2</v>
      </c>
      <c r="E237" s="34">
        <f t="shared" si="49"/>
        <v>4.1379310344827586E-2</v>
      </c>
      <c r="F237" s="34">
        <f t="shared" si="49"/>
        <v>4.1379310344827593E-2</v>
      </c>
      <c r="G237" s="34">
        <f t="shared" si="49"/>
        <v>4.1379310344827586E-2</v>
      </c>
      <c r="H237" s="34">
        <f t="shared" si="49"/>
        <v>4.1379310344827586E-2</v>
      </c>
      <c r="I237" s="34">
        <f t="shared" si="49"/>
        <v>4.1379310344827586E-2</v>
      </c>
      <c r="J237" s="34">
        <f t="shared" si="49"/>
        <v>4.1379310344827586E-2</v>
      </c>
      <c r="K237" s="34">
        <f t="shared" si="49"/>
        <v>4.1379310344827586E-2</v>
      </c>
      <c r="L237" s="34">
        <f t="shared" si="49"/>
        <v>4.1379310344827572E-2</v>
      </c>
      <c r="M237" s="34">
        <f t="shared" si="49"/>
        <v>4.1379310344827593E-2</v>
      </c>
      <c r="N237" s="34">
        <f t="shared" si="49"/>
        <v>4.1379310344827593E-2</v>
      </c>
      <c r="O237" s="34">
        <f t="shared" si="49"/>
        <v>4.1379310344827586E-2</v>
      </c>
      <c r="P237" s="34">
        <f t="shared" si="49"/>
        <v>4.1379310344827586E-2</v>
      </c>
      <c r="Q237" s="34">
        <f t="shared" si="49"/>
        <v>4.1379310344827586E-2</v>
      </c>
      <c r="R237" s="34">
        <f t="shared" si="49"/>
        <v>4.1379310344827593E-2</v>
      </c>
      <c r="S237" s="34">
        <f t="shared" si="49"/>
        <v>4.1379310344827593E-2</v>
      </c>
      <c r="T237" s="34">
        <f t="shared" si="49"/>
        <v>4.1379310344827593E-2</v>
      </c>
      <c r="U237" s="34">
        <f t="shared" si="49"/>
        <v>4.1379310344827572E-2</v>
      </c>
      <c r="V237" s="34">
        <f t="shared" si="49"/>
        <v>4.1379310344827593E-2</v>
      </c>
      <c r="W237" s="34">
        <f t="shared" si="49"/>
        <v>4.1379310344827586E-2</v>
      </c>
      <c r="X237" s="34">
        <f t="shared" si="49"/>
        <v>4.1379310344827586E-2</v>
      </c>
      <c r="Y237" s="34">
        <f t="shared" ref="Y237:AE237" si="52">Y203/Y$225</f>
        <v>4.1379310344827586E-2</v>
      </c>
      <c r="Z237" s="34">
        <f t="shared" si="52"/>
        <v>4.1379310344827586E-2</v>
      </c>
      <c r="AA237" s="34">
        <f t="shared" si="52"/>
        <v>4.1379310344827593E-2</v>
      </c>
      <c r="AB237" s="34">
        <f t="shared" si="52"/>
        <v>4.1379310344827586E-2</v>
      </c>
      <c r="AC237" s="34">
        <f t="shared" si="52"/>
        <v>4.1379310344827572E-2</v>
      </c>
      <c r="AD237" s="34">
        <f t="shared" si="52"/>
        <v>4.1379310344827586E-2</v>
      </c>
      <c r="AE237" s="34">
        <f t="shared" si="52"/>
        <v>4.1379310344827586E-2</v>
      </c>
      <c r="AF237">
        <f t="shared" si="51"/>
        <v>4.1379310344827586E-2</v>
      </c>
      <c r="AG237" s="30"/>
      <c r="AH237" s="29"/>
    </row>
    <row r="238" spans="1:34" ht="15" customHeight="1" x14ac:dyDescent="0.4">
      <c r="A238" s="33" t="s">
        <v>41</v>
      </c>
      <c r="B238" s="34">
        <f t="shared" ref="B238:AE246" si="53">B204/B$225</f>
        <v>2.4137931034482762E-2</v>
      </c>
      <c r="C238" s="34">
        <f t="shared" si="53"/>
        <v>2.4137931034482762E-2</v>
      </c>
      <c r="D238" s="34">
        <f t="shared" si="53"/>
        <v>2.4137931034482762E-2</v>
      </c>
      <c r="E238" s="34">
        <f t="shared" si="53"/>
        <v>2.4137931034482758E-2</v>
      </c>
      <c r="F238" s="34">
        <f t="shared" si="53"/>
        <v>2.4137931034482762E-2</v>
      </c>
      <c r="G238" s="34">
        <f t="shared" si="53"/>
        <v>2.4137931034482762E-2</v>
      </c>
      <c r="H238" s="34">
        <f t="shared" si="53"/>
        <v>2.4137931034482758E-2</v>
      </c>
      <c r="I238" s="34">
        <f t="shared" si="53"/>
        <v>2.4137931034482758E-2</v>
      </c>
      <c r="J238" s="34">
        <f t="shared" si="53"/>
        <v>2.4137931034482758E-2</v>
      </c>
      <c r="K238" s="34">
        <f t="shared" si="53"/>
        <v>2.4137931034482762E-2</v>
      </c>
      <c r="L238" s="34">
        <f t="shared" si="53"/>
        <v>2.4137931034482748E-2</v>
      </c>
      <c r="M238" s="34">
        <f t="shared" si="53"/>
        <v>2.4137931034482762E-2</v>
      </c>
      <c r="N238" s="34">
        <f t="shared" si="53"/>
        <v>2.4137931034482762E-2</v>
      </c>
      <c r="O238" s="34">
        <f t="shared" si="53"/>
        <v>2.4137931034482762E-2</v>
      </c>
      <c r="P238" s="34">
        <f t="shared" si="53"/>
        <v>2.4137931034482758E-2</v>
      </c>
      <c r="Q238" s="34">
        <f t="shared" si="53"/>
        <v>2.4137931034482762E-2</v>
      </c>
      <c r="R238" s="34">
        <f t="shared" si="53"/>
        <v>2.4137931034482762E-2</v>
      </c>
      <c r="S238" s="34">
        <f t="shared" si="53"/>
        <v>2.4137931034482762E-2</v>
      </c>
      <c r="T238" s="34">
        <f t="shared" si="53"/>
        <v>2.4137931034482762E-2</v>
      </c>
      <c r="U238" s="34">
        <f t="shared" si="53"/>
        <v>2.4137931034482748E-2</v>
      </c>
      <c r="V238" s="34">
        <f t="shared" si="53"/>
        <v>2.4137931034482762E-2</v>
      </c>
      <c r="W238" s="34">
        <f t="shared" si="53"/>
        <v>2.4137931034482758E-2</v>
      </c>
      <c r="X238" s="34">
        <f t="shared" si="53"/>
        <v>2.4137931034482762E-2</v>
      </c>
      <c r="Y238" s="34">
        <f t="shared" si="53"/>
        <v>2.4137931034482758E-2</v>
      </c>
      <c r="Z238" s="34">
        <f t="shared" si="53"/>
        <v>2.4137931034482762E-2</v>
      </c>
      <c r="AA238" s="34">
        <f t="shared" si="53"/>
        <v>2.4137931034482762E-2</v>
      </c>
      <c r="AB238" s="34">
        <f t="shared" si="53"/>
        <v>2.4137931034482762E-2</v>
      </c>
      <c r="AC238" s="34">
        <f t="shared" si="53"/>
        <v>2.4137931034482748E-2</v>
      </c>
      <c r="AD238" s="34">
        <f t="shared" si="53"/>
        <v>2.4137931034482762E-2</v>
      </c>
      <c r="AE238" s="34">
        <f t="shared" si="53"/>
        <v>2.4137931034482758E-2</v>
      </c>
      <c r="AF238">
        <f t="shared" si="51"/>
        <v>2.4137931034482765E-2</v>
      </c>
      <c r="AG238" s="30"/>
      <c r="AH238" s="29"/>
    </row>
    <row r="239" spans="1:34" ht="15" customHeight="1" x14ac:dyDescent="0.4">
      <c r="A239" s="33" t="s">
        <v>42</v>
      </c>
      <c r="B239" s="34">
        <f t="shared" si="53"/>
        <v>4.4827586206896558E-2</v>
      </c>
      <c r="C239" s="34">
        <f t="shared" si="53"/>
        <v>4.4827586206896558E-2</v>
      </c>
      <c r="D239" s="34">
        <f t="shared" si="53"/>
        <v>4.4827586206896558E-2</v>
      </c>
      <c r="E239" s="34">
        <f t="shared" si="53"/>
        <v>4.4827586206896544E-2</v>
      </c>
      <c r="F239" s="34">
        <f t="shared" si="53"/>
        <v>4.4827586206896565E-2</v>
      </c>
      <c r="G239" s="34">
        <f t="shared" si="53"/>
        <v>4.4827586206896558E-2</v>
      </c>
      <c r="H239" s="34">
        <f t="shared" si="53"/>
        <v>4.4827586206896544E-2</v>
      </c>
      <c r="I239" s="34">
        <f t="shared" si="53"/>
        <v>4.4827586206896544E-2</v>
      </c>
      <c r="J239" s="34">
        <f t="shared" si="53"/>
        <v>4.4827586206896544E-2</v>
      </c>
      <c r="K239" s="34">
        <f t="shared" si="53"/>
        <v>4.4827586206896558E-2</v>
      </c>
      <c r="L239" s="34">
        <f t="shared" si="53"/>
        <v>4.482758620689653E-2</v>
      </c>
      <c r="M239" s="34">
        <f t="shared" si="53"/>
        <v>4.4827586206896565E-2</v>
      </c>
      <c r="N239" s="34">
        <f t="shared" si="53"/>
        <v>4.4827586206896565E-2</v>
      </c>
      <c r="O239" s="34">
        <f t="shared" si="53"/>
        <v>4.4827586206896558E-2</v>
      </c>
      <c r="P239" s="34">
        <f t="shared" si="53"/>
        <v>4.4827586206896544E-2</v>
      </c>
      <c r="Q239" s="34">
        <f t="shared" si="53"/>
        <v>4.4827586206896558E-2</v>
      </c>
      <c r="R239" s="34">
        <f t="shared" si="53"/>
        <v>4.4827586206896565E-2</v>
      </c>
      <c r="S239" s="34">
        <f t="shared" si="53"/>
        <v>4.4827586206896565E-2</v>
      </c>
      <c r="T239" s="34">
        <f t="shared" si="53"/>
        <v>4.4827586206896565E-2</v>
      </c>
      <c r="U239" s="34">
        <f t="shared" si="53"/>
        <v>4.482758620689653E-2</v>
      </c>
      <c r="V239" s="34">
        <f t="shared" si="53"/>
        <v>4.4827586206896565E-2</v>
      </c>
      <c r="W239" s="34">
        <f t="shared" si="53"/>
        <v>4.4827586206896544E-2</v>
      </c>
      <c r="X239" s="34">
        <f t="shared" si="53"/>
        <v>4.4827586206896558E-2</v>
      </c>
      <c r="Y239" s="34">
        <f t="shared" si="53"/>
        <v>4.4827586206896544E-2</v>
      </c>
      <c r="Z239" s="34">
        <f t="shared" si="53"/>
        <v>4.4827586206896558E-2</v>
      </c>
      <c r="AA239" s="34">
        <f t="shared" si="53"/>
        <v>4.4827586206896565E-2</v>
      </c>
      <c r="AB239" s="34">
        <f t="shared" si="53"/>
        <v>4.4827586206896558E-2</v>
      </c>
      <c r="AC239" s="34">
        <f t="shared" si="53"/>
        <v>4.482758620689653E-2</v>
      </c>
      <c r="AD239" s="34">
        <f t="shared" si="53"/>
        <v>4.4827586206896558E-2</v>
      </c>
      <c r="AE239" s="34">
        <f t="shared" si="53"/>
        <v>4.4827586206896544E-2</v>
      </c>
      <c r="AF239">
        <f t="shared" si="51"/>
        <v>4.4827586206896537E-2</v>
      </c>
      <c r="AG239" s="30"/>
      <c r="AH239" s="29"/>
    </row>
    <row r="240" spans="1:34" ht="15" customHeight="1" x14ac:dyDescent="0.4">
      <c r="A240" s="33" t="s">
        <v>43</v>
      </c>
      <c r="B240" s="34">
        <f t="shared" si="53"/>
        <v>3.4482758620689662E-2</v>
      </c>
      <c r="C240" s="34">
        <f t="shared" si="53"/>
        <v>3.4482758620689662E-2</v>
      </c>
      <c r="D240" s="34">
        <f t="shared" si="53"/>
        <v>3.4482758620689662E-2</v>
      </c>
      <c r="E240" s="34">
        <f t="shared" si="53"/>
        <v>3.4482758620689655E-2</v>
      </c>
      <c r="F240" s="34">
        <f t="shared" si="53"/>
        <v>3.4482758620689662E-2</v>
      </c>
      <c r="G240" s="34">
        <f t="shared" si="53"/>
        <v>3.4482758620689662E-2</v>
      </c>
      <c r="H240" s="34">
        <f t="shared" si="53"/>
        <v>3.4482758620689655E-2</v>
      </c>
      <c r="I240" s="34">
        <f t="shared" si="53"/>
        <v>3.4482758620689655E-2</v>
      </c>
      <c r="J240" s="34">
        <f t="shared" si="53"/>
        <v>3.4482758620689655E-2</v>
      </c>
      <c r="K240" s="34">
        <f t="shared" si="53"/>
        <v>3.4482758620689662E-2</v>
      </c>
      <c r="L240" s="34">
        <f t="shared" si="53"/>
        <v>3.4482758620689641E-2</v>
      </c>
      <c r="M240" s="34">
        <f t="shared" si="53"/>
        <v>3.4482758620689662E-2</v>
      </c>
      <c r="N240" s="34">
        <f t="shared" si="53"/>
        <v>3.4482758620689662E-2</v>
      </c>
      <c r="O240" s="34">
        <f t="shared" si="53"/>
        <v>3.4482758620689662E-2</v>
      </c>
      <c r="P240" s="34">
        <f t="shared" si="53"/>
        <v>3.4482758620689655E-2</v>
      </c>
      <c r="Q240" s="34">
        <f t="shared" si="53"/>
        <v>3.4482758620689662E-2</v>
      </c>
      <c r="R240" s="34">
        <f t="shared" si="53"/>
        <v>3.4482758620689662E-2</v>
      </c>
      <c r="S240" s="34">
        <f t="shared" si="53"/>
        <v>3.4482758620689662E-2</v>
      </c>
      <c r="T240" s="34">
        <f t="shared" si="53"/>
        <v>3.4482758620689662E-2</v>
      </c>
      <c r="U240" s="34">
        <f t="shared" si="53"/>
        <v>3.4482758620689641E-2</v>
      </c>
      <c r="V240" s="34">
        <f t="shared" si="53"/>
        <v>3.4482758620689662E-2</v>
      </c>
      <c r="W240" s="34">
        <f t="shared" si="53"/>
        <v>3.4482758620689655E-2</v>
      </c>
      <c r="X240" s="34">
        <f t="shared" si="53"/>
        <v>3.4482758620689662E-2</v>
      </c>
      <c r="Y240" s="34">
        <f t="shared" si="53"/>
        <v>3.4482758620689655E-2</v>
      </c>
      <c r="Z240" s="34">
        <f t="shared" si="53"/>
        <v>3.4482758620689662E-2</v>
      </c>
      <c r="AA240" s="34">
        <f t="shared" si="53"/>
        <v>3.4482758620689662E-2</v>
      </c>
      <c r="AB240" s="34">
        <f t="shared" si="53"/>
        <v>3.4482758620689662E-2</v>
      </c>
      <c r="AC240" s="34">
        <f t="shared" si="53"/>
        <v>3.4482758620689641E-2</v>
      </c>
      <c r="AD240" s="34">
        <f t="shared" si="53"/>
        <v>3.4482758620689662E-2</v>
      </c>
      <c r="AE240" s="34">
        <f t="shared" si="53"/>
        <v>3.4482758620689655E-2</v>
      </c>
      <c r="AF240">
        <f t="shared" si="51"/>
        <v>3.4482758620689641E-2</v>
      </c>
      <c r="AG240" s="30"/>
      <c r="AH240" s="29"/>
    </row>
    <row r="241" spans="1:34" ht="15" customHeight="1" x14ac:dyDescent="0.4">
      <c r="A241" s="33" t="s">
        <v>44</v>
      </c>
      <c r="B241" s="34">
        <f t="shared" si="53"/>
        <v>3.4482758620689662E-2</v>
      </c>
      <c r="C241" s="34">
        <f t="shared" si="53"/>
        <v>3.4482758620689662E-2</v>
      </c>
      <c r="D241" s="34">
        <f t="shared" si="53"/>
        <v>3.4482758620689662E-2</v>
      </c>
      <c r="E241" s="34">
        <f t="shared" si="53"/>
        <v>3.4482758620689655E-2</v>
      </c>
      <c r="F241" s="34">
        <f t="shared" si="53"/>
        <v>3.4482758620689662E-2</v>
      </c>
      <c r="G241" s="34">
        <f t="shared" si="53"/>
        <v>3.4482758620689662E-2</v>
      </c>
      <c r="H241" s="34">
        <f t="shared" si="53"/>
        <v>3.4482758620689655E-2</v>
      </c>
      <c r="I241" s="34">
        <f t="shared" si="53"/>
        <v>3.4482758620689655E-2</v>
      </c>
      <c r="J241" s="34">
        <f t="shared" si="53"/>
        <v>3.4482758620689655E-2</v>
      </c>
      <c r="K241" s="34">
        <f t="shared" si="53"/>
        <v>3.4482758620689662E-2</v>
      </c>
      <c r="L241" s="34">
        <f t="shared" si="53"/>
        <v>3.4482758620689641E-2</v>
      </c>
      <c r="M241" s="34">
        <f t="shared" si="53"/>
        <v>3.4482758620689662E-2</v>
      </c>
      <c r="N241" s="34">
        <f t="shared" si="53"/>
        <v>3.4482758620689662E-2</v>
      </c>
      <c r="O241" s="34">
        <f t="shared" si="53"/>
        <v>3.4482758620689662E-2</v>
      </c>
      <c r="P241" s="34">
        <f t="shared" si="53"/>
        <v>3.4482758620689655E-2</v>
      </c>
      <c r="Q241" s="34">
        <f t="shared" si="53"/>
        <v>3.4482758620689662E-2</v>
      </c>
      <c r="R241" s="34">
        <f t="shared" si="53"/>
        <v>3.4482758620689662E-2</v>
      </c>
      <c r="S241" s="34">
        <f t="shared" si="53"/>
        <v>3.4482758620689662E-2</v>
      </c>
      <c r="T241" s="34">
        <f t="shared" si="53"/>
        <v>3.4482758620689662E-2</v>
      </c>
      <c r="U241" s="34">
        <f t="shared" si="53"/>
        <v>3.4482758620689641E-2</v>
      </c>
      <c r="V241" s="34">
        <f t="shared" si="53"/>
        <v>3.4482758620689662E-2</v>
      </c>
      <c r="W241" s="34">
        <f t="shared" si="53"/>
        <v>3.4482758620689655E-2</v>
      </c>
      <c r="X241" s="34">
        <f t="shared" si="53"/>
        <v>3.4482758620689662E-2</v>
      </c>
      <c r="Y241" s="34">
        <f t="shared" si="53"/>
        <v>3.4482758620689655E-2</v>
      </c>
      <c r="Z241" s="34">
        <f t="shared" si="53"/>
        <v>3.4482758620689662E-2</v>
      </c>
      <c r="AA241" s="34">
        <f t="shared" si="53"/>
        <v>3.4482758620689662E-2</v>
      </c>
      <c r="AB241" s="34">
        <f t="shared" si="53"/>
        <v>3.4482758620689662E-2</v>
      </c>
      <c r="AC241" s="34">
        <f t="shared" si="53"/>
        <v>3.4482758620689641E-2</v>
      </c>
      <c r="AD241" s="34">
        <f t="shared" si="53"/>
        <v>3.4482758620689662E-2</v>
      </c>
      <c r="AE241" s="34">
        <f t="shared" si="53"/>
        <v>3.4482758620689655E-2</v>
      </c>
      <c r="AF241">
        <f t="shared" si="51"/>
        <v>3.4482758620689641E-2</v>
      </c>
      <c r="AG241" s="30"/>
      <c r="AH241" s="29"/>
    </row>
    <row r="242" spans="1:34" ht="15" customHeight="1" x14ac:dyDescent="0.4">
      <c r="A242" s="33" t="s">
        <v>357</v>
      </c>
      <c r="B242" s="34">
        <f t="shared" si="53"/>
        <v>2.4137931034482762E-2</v>
      </c>
      <c r="C242" s="34">
        <f t="shared" si="53"/>
        <v>2.4137931034482762E-2</v>
      </c>
      <c r="D242" s="34">
        <f t="shared" si="53"/>
        <v>2.4137931034482762E-2</v>
      </c>
      <c r="E242" s="34">
        <f t="shared" si="53"/>
        <v>2.4137931034482758E-2</v>
      </c>
      <c r="F242" s="34">
        <f t="shared" si="53"/>
        <v>2.4137931034482762E-2</v>
      </c>
      <c r="G242" s="34">
        <f t="shared" si="53"/>
        <v>2.4137931034482762E-2</v>
      </c>
      <c r="H242" s="34">
        <f t="shared" si="53"/>
        <v>2.4137931034482758E-2</v>
      </c>
      <c r="I242" s="34">
        <f t="shared" si="53"/>
        <v>2.4137931034482758E-2</v>
      </c>
      <c r="J242" s="34">
        <f t="shared" si="53"/>
        <v>2.4137931034482758E-2</v>
      </c>
      <c r="K242" s="34">
        <f t="shared" si="53"/>
        <v>2.4137931034482762E-2</v>
      </c>
      <c r="L242" s="34">
        <f t="shared" si="53"/>
        <v>2.4137931034482748E-2</v>
      </c>
      <c r="M242" s="34">
        <f t="shared" si="53"/>
        <v>2.4137931034482762E-2</v>
      </c>
      <c r="N242" s="34">
        <f t="shared" si="53"/>
        <v>2.4137931034482762E-2</v>
      </c>
      <c r="O242" s="34">
        <f t="shared" si="53"/>
        <v>2.4137931034482762E-2</v>
      </c>
      <c r="P242" s="34">
        <f t="shared" si="53"/>
        <v>2.4137931034482758E-2</v>
      </c>
      <c r="Q242" s="34">
        <f t="shared" si="53"/>
        <v>2.4137931034482762E-2</v>
      </c>
      <c r="R242" s="34">
        <f t="shared" si="53"/>
        <v>2.4137931034482762E-2</v>
      </c>
      <c r="S242" s="34">
        <f t="shared" si="53"/>
        <v>2.4137931034482762E-2</v>
      </c>
      <c r="T242" s="34">
        <f t="shared" si="53"/>
        <v>2.4137931034482762E-2</v>
      </c>
      <c r="U242" s="34">
        <f t="shared" si="53"/>
        <v>2.4137931034482748E-2</v>
      </c>
      <c r="V242" s="34">
        <f t="shared" si="53"/>
        <v>2.4137931034482762E-2</v>
      </c>
      <c r="W242" s="34">
        <f t="shared" si="53"/>
        <v>2.4137931034482758E-2</v>
      </c>
      <c r="X242" s="34">
        <f t="shared" si="53"/>
        <v>2.4137931034482762E-2</v>
      </c>
      <c r="Y242" s="34">
        <f t="shared" si="53"/>
        <v>2.4137931034482758E-2</v>
      </c>
      <c r="Z242" s="34">
        <f t="shared" si="53"/>
        <v>2.4137931034482762E-2</v>
      </c>
      <c r="AA242" s="34">
        <f t="shared" si="53"/>
        <v>2.4137931034482762E-2</v>
      </c>
      <c r="AB242" s="34">
        <f t="shared" si="53"/>
        <v>2.4137931034482762E-2</v>
      </c>
      <c r="AC242" s="34">
        <f t="shared" si="53"/>
        <v>2.4137931034482748E-2</v>
      </c>
      <c r="AD242" s="34">
        <f t="shared" si="53"/>
        <v>2.4137931034482762E-2</v>
      </c>
      <c r="AE242" s="34">
        <f t="shared" si="53"/>
        <v>2.4137931034482758E-2</v>
      </c>
      <c r="AF242">
        <f t="shared" si="51"/>
        <v>2.4137931034482765E-2</v>
      </c>
      <c r="AG242" s="30"/>
      <c r="AH242" s="29"/>
    </row>
    <row r="243" spans="1:34" ht="15" customHeight="1" x14ac:dyDescent="0.4">
      <c r="A243" s="33" t="s">
        <v>358</v>
      </c>
      <c r="B243" s="34">
        <f t="shared" si="53"/>
        <v>4.1379310344827586E-2</v>
      </c>
      <c r="C243" s="34">
        <f t="shared" si="53"/>
        <v>4.1379310344827586E-2</v>
      </c>
      <c r="D243" s="34">
        <f t="shared" si="53"/>
        <v>4.1379310344827586E-2</v>
      </c>
      <c r="E243" s="34">
        <f t="shared" si="53"/>
        <v>4.1379310344827586E-2</v>
      </c>
      <c r="F243" s="34">
        <f t="shared" si="53"/>
        <v>4.1379310344827593E-2</v>
      </c>
      <c r="G243" s="34">
        <f t="shared" si="53"/>
        <v>4.1379310344827586E-2</v>
      </c>
      <c r="H243" s="34">
        <f t="shared" si="53"/>
        <v>4.1379310344827586E-2</v>
      </c>
      <c r="I243" s="34">
        <f t="shared" si="53"/>
        <v>4.1379310344827586E-2</v>
      </c>
      <c r="J243" s="34">
        <f t="shared" si="53"/>
        <v>4.1379310344827586E-2</v>
      </c>
      <c r="K243" s="34">
        <f t="shared" si="53"/>
        <v>4.1379310344827586E-2</v>
      </c>
      <c r="L243" s="34">
        <f t="shared" si="53"/>
        <v>4.1379310344827572E-2</v>
      </c>
      <c r="M243" s="34">
        <f t="shared" si="53"/>
        <v>4.1379310344827593E-2</v>
      </c>
      <c r="N243" s="34">
        <f t="shared" si="53"/>
        <v>4.1379310344827593E-2</v>
      </c>
      <c r="O243" s="34">
        <f t="shared" si="53"/>
        <v>4.1379310344827586E-2</v>
      </c>
      <c r="P243" s="34">
        <f t="shared" si="53"/>
        <v>4.1379310344827586E-2</v>
      </c>
      <c r="Q243" s="34">
        <f t="shared" si="53"/>
        <v>4.1379310344827586E-2</v>
      </c>
      <c r="R243" s="34">
        <f t="shared" si="53"/>
        <v>4.1379310344827593E-2</v>
      </c>
      <c r="S243" s="34">
        <f t="shared" si="53"/>
        <v>4.1379310344827593E-2</v>
      </c>
      <c r="T243" s="34">
        <f t="shared" si="53"/>
        <v>4.1379310344827593E-2</v>
      </c>
      <c r="U243" s="34">
        <f t="shared" si="53"/>
        <v>4.1379310344827572E-2</v>
      </c>
      <c r="V243" s="34">
        <f t="shared" si="53"/>
        <v>4.1379310344827593E-2</v>
      </c>
      <c r="W243" s="34">
        <f t="shared" si="53"/>
        <v>4.1379310344827586E-2</v>
      </c>
      <c r="X243" s="34">
        <f t="shared" si="53"/>
        <v>4.1379310344827586E-2</v>
      </c>
      <c r="Y243" s="34">
        <f t="shared" si="53"/>
        <v>4.1379310344827586E-2</v>
      </c>
      <c r="Z243" s="34">
        <f t="shared" si="53"/>
        <v>4.1379310344827586E-2</v>
      </c>
      <c r="AA243" s="34">
        <f t="shared" si="53"/>
        <v>4.1379310344827593E-2</v>
      </c>
      <c r="AB243" s="34">
        <f t="shared" si="53"/>
        <v>4.1379310344827586E-2</v>
      </c>
      <c r="AC243" s="34">
        <f t="shared" si="53"/>
        <v>4.1379310344827572E-2</v>
      </c>
      <c r="AD243" s="34">
        <f t="shared" si="53"/>
        <v>4.1379310344827586E-2</v>
      </c>
      <c r="AE243" s="34">
        <f t="shared" si="53"/>
        <v>4.1379310344827586E-2</v>
      </c>
      <c r="AF243">
        <f t="shared" si="51"/>
        <v>4.1379310344827586E-2</v>
      </c>
      <c r="AG243" s="30"/>
      <c r="AH243" s="29"/>
    </row>
    <row r="244" spans="1:34" ht="15" customHeight="1" x14ac:dyDescent="0.4">
      <c r="A244" s="33" t="s">
        <v>359</v>
      </c>
      <c r="B244" s="34">
        <f t="shared" si="53"/>
        <v>2.4137931034482762E-2</v>
      </c>
      <c r="C244" s="34">
        <f t="shared" si="53"/>
        <v>2.4137931034482762E-2</v>
      </c>
      <c r="D244" s="34">
        <f t="shared" si="53"/>
        <v>2.4137931034482762E-2</v>
      </c>
      <c r="E244" s="34">
        <f t="shared" si="53"/>
        <v>2.4137931034482758E-2</v>
      </c>
      <c r="F244" s="34">
        <f t="shared" si="53"/>
        <v>2.4137931034482762E-2</v>
      </c>
      <c r="G244" s="34">
        <f t="shared" si="53"/>
        <v>2.4137931034482762E-2</v>
      </c>
      <c r="H244" s="34">
        <f t="shared" si="53"/>
        <v>2.4137931034482758E-2</v>
      </c>
      <c r="I244" s="34">
        <f t="shared" si="53"/>
        <v>2.4137931034482758E-2</v>
      </c>
      <c r="J244" s="34">
        <f t="shared" si="53"/>
        <v>2.4137931034482758E-2</v>
      </c>
      <c r="K244" s="34">
        <f t="shared" si="53"/>
        <v>2.4137931034482762E-2</v>
      </c>
      <c r="L244" s="34">
        <f t="shared" si="53"/>
        <v>2.4137931034482748E-2</v>
      </c>
      <c r="M244" s="34">
        <f t="shared" si="53"/>
        <v>2.4137931034482762E-2</v>
      </c>
      <c r="N244" s="34">
        <f t="shared" si="53"/>
        <v>2.4137931034482762E-2</v>
      </c>
      <c r="O244" s="34">
        <f t="shared" si="53"/>
        <v>2.4137931034482762E-2</v>
      </c>
      <c r="P244" s="34">
        <f t="shared" si="53"/>
        <v>2.4137931034482758E-2</v>
      </c>
      <c r="Q244" s="34">
        <f t="shared" si="53"/>
        <v>2.4137931034482762E-2</v>
      </c>
      <c r="R244" s="34">
        <f t="shared" si="53"/>
        <v>2.4137931034482762E-2</v>
      </c>
      <c r="S244" s="34">
        <f t="shared" si="53"/>
        <v>2.4137931034482762E-2</v>
      </c>
      <c r="T244" s="34">
        <f t="shared" si="53"/>
        <v>2.4137931034482762E-2</v>
      </c>
      <c r="U244" s="34">
        <f t="shared" si="53"/>
        <v>2.4137931034482748E-2</v>
      </c>
      <c r="V244" s="34">
        <f t="shared" si="53"/>
        <v>2.4137931034482762E-2</v>
      </c>
      <c r="W244" s="34">
        <f t="shared" si="53"/>
        <v>2.4137931034482758E-2</v>
      </c>
      <c r="X244" s="34">
        <f t="shared" si="53"/>
        <v>2.4137931034482762E-2</v>
      </c>
      <c r="Y244" s="34">
        <f t="shared" si="53"/>
        <v>2.4137931034482758E-2</v>
      </c>
      <c r="Z244" s="34">
        <f t="shared" si="53"/>
        <v>2.4137931034482762E-2</v>
      </c>
      <c r="AA244" s="34">
        <f t="shared" si="53"/>
        <v>2.4137931034482762E-2</v>
      </c>
      <c r="AB244" s="34">
        <f t="shared" si="53"/>
        <v>2.4137931034482762E-2</v>
      </c>
      <c r="AC244" s="34">
        <f t="shared" si="53"/>
        <v>2.4137931034482748E-2</v>
      </c>
      <c r="AD244" s="34">
        <f t="shared" si="53"/>
        <v>2.4137931034482762E-2</v>
      </c>
      <c r="AE244" s="34">
        <f t="shared" si="53"/>
        <v>2.4137931034482758E-2</v>
      </c>
      <c r="AF244">
        <f t="shared" si="51"/>
        <v>2.4137931034482765E-2</v>
      </c>
      <c r="AG244" s="30"/>
      <c r="AH244" s="29"/>
    </row>
    <row r="245" spans="1:34" ht="15" customHeight="1" x14ac:dyDescent="0.4">
      <c r="A245" s="33" t="s">
        <v>360</v>
      </c>
      <c r="B245" s="34">
        <f t="shared" si="53"/>
        <v>3.4482758620689662E-2</v>
      </c>
      <c r="C245" s="34">
        <f t="shared" si="53"/>
        <v>3.4482758620689662E-2</v>
      </c>
      <c r="D245" s="34">
        <f t="shared" si="53"/>
        <v>3.4482758620689662E-2</v>
      </c>
      <c r="E245" s="34">
        <f t="shared" si="53"/>
        <v>3.4482758620689655E-2</v>
      </c>
      <c r="F245" s="34">
        <f t="shared" si="53"/>
        <v>3.4482758620689662E-2</v>
      </c>
      <c r="G245" s="34">
        <f t="shared" si="53"/>
        <v>3.4482758620689662E-2</v>
      </c>
      <c r="H245" s="34">
        <f t="shared" si="53"/>
        <v>3.4482758620689655E-2</v>
      </c>
      <c r="I245" s="34">
        <f t="shared" si="53"/>
        <v>3.4482758620689655E-2</v>
      </c>
      <c r="J245" s="34">
        <f t="shared" si="53"/>
        <v>3.4482758620689655E-2</v>
      </c>
      <c r="K245" s="34">
        <f t="shared" si="53"/>
        <v>3.4482758620689662E-2</v>
      </c>
      <c r="L245" s="34">
        <f t="shared" si="53"/>
        <v>3.4482758620689641E-2</v>
      </c>
      <c r="M245" s="34">
        <f t="shared" si="53"/>
        <v>3.4482758620689662E-2</v>
      </c>
      <c r="N245" s="34">
        <f t="shared" si="53"/>
        <v>3.4482758620689662E-2</v>
      </c>
      <c r="O245" s="34">
        <f t="shared" si="53"/>
        <v>3.4482758620689662E-2</v>
      </c>
      <c r="P245" s="34">
        <f t="shared" si="53"/>
        <v>3.4482758620689655E-2</v>
      </c>
      <c r="Q245" s="34">
        <f t="shared" si="53"/>
        <v>3.4482758620689662E-2</v>
      </c>
      <c r="R245" s="34">
        <f t="shared" si="53"/>
        <v>3.4482758620689662E-2</v>
      </c>
      <c r="S245" s="34">
        <f t="shared" si="53"/>
        <v>3.4482758620689662E-2</v>
      </c>
      <c r="T245" s="34">
        <f t="shared" si="53"/>
        <v>3.4482758620689662E-2</v>
      </c>
      <c r="U245" s="34">
        <f t="shared" si="53"/>
        <v>3.4482758620689641E-2</v>
      </c>
      <c r="V245" s="34">
        <f t="shared" si="53"/>
        <v>3.4482758620689662E-2</v>
      </c>
      <c r="W245" s="34">
        <f t="shared" si="53"/>
        <v>3.4482758620689655E-2</v>
      </c>
      <c r="X245" s="34">
        <f t="shared" si="53"/>
        <v>3.4482758620689662E-2</v>
      </c>
      <c r="Y245" s="34">
        <f t="shared" si="53"/>
        <v>3.4482758620689655E-2</v>
      </c>
      <c r="Z245" s="34">
        <f t="shared" si="53"/>
        <v>3.4482758620689662E-2</v>
      </c>
      <c r="AA245" s="34">
        <f t="shared" si="53"/>
        <v>3.4482758620689662E-2</v>
      </c>
      <c r="AB245" s="34">
        <f t="shared" si="53"/>
        <v>3.4482758620689662E-2</v>
      </c>
      <c r="AC245" s="34">
        <f t="shared" si="53"/>
        <v>3.4482758620689641E-2</v>
      </c>
      <c r="AD245" s="34">
        <f t="shared" si="53"/>
        <v>3.4482758620689662E-2</v>
      </c>
      <c r="AE245" s="34">
        <f t="shared" si="53"/>
        <v>3.4482758620689655E-2</v>
      </c>
      <c r="AF245">
        <f t="shared" si="51"/>
        <v>3.4482758620689641E-2</v>
      </c>
      <c r="AG245" s="30"/>
      <c r="AH245" s="29"/>
    </row>
    <row r="246" spans="1:34" ht="15" customHeight="1" x14ac:dyDescent="0.4">
      <c r="A246" s="33" t="s">
        <v>569</v>
      </c>
      <c r="B246" s="34">
        <f t="shared" si="53"/>
        <v>3.4482758620689662E-2</v>
      </c>
      <c r="C246" s="34">
        <f t="shared" si="53"/>
        <v>3.4482758620689662E-2</v>
      </c>
      <c r="D246" s="34">
        <f t="shared" si="53"/>
        <v>3.4482758620689662E-2</v>
      </c>
      <c r="E246" s="34">
        <f t="shared" si="53"/>
        <v>3.4482758620689655E-2</v>
      </c>
      <c r="F246" s="34">
        <f t="shared" si="53"/>
        <v>3.4482758620689662E-2</v>
      </c>
      <c r="G246" s="34">
        <f t="shared" si="53"/>
        <v>3.4482758620689662E-2</v>
      </c>
      <c r="H246" s="34">
        <f t="shared" si="53"/>
        <v>3.4482758620689655E-2</v>
      </c>
      <c r="I246" s="34">
        <f t="shared" si="53"/>
        <v>3.4482758620689655E-2</v>
      </c>
      <c r="J246" s="34">
        <f t="shared" si="53"/>
        <v>3.4482758620689655E-2</v>
      </c>
      <c r="K246" s="34">
        <f t="shared" si="53"/>
        <v>3.4482758620689662E-2</v>
      </c>
      <c r="L246" s="34">
        <f t="shared" si="53"/>
        <v>3.4482758620689641E-2</v>
      </c>
      <c r="M246" s="34">
        <f t="shared" si="53"/>
        <v>3.4482758620689662E-2</v>
      </c>
      <c r="N246" s="34">
        <f t="shared" si="53"/>
        <v>3.4482758620689662E-2</v>
      </c>
      <c r="O246" s="34">
        <f t="shared" si="53"/>
        <v>3.4482758620689662E-2</v>
      </c>
      <c r="P246" s="34">
        <f t="shared" si="53"/>
        <v>3.4482758620689655E-2</v>
      </c>
      <c r="Q246" s="34">
        <f t="shared" ref="Q246:AE246" si="54">Q212/Q$225</f>
        <v>3.4482758620689662E-2</v>
      </c>
      <c r="R246" s="34">
        <f t="shared" si="54"/>
        <v>3.4482758620689662E-2</v>
      </c>
      <c r="S246" s="34">
        <f t="shared" si="54"/>
        <v>3.4482758620689662E-2</v>
      </c>
      <c r="T246" s="34">
        <f t="shared" si="54"/>
        <v>3.4482758620689662E-2</v>
      </c>
      <c r="U246" s="34">
        <f t="shared" si="54"/>
        <v>3.4482758620689641E-2</v>
      </c>
      <c r="V246" s="34">
        <f t="shared" si="54"/>
        <v>3.4482758620689662E-2</v>
      </c>
      <c r="W246" s="34">
        <f t="shared" si="54"/>
        <v>3.4482758620689655E-2</v>
      </c>
      <c r="X246" s="34">
        <f t="shared" si="54"/>
        <v>3.4482758620689662E-2</v>
      </c>
      <c r="Y246" s="34">
        <f t="shared" si="54"/>
        <v>3.4482758620689655E-2</v>
      </c>
      <c r="Z246" s="34">
        <f t="shared" si="54"/>
        <v>3.4482758620689662E-2</v>
      </c>
      <c r="AA246" s="34">
        <f t="shared" si="54"/>
        <v>3.4482758620689662E-2</v>
      </c>
      <c r="AB246" s="34">
        <f t="shared" si="54"/>
        <v>3.4482758620689662E-2</v>
      </c>
      <c r="AC246" s="34">
        <f t="shared" si="54"/>
        <v>3.4482758620689641E-2</v>
      </c>
      <c r="AD246" s="34">
        <f t="shared" si="54"/>
        <v>3.4482758620689662E-2</v>
      </c>
      <c r="AE246" s="34">
        <f t="shared" si="54"/>
        <v>3.4482758620689655E-2</v>
      </c>
      <c r="AF246">
        <f t="shared" si="51"/>
        <v>3.4482758620689641E-2</v>
      </c>
      <c r="AG246" s="30"/>
      <c r="AH246" s="29"/>
    </row>
    <row r="247" spans="1:34" ht="15" customHeight="1" x14ac:dyDescent="0.4">
      <c r="A247" s="33" t="s">
        <v>570</v>
      </c>
      <c r="B247" s="34">
        <f t="shared" ref="B247:AE255" si="55">B213/B$225</f>
        <v>3.4482758620689662E-2</v>
      </c>
      <c r="C247" s="34">
        <f t="shared" si="55"/>
        <v>3.4482758620689662E-2</v>
      </c>
      <c r="D247" s="34">
        <f t="shared" si="55"/>
        <v>3.4482758620689662E-2</v>
      </c>
      <c r="E247" s="34">
        <f t="shared" si="55"/>
        <v>3.4482758620689655E-2</v>
      </c>
      <c r="F247" s="34">
        <f t="shared" si="55"/>
        <v>3.4482758620689662E-2</v>
      </c>
      <c r="G247" s="34">
        <f t="shared" si="55"/>
        <v>3.4482758620689662E-2</v>
      </c>
      <c r="H247" s="34">
        <f t="shared" si="55"/>
        <v>3.4482758620689655E-2</v>
      </c>
      <c r="I247" s="34">
        <f t="shared" si="55"/>
        <v>3.4482758620689655E-2</v>
      </c>
      <c r="J247" s="34">
        <f t="shared" si="55"/>
        <v>3.4482758620689655E-2</v>
      </c>
      <c r="K247" s="34">
        <f t="shared" si="55"/>
        <v>3.4482758620689662E-2</v>
      </c>
      <c r="L247" s="34">
        <f t="shared" si="55"/>
        <v>3.4482758620689641E-2</v>
      </c>
      <c r="M247" s="34">
        <f t="shared" si="55"/>
        <v>3.4482758620689662E-2</v>
      </c>
      <c r="N247" s="34">
        <f t="shared" si="55"/>
        <v>3.4482758620689662E-2</v>
      </c>
      <c r="O247" s="34">
        <f t="shared" si="55"/>
        <v>3.4482758620689662E-2</v>
      </c>
      <c r="P247" s="34">
        <f t="shared" si="55"/>
        <v>3.4482758620689655E-2</v>
      </c>
      <c r="Q247" s="34">
        <f t="shared" si="55"/>
        <v>3.4482758620689662E-2</v>
      </c>
      <c r="R247" s="34">
        <f t="shared" si="55"/>
        <v>3.4482758620689662E-2</v>
      </c>
      <c r="S247" s="34">
        <f t="shared" si="55"/>
        <v>3.4482758620689662E-2</v>
      </c>
      <c r="T247" s="34">
        <f t="shared" si="55"/>
        <v>3.4482758620689662E-2</v>
      </c>
      <c r="U247" s="34">
        <f t="shared" si="55"/>
        <v>3.4482758620689641E-2</v>
      </c>
      <c r="V247" s="34">
        <f t="shared" si="55"/>
        <v>3.4482758620689662E-2</v>
      </c>
      <c r="W247" s="34">
        <f t="shared" si="55"/>
        <v>3.4482758620689655E-2</v>
      </c>
      <c r="X247" s="34">
        <f t="shared" si="55"/>
        <v>3.4482758620689662E-2</v>
      </c>
      <c r="Y247" s="34">
        <f t="shared" si="55"/>
        <v>3.4482758620689655E-2</v>
      </c>
      <c r="Z247" s="34">
        <f t="shared" si="55"/>
        <v>3.4482758620689662E-2</v>
      </c>
      <c r="AA247" s="34">
        <f t="shared" si="55"/>
        <v>3.4482758620689662E-2</v>
      </c>
      <c r="AB247" s="34">
        <f t="shared" si="55"/>
        <v>3.4482758620689662E-2</v>
      </c>
      <c r="AC247" s="34">
        <f t="shared" si="55"/>
        <v>3.4482758620689641E-2</v>
      </c>
      <c r="AD247" s="34">
        <f t="shared" si="55"/>
        <v>3.4482758620689662E-2</v>
      </c>
      <c r="AE247" s="34">
        <f t="shared" si="55"/>
        <v>3.4482758620689655E-2</v>
      </c>
      <c r="AF247">
        <f t="shared" si="51"/>
        <v>3.4482758620689641E-2</v>
      </c>
      <c r="AG247" s="30"/>
      <c r="AH247" s="29"/>
    </row>
    <row r="248" spans="1:34" ht="15" customHeight="1" x14ac:dyDescent="0.4">
      <c r="A248" s="33" t="s">
        <v>571</v>
      </c>
      <c r="B248" s="34">
        <f t="shared" si="55"/>
        <v>4.4827586206896558E-2</v>
      </c>
      <c r="C248" s="34">
        <f t="shared" si="55"/>
        <v>4.4827586206896558E-2</v>
      </c>
      <c r="D248" s="34">
        <f t="shared" si="55"/>
        <v>4.4827586206896558E-2</v>
      </c>
      <c r="E248" s="34">
        <f t="shared" si="55"/>
        <v>4.4827586206896544E-2</v>
      </c>
      <c r="F248" s="34">
        <f t="shared" si="55"/>
        <v>4.4827586206896565E-2</v>
      </c>
      <c r="G248" s="34">
        <f t="shared" si="55"/>
        <v>4.4827586206896558E-2</v>
      </c>
      <c r="H248" s="34">
        <f t="shared" si="55"/>
        <v>4.4827586206896544E-2</v>
      </c>
      <c r="I248" s="34">
        <f t="shared" si="55"/>
        <v>4.4827586206896544E-2</v>
      </c>
      <c r="J248" s="34">
        <f t="shared" si="55"/>
        <v>4.4827586206896544E-2</v>
      </c>
      <c r="K248" s="34">
        <f t="shared" si="55"/>
        <v>4.4827586206896558E-2</v>
      </c>
      <c r="L248" s="34">
        <f t="shared" si="55"/>
        <v>4.482758620689653E-2</v>
      </c>
      <c r="M248" s="34">
        <f t="shared" si="55"/>
        <v>4.4827586206896565E-2</v>
      </c>
      <c r="N248" s="34">
        <f t="shared" si="55"/>
        <v>4.4827586206896565E-2</v>
      </c>
      <c r="O248" s="34">
        <f t="shared" si="55"/>
        <v>4.4827586206896558E-2</v>
      </c>
      <c r="P248" s="34">
        <f t="shared" si="55"/>
        <v>4.4827586206896544E-2</v>
      </c>
      <c r="Q248" s="34">
        <f t="shared" si="55"/>
        <v>4.4827586206896558E-2</v>
      </c>
      <c r="R248" s="34">
        <f t="shared" si="55"/>
        <v>4.4827586206896565E-2</v>
      </c>
      <c r="S248" s="34">
        <f t="shared" si="55"/>
        <v>4.4827586206896565E-2</v>
      </c>
      <c r="T248" s="34">
        <f t="shared" si="55"/>
        <v>4.4827586206896565E-2</v>
      </c>
      <c r="U248" s="34">
        <f t="shared" si="55"/>
        <v>4.482758620689653E-2</v>
      </c>
      <c r="V248" s="34">
        <f t="shared" si="55"/>
        <v>4.4827586206896565E-2</v>
      </c>
      <c r="W248" s="34">
        <f t="shared" si="55"/>
        <v>4.4827586206896544E-2</v>
      </c>
      <c r="X248" s="34">
        <f t="shared" si="55"/>
        <v>4.4827586206896558E-2</v>
      </c>
      <c r="Y248" s="34">
        <f t="shared" si="55"/>
        <v>4.4827586206896544E-2</v>
      </c>
      <c r="Z248" s="34">
        <f t="shared" si="55"/>
        <v>4.4827586206896558E-2</v>
      </c>
      <c r="AA248" s="34">
        <f t="shared" si="55"/>
        <v>4.4827586206896565E-2</v>
      </c>
      <c r="AB248" s="34">
        <f t="shared" si="55"/>
        <v>4.4827586206896558E-2</v>
      </c>
      <c r="AC248" s="34">
        <f t="shared" si="55"/>
        <v>4.482758620689653E-2</v>
      </c>
      <c r="AD248" s="34">
        <f t="shared" si="55"/>
        <v>4.4827586206896558E-2</v>
      </c>
      <c r="AE248" s="34">
        <f t="shared" si="55"/>
        <v>4.4827586206896544E-2</v>
      </c>
      <c r="AF248">
        <f t="shared" si="51"/>
        <v>4.4827586206896537E-2</v>
      </c>
      <c r="AG248" s="30"/>
      <c r="AH248" s="29"/>
    </row>
    <row r="249" spans="1:34" ht="15" customHeight="1" x14ac:dyDescent="0.4">
      <c r="A249" s="33" t="s">
        <v>6097</v>
      </c>
      <c r="B249" s="34">
        <f t="shared" si="55"/>
        <v>3.4482758620689662E-2</v>
      </c>
      <c r="C249" s="34">
        <f t="shared" si="55"/>
        <v>3.4482758620689662E-2</v>
      </c>
      <c r="D249" s="34">
        <f t="shared" si="55"/>
        <v>3.4482758620689662E-2</v>
      </c>
      <c r="E249" s="34">
        <f t="shared" si="55"/>
        <v>3.4482758620689655E-2</v>
      </c>
      <c r="F249" s="34">
        <f t="shared" si="55"/>
        <v>3.4482758620689662E-2</v>
      </c>
      <c r="G249" s="34">
        <f t="shared" si="55"/>
        <v>3.4482758620689662E-2</v>
      </c>
      <c r="H249" s="34">
        <f t="shared" si="55"/>
        <v>3.4482758620689655E-2</v>
      </c>
      <c r="I249" s="34">
        <f t="shared" si="55"/>
        <v>3.4482758620689655E-2</v>
      </c>
      <c r="J249" s="34">
        <f t="shared" si="55"/>
        <v>3.4482758620689655E-2</v>
      </c>
      <c r="K249" s="34">
        <f t="shared" si="55"/>
        <v>3.4482758620689662E-2</v>
      </c>
      <c r="L249" s="34">
        <f t="shared" si="55"/>
        <v>3.4482758620689641E-2</v>
      </c>
      <c r="M249" s="34">
        <f t="shared" si="55"/>
        <v>3.4482758620689662E-2</v>
      </c>
      <c r="N249" s="34">
        <f t="shared" si="55"/>
        <v>3.4482758620689662E-2</v>
      </c>
      <c r="O249" s="34">
        <f t="shared" si="55"/>
        <v>3.4482758620689662E-2</v>
      </c>
      <c r="P249" s="34">
        <f t="shared" si="55"/>
        <v>3.4482758620689655E-2</v>
      </c>
      <c r="Q249" s="34">
        <f t="shared" si="55"/>
        <v>3.4482758620689662E-2</v>
      </c>
      <c r="R249" s="34">
        <f t="shared" si="55"/>
        <v>3.4482758620689662E-2</v>
      </c>
      <c r="S249" s="34">
        <f t="shared" si="55"/>
        <v>3.4482758620689662E-2</v>
      </c>
      <c r="T249" s="34">
        <f t="shared" si="55"/>
        <v>3.4482758620689662E-2</v>
      </c>
      <c r="U249" s="34">
        <f t="shared" si="55"/>
        <v>3.4482758620689641E-2</v>
      </c>
      <c r="V249" s="34">
        <f t="shared" si="55"/>
        <v>3.4482758620689662E-2</v>
      </c>
      <c r="W249" s="34">
        <f t="shared" si="55"/>
        <v>3.4482758620689655E-2</v>
      </c>
      <c r="X249" s="34">
        <f t="shared" si="55"/>
        <v>3.4482758620689662E-2</v>
      </c>
      <c r="Y249" s="34">
        <f t="shared" si="55"/>
        <v>3.4482758620689655E-2</v>
      </c>
      <c r="Z249" s="34">
        <f t="shared" si="55"/>
        <v>3.4482758620689662E-2</v>
      </c>
      <c r="AA249" s="34">
        <f t="shared" si="55"/>
        <v>3.4482758620689662E-2</v>
      </c>
      <c r="AB249" s="34">
        <f t="shared" si="55"/>
        <v>3.4482758620689662E-2</v>
      </c>
      <c r="AC249" s="34">
        <f t="shared" si="55"/>
        <v>3.4482758620689641E-2</v>
      </c>
      <c r="AD249" s="34">
        <f t="shared" si="55"/>
        <v>3.4482758620689662E-2</v>
      </c>
      <c r="AE249" s="34">
        <f t="shared" si="55"/>
        <v>3.4482758620689655E-2</v>
      </c>
      <c r="AF249">
        <f t="shared" si="51"/>
        <v>3.4482758620689641E-2</v>
      </c>
      <c r="AG249" s="30"/>
      <c r="AH249" s="29"/>
    </row>
    <row r="250" spans="1:34" ht="15" customHeight="1" x14ac:dyDescent="0.4">
      <c r="A250" s="33" t="s">
        <v>6098</v>
      </c>
      <c r="B250" s="34">
        <f t="shared" si="55"/>
        <v>4.1379310344827586E-2</v>
      </c>
      <c r="C250" s="34">
        <f t="shared" si="55"/>
        <v>4.1379310344827586E-2</v>
      </c>
      <c r="D250" s="34">
        <f t="shared" si="55"/>
        <v>4.1379310344827586E-2</v>
      </c>
      <c r="E250" s="34">
        <f t="shared" si="55"/>
        <v>4.1379310344827586E-2</v>
      </c>
      <c r="F250" s="34">
        <f t="shared" si="55"/>
        <v>4.1379310344827593E-2</v>
      </c>
      <c r="G250" s="34">
        <f t="shared" si="55"/>
        <v>4.1379310344827586E-2</v>
      </c>
      <c r="H250" s="34">
        <f t="shared" si="55"/>
        <v>4.1379310344827586E-2</v>
      </c>
      <c r="I250" s="34">
        <f t="shared" si="55"/>
        <v>4.1379310344827586E-2</v>
      </c>
      <c r="J250" s="34">
        <f t="shared" si="55"/>
        <v>4.1379310344827586E-2</v>
      </c>
      <c r="K250" s="34">
        <f t="shared" si="55"/>
        <v>4.1379310344827586E-2</v>
      </c>
      <c r="L250" s="34">
        <f t="shared" si="55"/>
        <v>4.1379310344827572E-2</v>
      </c>
      <c r="M250" s="34">
        <f t="shared" si="55"/>
        <v>4.1379310344827593E-2</v>
      </c>
      <c r="N250" s="34">
        <f t="shared" si="55"/>
        <v>4.1379310344827593E-2</v>
      </c>
      <c r="O250" s="34">
        <f t="shared" si="55"/>
        <v>4.1379310344827586E-2</v>
      </c>
      <c r="P250" s="34">
        <f t="shared" si="55"/>
        <v>4.1379310344827586E-2</v>
      </c>
      <c r="Q250" s="34">
        <f t="shared" si="55"/>
        <v>4.1379310344827586E-2</v>
      </c>
      <c r="R250" s="34">
        <f t="shared" si="55"/>
        <v>4.1379310344827593E-2</v>
      </c>
      <c r="S250" s="34">
        <f t="shared" si="55"/>
        <v>4.1379310344827593E-2</v>
      </c>
      <c r="T250" s="34">
        <f t="shared" si="55"/>
        <v>4.1379310344827593E-2</v>
      </c>
      <c r="U250" s="34">
        <f t="shared" si="55"/>
        <v>4.1379310344827572E-2</v>
      </c>
      <c r="V250" s="34">
        <f t="shared" si="55"/>
        <v>4.1379310344827593E-2</v>
      </c>
      <c r="W250" s="34">
        <f t="shared" si="55"/>
        <v>4.1379310344827586E-2</v>
      </c>
      <c r="X250" s="34">
        <f t="shared" si="55"/>
        <v>4.1379310344827586E-2</v>
      </c>
      <c r="Y250" s="34">
        <f t="shared" si="55"/>
        <v>4.1379310344827586E-2</v>
      </c>
      <c r="Z250" s="34">
        <f t="shared" si="55"/>
        <v>4.1379310344827586E-2</v>
      </c>
      <c r="AA250" s="34">
        <f t="shared" si="55"/>
        <v>4.1379310344827593E-2</v>
      </c>
      <c r="AB250" s="34">
        <f t="shared" si="55"/>
        <v>4.1379310344827586E-2</v>
      </c>
      <c r="AC250" s="34">
        <f t="shared" si="55"/>
        <v>4.1379310344827572E-2</v>
      </c>
      <c r="AD250" s="34">
        <f t="shared" si="55"/>
        <v>4.1379310344827586E-2</v>
      </c>
      <c r="AE250" s="34">
        <f t="shared" si="55"/>
        <v>4.1379310344827586E-2</v>
      </c>
      <c r="AF250">
        <f t="shared" si="51"/>
        <v>4.1379310344827586E-2</v>
      </c>
      <c r="AG250" s="30"/>
      <c r="AH250" s="29"/>
    </row>
    <row r="251" spans="1:34" ht="15" customHeight="1" x14ac:dyDescent="0.4">
      <c r="A251" s="33" t="s">
        <v>6099</v>
      </c>
      <c r="B251" s="34">
        <f t="shared" si="55"/>
        <v>2.4137931034482762E-2</v>
      </c>
      <c r="C251" s="34">
        <f t="shared" si="55"/>
        <v>2.4137931034482762E-2</v>
      </c>
      <c r="D251" s="34">
        <f t="shared" si="55"/>
        <v>2.4137931034482762E-2</v>
      </c>
      <c r="E251" s="34">
        <f t="shared" si="55"/>
        <v>2.4137931034482758E-2</v>
      </c>
      <c r="F251" s="34">
        <f t="shared" si="55"/>
        <v>2.4137931034482762E-2</v>
      </c>
      <c r="G251" s="34">
        <f t="shared" si="55"/>
        <v>2.4137931034482762E-2</v>
      </c>
      <c r="H251" s="34">
        <f t="shared" si="55"/>
        <v>2.4137931034482758E-2</v>
      </c>
      <c r="I251" s="34">
        <f t="shared" si="55"/>
        <v>2.4137931034482758E-2</v>
      </c>
      <c r="J251" s="34">
        <f t="shared" si="55"/>
        <v>2.4137931034482758E-2</v>
      </c>
      <c r="K251" s="34">
        <f t="shared" si="55"/>
        <v>2.4137931034482762E-2</v>
      </c>
      <c r="L251" s="34">
        <f t="shared" si="55"/>
        <v>2.4137931034482748E-2</v>
      </c>
      <c r="M251" s="34">
        <f t="shared" si="55"/>
        <v>2.4137931034482762E-2</v>
      </c>
      <c r="N251" s="34">
        <f t="shared" si="55"/>
        <v>2.4137931034482762E-2</v>
      </c>
      <c r="O251" s="34">
        <f t="shared" si="55"/>
        <v>2.4137931034482762E-2</v>
      </c>
      <c r="P251" s="34">
        <f t="shared" si="55"/>
        <v>2.4137931034482758E-2</v>
      </c>
      <c r="Q251" s="34">
        <f t="shared" si="55"/>
        <v>2.4137931034482762E-2</v>
      </c>
      <c r="R251" s="34">
        <f t="shared" si="55"/>
        <v>2.4137931034482762E-2</v>
      </c>
      <c r="S251" s="34">
        <f t="shared" si="55"/>
        <v>2.4137931034482762E-2</v>
      </c>
      <c r="T251" s="34">
        <f t="shared" si="55"/>
        <v>2.4137931034482762E-2</v>
      </c>
      <c r="U251" s="34">
        <f t="shared" si="55"/>
        <v>2.4137931034482748E-2</v>
      </c>
      <c r="V251" s="34">
        <f t="shared" si="55"/>
        <v>2.4137931034482762E-2</v>
      </c>
      <c r="W251" s="34">
        <f t="shared" si="55"/>
        <v>2.4137931034482758E-2</v>
      </c>
      <c r="X251" s="34">
        <f t="shared" si="55"/>
        <v>2.4137931034482762E-2</v>
      </c>
      <c r="Y251" s="34">
        <f t="shared" si="55"/>
        <v>2.4137931034482758E-2</v>
      </c>
      <c r="Z251" s="34">
        <f t="shared" si="55"/>
        <v>2.4137931034482762E-2</v>
      </c>
      <c r="AA251" s="34">
        <f t="shared" si="55"/>
        <v>2.4137931034482762E-2</v>
      </c>
      <c r="AB251" s="34">
        <f t="shared" si="55"/>
        <v>2.4137931034482762E-2</v>
      </c>
      <c r="AC251" s="34">
        <f t="shared" si="55"/>
        <v>2.4137931034482748E-2</v>
      </c>
      <c r="AD251" s="34">
        <f t="shared" si="55"/>
        <v>2.4137931034482762E-2</v>
      </c>
      <c r="AE251" s="34">
        <f t="shared" si="55"/>
        <v>2.4137931034482758E-2</v>
      </c>
      <c r="AF251">
        <f t="shared" si="51"/>
        <v>2.4137931034482765E-2</v>
      </c>
      <c r="AG251" s="30"/>
      <c r="AH251" s="29"/>
    </row>
    <row r="252" spans="1:34" ht="15" customHeight="1" x14ac:dyDescent="0.4">
      <c r="A252" s="33" t="s">
        <v>6100</v>
      </c>
      <c r="B252" s="34">
        <f t="shared" si="55"/>
        <v>4.1379310344827586E-2</v>
      </c>
      <c r="C252" s="34">
        <f t="shared" si="55"/>
        <v>4.1379310344827586E-2</v>
      </c>
      <c r="D252" s="34">
        <f t="shared" si="55"/>
        <v>4.1379310344827586E-2</v>
      </c>
      <c r="E252" s="34">
        <f t="shared" si="55"/>
        <v>4.1379310344827586E-2</v>
      </c>
      <c r="F252" s="34">
        <f t="shared" si="55"/>
        <v>4.1379310344827593E-2</v>
      </c>
      <c r="G252" s="34">
        <f t="shared" si="55"/>
        <v>4.1379310344827586E-2</v>
      </c>
      <c r="H252" s="34">
        <f t="shared" si="55"/>
        <v>4.1379310344827586E-2</v>
      </c>
      <c r="I252" s="34">
        <f t="shared" si="55"/>
        <v>4.1379310344827586E-2</v>
      </c>
      <c r="J252" s="34">
        <f t="shared" si="55"/>
        <v>4.1379310344827586E-2</v>
      </c>
      <c r="K252" s="34">
        <f t="shared" si="55"/>
        <v>4.1379310344827586E-2</v>
      </c>
      <c r="L252" s="34">
        <f t="shared" si="55"/>
        <v>4.1379310344827572E-2</v>
      </c>
      <c r="M252" s="34">
        <f t="shared" si="55"/>
        <v>4.1379310344827593E-2</v>
      </c>
      <c r="N252" s="34">
        <f t="shared" si="55"/>
        <v>4.1379310344827593E-2</v>
      </c>
      <c r="O252" s="34">
        <f t="shared" si="55"/>
        <v>4.1379310344827586E-2</v>
      </c>
      <c r="P252" s="34">
        <f t="shared" si="55"/>
        <v>4.1379310344827586E-2</v>
      </c>
      <c r="Q252" s="34">
        <f t="shared" si="55"/>
        <v>4.1379310344827586E-2</v>
      </c>
      <c r="R252" s="34">
        <f t="shared" si="55"/>
        <v>4.1379310344827593E-2</v>
      </c>
      <c r="S252" s="34">
        <f t="shared" si="55"/>
        <v>4.1379310344827593E-2</v>
      </c>
      <c r="T252" s="34">
        <f t="shared" si="55"/>
        <v>4.1379310344827593E-2</v>
      </c>
      <c r="U252" s="34">
        <f t="shared" si="55"/>
        <v>4.1379310344827572E-2</v>
      </c>
      <c r="V252" s="34">
        <f t="shared" si="55"/>
        <v>4.1379310344827593E-2</v>
      </c>
      <c r="W252" s="34">
        <f t="shared" si="55"/>
        <v>4.1379310344827586E-2</v>
      </c>
      <c r="X252" s="34">
        <f t="shared" si="55"/>
        <v>4.1379310344827586E-2</v>
      </c>
      <c r="Y252" s="34">
        <f t="shared" si="55"/>
        <v>4.1379310344827586E-2</v>
      </c>
      <c r="Z252" s="34">
        <f t="shared" si="55"/>
        <v>4.1379310344827586E-2</v>
      </c>
      <c r="AA252" s="34">
        <f t="shared" si="55"/>
        <v>4.1379310344827593E-2</v>
      </c>
      <c r="AB252" s="34">
        <f t="shared" si="55"/>
        <v>4.1379310344827586E-2</v>
      </c>
      <c r="AC252" s="34">
        <f t="shared" si="55"/>
        <v>4.1379310344827572E-2</v>
      </c>
      <c r="AD252" s="34">
        <f t="shared" si="55"/>
        <v>4.1379310344827586E-2</v>
      </c>
      <c r="AE252" s="34">
        <f t="shared" si="55"/>
        <v>4.1379310344827586E-2</v>
      </c>
      <c r="AF252">
        <f t="shared" si="51"/>
        <v>4.1379310344827586E-2</v>
      </c>
      <c r="AG252" s="30"/>
      <c r="AH252" s="29"/>
    </row>
    <row r="253" spans="1:34" ht="15" customHeight="1" x14ac:dyDescent="0.4">
      <c r="A253" s="33" t="s">
        <v>6101</v>
      </c>
      <c r="B253" s="34">
        <f t="shared" si="55"/>
        <v>2.4137931034482762E-2</v>
      </c>
      <c r="C253" s="34">
        <f t="shared" si="55"/>
        <v>2.4137931034482762E-2</v>
      </c>
      <c r="D253" s="34">
        <f t="shared" si="55"/>
        <v>2.4137931034482762E-2</v>
      </c>
      <c r="E253" s="34">
        <f t="shared" si="55"/>
        <v>2.4137931034482758E-2</v>
      </c>
      <c r="F253" s="34">
        <f t="shared" si="55"/>
        <v>2.4137931034482762E-2</v>
      </c>
      <c r="G253" s="34">
        <f t="shared" si="55"/>
        <v>2.4137931034482762E-2</v>
      </c>
      <c r="H253" s="34">
        <f t="shared" si="55"/>
        <v>2.4137931034482758E-2</v>
      </c>
      <c r="I253" s="34">
        <f t="shared" si="55"/>
        <v>2.4137931034482758E-2</v>
      </c>
      <c r="J253" s="34">
        <f t="shared" si="55"/>
        <v>2.4137931034482758E-2</v>
      </c>
      <c r="K253" s="34">
        <f t="shared" si="55"/>
        <v>2.4137931034482762E-2</v>
      </c>
      <c r="L253" s="34">
        <f t="shared" si="55"/>
        <v>2.4137931034482748E-2</v>
      </c>
      <c r="M253" s="34">
        <f t="shared" si="55"/>
        <v>2.4137931034482762E-2</v>
      </c>
      <c r="N253" s="34">
        <f t="shared" si="55"/>
        <v>2.4137931034482762E-2</v>
      </c>
      <c r="O253" s="34">
        <f t="shared" si="55"/>
        <v>2.4137931034482762E-2</v>
      </c>
      <c r="P253" s="34">
        <f t="shared" si="55"/>
        <v>2.4137931034482758E-2</v>
      </c>
      <c r="Q253" s="34">
        <f t="shared" si="55"/>
        <v>2.4137931034482762E-2</v>
      </c>
      <c r="R253" s="34">
        <f t="shared" si="55"/>
        <v>2.4137931034482762E-2</v>
      </c>
      <c r="S253" s="34">
        <f t="shared" si="55"/>
        <v>2.4137931034482762E-2</v>
      </c>
      <c r="T253" s="34">
        <f t="shared" si="55"/>
        <v>2.4137931034482762E-2</v>
      </c>
      <c r="U253" s="34">
        <f t="shared" si="55"/>
        <v>2.4137931034482748E-2</v>
      </c>
      <c r="V253" s="34">
        <f t="shared" si="55"/>
        <v>2.4137931034482762E-2</v>
      </c>
      <c r="W253" s="34">
        <f t="shared" si="55"/>
        <v>2.4137931034482758E-2</v>
      </c>
      <c r="X253" s="34">
        <f t="shared" si="55"/>
        <v>2.4137931034482762E-2</v>
      </c>
      <c r="Y253" s="34">
        <f t="shared" si="55"/>
        <v>2.4137931034482758E-2</v>
      </c>
      <c r="Z253" s="34">
        <f t="shared" si="55"/>
        <v>2.4137931034482762E-2</v>
      </c>
      <c r="AA253" s="34">
        <f t="shared" si="55"/>
        <v>2.4137931034482762E-2</v>
      </c>
      <c r="AB253" s="34">
        <f t="shared" si="55"/>
        <v>2.4137931034482762E-2</v>
      </c>
      <c r="AC253" s="34">
        <f t="shared" si="55"/>
        <v>2.4137931034482748E-2</v>
      </c>
      <c r="AD253" s="34">
        <f t="shared" si="55"/>
        <v>2.4137931034482762E-2</v>
      </c>
      <c r="AE253" s="34">
        <f t="shared" si="55"/>
        <v>2.4137931034482758E-2</v>
      </c>
      <c r="AF253">
        <f t="shared" si="51"/>
        <v>2.4137931034482765E-2</v>
      </c>
      <c r="AG253" s="30"/>
      <c r="AH253" s="29"/>
    </row>
    <row r="254" spans="1:34" ht="15" customHeight="1" x14ac:dyDescent="0.4">
      <c r="A254" s="33" t="s">
        <v>6102</v>
      </c>
      <c r="B254" s="34">
        <f t="shared" si="55"/>
        <v>3.4482758620689662E-2</v>
      </c>
      <c r="C254" s="34">
        <f t="shared" si="55"/>
        <v>3.4482758620689662E-2</v>
      </c>
      <c r="D254" s="34">
        <f t="shared" si="55"/>
        <v>3.4482758620689662E-2</v>
      </c>
      <c r="E254" s="34">
        <f t="shared" si="55"/>
        <v>3.4482758620689655E-2</v>
      </c>
      <c r="F254" s="34">
        <f t="shared" si="55"/>
        <v>3.4482758620689662E-2</v>
      </c>
      <c r="G254" s="34">
        <f t="shared" si="55"/>
        <v>3.4482758620689662E-2</v>
      </c>
      <c r="H254" s="34">
        <f t="shared" si="55"/>
        <v>3.4482758620689655E-2</v>
      </c>
      <c r="I254" s="34">
        <f t="shared" si="55"/>
        <v>3.4482758620689655E-2</v>
      </c>
      <c r="J254" s="34">
        <f t="shared" si="55"/>
        <v>3.4482758620689655E-2</v>
      </c>
      <c r="K254" s="34">
        <f t="shared" si="55"/>
        <v>3.4482758620689662E-2</v>
      </c>
      <c r="L254" s="34">
        <f t="shared" si="55"/>
        <v>3.4482758620689641E-2</v>
      </c>
      <c r="M254" s="34">
        <f t="shared" si="55"/>
        <v>3.4482758620689662E-2</v>
      </c>
      <c r="N254" s="34">
        <f t="shared" si="55"/>
        <v>3.4482758620689662E-2</v>
      </c>
      <c r="O254" s="34">
        <f t="shared" si="55"/>
        <v>3.4482758620689662E-2</v>
      </c>
      <c r="P254" s="34">
        <f t="shared" si="55"/>
        <v>3.4482758620689655E-2</v>
      </c>
      <c r="Q254" s="34">
        <f t="shared" si="55"/>
        <v>3.4482758620689662E-2</v>
      </c>
      <c r="R254" s="34">
        <f t="shared" si="55"/>
        <v>3.4482758620689662E-2</v>
      </c>
      <c r="S254" s="34">
        <f t="shared" si="55"/>
        <v>3.4482758620689662E-2</v>
      </c>
      <c r="T254" s="34">
        <f t="shared" si="55"/>
        <v>3.4482758620689662E-2</v>
      </c>
      <c r="U254" s="34">
        <f t="shared" si="55"/>
        <v>3.4482758620689641E-2</v>
      </c>
      <c r="V254" s="34">
        <f t="shared" si="55"/>
        <v>3.4482758620689662E-2</v>
      </c>
      <c r="W254" s="34">
        <f t="shared" si="55"/>
        <v>3.4482758620689655E-2</v>
      </c>
      <c r="X254" s="34">
        <f t="shared" si="55"/>
        <v>3.4482758620689662E-2</v>
      </c>
      <c r="Y254" s="34">
        <f t="shared" si="55"/>
        <v>3.4482758620689655E-2</v>
      </c>
      <c r="Z254" s="34">
        <f t="shared" si="55"/>
        <v>3.4482758620689662E-2</v>
      </c>
      <c r="AA254" s="34">
        <f t="shared" si="55"/>
        <v>3.4482758620689662E-2</v>
      </c>
      <c r="AB254" s="34">
        <f t="shared" si="55"/>
        <v>3.4482758620689662E-2</v>
      </c>
      <c r="AC254" s="34">
        <f t="shared" si="55"/>
        <v>3.4482758620689641E-2</v>
      </c>
      <c r="AD254" s="34">
        <f t="shared" si="55"/>
        <v>3.4482758620689662E-2</v>
      </c>
      <c r="AE254" s="34">
        <f t="shared" si="55"/>
        <v>3.4482758620689655E-2</v>
      </c>
      <c r="AF254">
        <f t="shared" si="51"/>
        <v>3.4482758620689641E-2</v>
      </c>
      <c r="AG254" s="30"/>
      <c r="AH254" s="29"/>
    </row>
    <row r="255" spans="1:34" ht="15" customHeight="1" x14ac:dyDescent="0.4">
      <c r="A255" s="33" t="s">
        <v>6103</v>
      </c>
      <c r="B255" s="34">
        <f t="shared" si="55"/>
        <v>2.4137931034482762E-2</v>
      </c>
      <c r="C255" s="34">
        <f t="shared" si="55"/>
        <v>2.4137931034482762E-2</v>
      </c>
      <c r="D255" s="34">
        <f t="shared" si="55"/>
        <v>2.4137931034482762E-2</v>
      </c>
      <c r="E255" s="34">
        <f t="shared" si="55"/>
        <v>2.4137931034482758E-2</v>
      </c>
      <c r="F255" s="34">
        <f t="shared" si="55"/>
        <v>2.4137931034482762E-2</v>
      </c>
      <c r="G255" s="34">
        <f t="shared" si="55"/>
        <v>2.4137931034482762E-2</v>
      </c>
      <c r="H255" s="34">
        <f t="shared" si="55"/>
        <v>2.4137931034482758E-2</v>
      </c>
      <c r="I255" s="34">
        <f t="shared" si="55"/>
        <v>2.4137931034482758E-2</v>
      </c>
      <c r="J255" s="34">
        <f t="shared" si="55"/>
        <v>2.4137931034482758E-2</v>
      </c>
      <c r="K255" s="34">
        <f t="shared" si="55"/>
        <v>2.4137931034482762E-2</v>
      </c>
      <c r="L255" s="34">
        <f t="shared" si="55"/>
        <v>2.4137931034482748E-2</v>
      </c>
      <c r="M255" s="34">
        <f t="shared" si="55"/>
        <v>2.4137931034482762E-2</v>
      </c>
      <c r="N255" s="34">
        <f t="shared" si="55"/>
        <v>2.4137931034482762E-2</v>
      </c>
      <c r="O255" s="34">
        <f t="shared" si="55"/>
        <v>2.4137931034482762E-2</v>
      </c>
      <c r="P255" s="34">
        <f t="shared" si="55"/>
        <v>2.4137931034482758E-2</v>
      </c>
      <c r="Q255" s="34">
        <f t="shared" ref="Q255:AE255" si="56">Q221/Q$225</f>
        <v>2.4137931034482762E-2</v>
      </c>
      <c r="R255" s="34">
        <f t="shared" si="56"/>
        <v>2.4137931034482762E-2</v>
      </c>
      <c r="S255" s="34">
        <f t="shared" si="56"/>
        <v>2.4137931034482762E-2</v>
      </c>
      <c r="T255" s="34">
        <f t="shared" si="56"/>
        <v>2.4137931034482762E-2</v>
      </c>
      <c r="U255" s="34">
        <f t="shared" si="56"/>
        <v>2.4137931034482748E-2</v>
      </c>
      <c r="V255" s="34">
        <f t="shared" si="56"/>
        <v>2.4137931034482762E-2</v>
      </c>
      <c r="W255" s="34">
        <f t="shared" si="56"/>
        <v>2.4137931034482758E-2</v>
      </c>
      <c r="X255" s="34">
        <f t="shared" si="56"/>
        <v>2.4137931034482762E-2</v>
      </c>
      <c r="Y255" s="34">
        <f t="shared" si="56"/>
        <v>2.4137931034482758E-2</v>
      </c>
      <c r="Z255" s="34">
        <f t="shared" si="56"/>
        <v>2.4137931034482762E-2</v>
      </c>
      <c r="AA255" s="34">
        <f t="shared" si="56"/>
        <v>2.4137931034482762E-2</v>
      </c>
      <c r="AB255" s="34">
        <f t="shared" si="56"/>
        <v>2.4137931034482762E-2</v>
      </c>
      <c r="AC255" s="34">
        <f t="shared" si="56"/>
        <v>2.4137931034482748E-2</v>
      </c>
      <c r="AD255" s="34">
        <f t="shared" si="56"/>
        <v>2.4137931034482762E-2</v>
      </c>
      <c r="AE255" s="34">
        <f t="shared" si="56"/>
        <v>2.4137931034482758E-2</v>
      </c>
      <c r="AF255">
        <f t="shared" si="51"/>
        <v>2.4137931034482765E-2</v>
      </c>
      <c r="AG255" s="30"/>
      <c r="AH255" s="29"/>
    </row>
    <row r="256" spans="1:34" ht="15" customHeight="1" x14ac:dyDescent="0.4">
      <c r="A256" s="33" t="s">
        <v>6104</v>
      </c>
      <c r="B256" s="34">
        <f t="shared" ref="B256:AE258" si="57">B222/B$225</f>
        <v>4.4827586206896558E-2</v>
      </c>
      <c r="C256" s="34">
        <f t="shared" si="57"/>
        <v>4.4827586206896558E-2</v>
      </c>
      <c r="D256" s="34">
        <f t="shared" si="57"/>
        <v>4.4827586206896558E-2</v>
      </c>
      <c r="E256" s="34">
        <f t="shared" si="57"/>
        <v>4.4827586206896544E-2</v>
      </c>
      <c r="F256" s="34">
        <f t="shared" si="57"/>
        <v>4.4827586206896565E-2</v>
      </c>
      <c r="G256" s="34">
        <f t="shared" si="57"/>
        <v>4.4827586206896558E-2</v>
      </c>
      <c r="H256" s="34">
        <f t="shared" si="57"/>
        <v>4.4827586206896544E-2</v>
      </c>
      <c r="I256" s="34">
        <f t="shared" si="57"/>
        <v>4.4827586206896544E-2</v>
      </c>
      <c r="J256" s="34">
        <f t="shared" si="57"/>
        <v>4.4827586206896544E-2</v>
      </c>
      <c r="K256" s="34">
        <f t="shared" si="57"/>
        <v>4.4827586206896558E-2</v>
      </c>
      <c r="L256" s="34">
        <f t="shared" si="57"/>
        <v>4.482758620689653E-2</v>
      </c>
      <c r="M256" s="34">
        <f t="shared" si="57"/>
        <v>4.4827586206896565E-2</v>
      </c>
      <c r="N256" s="34">
        <f t="shared" si="57"/>
        <v>4.4827586206896565E-2</v>
      </c>
      <c r="O256" s="34">
        <f t="shared" si="57"/>
        <v>4.4827586206896558E-2</v>
      </c>
      <c r="P256" s="34">
        <f t="shared" si="57"/>
        <v>4.4827586206896544E-2</v>
      </c>
      <c r="Q256" s="34">
        <f t="shared" si="57"/>
        <v>4.4827586206896558E-2</v>
      </c>
      <c r="R256" s="34">
        <f t="shared" si="57"/>
        <v>4.4827586206896565E-2</v>
      </c>
      <c r="S256" s="34">
        <f t="shared" si="57"/>
        <v>4.4827586206896565E-2</v>
      </c>
      <c r="T256" s="34">
        <f t="shared" si="57"/>
        <v>4.4827586206896565E-2</v>
      </c>
      <c r="U256" s="34">
        <f t="shared" si="57"/>
        <v>4.482758620689653E-2</v>
      </c>
      <c r="V256" s="34">
        <f t="shared" si="57"/>
        <v>4.4827586206896565E-2</v>
      </c>
      <c r="W256" s="34">
        <f t="shared" si="57"/>
        <v>4.4827586206896544E-2</v>
      </c>
      <c r="X256" s="34">
        <f t="shared" si="57"/>
        <v>4.4827586206896558E-2</v>
      </c>
      <c r="Y256" s="34">
        <f t="shared" si="57"/>
        <v>4.4827586206896544E-2</v>
      </c>
      <c r="Z256" s="34">
        <f t="shared" si="57"/>
        <v>4.4827586206896558E-2</v>
      </c>
      <c r="AA256" s="34">
        <f t="shared" si="57"/>
        <v>4.4827586206896565E-2</v>
      </c>
      <c r="AB256" s="34">
        <f t="shared" si="57"/>
        <v>4.4827586206896558E-2</v>
      </c>
      <c r="AC256" s="34">
        <f t="shared" si="57"/>
        <v>4.482758620689653E-2</v>
      </c>
      <c r="AD256" s="34">
        <f t="shared" si="57"/>
        <v>4.4827586206896558E-2</v>
      </c>
      <c r="AE256" s="34">
        <f t="shared" si="57"/>
        <v>4.4827586206896544E-2</v>
      </c>
      <c r="AF256">
        <f t="shared" si="51"/>
        <v>4.4827586206896537E-2</v>
      </c>
      <c r="AG256" s="30"/>
      <c r="AH256" s="29"/>
    </row>
    <row r="257" spans="1:34" ht="15" customHeight="1" x14ac:dyDescent="0.4">
      <c r="A257" s="33" t="s">
        <v>6105</v>
      </c>
      <c r="B257" s="34">
        <f t="shared" si="57"/>
        <v>4.8275862068965524E-2</v>
      </c>
      <c r="C257" s="34">
        <f t="shared" si="57"/>
        <v>4.8275862068965524E-2</v>
      </c>
      <c r="D257" s="34">
        <f t="shared" si="57"/>
        <v>4.8275862068965524E-2</v>
      </c>
      <c r="E257" s="34">
        <f t="shared" si="57"/>
        <v>4.8275862068965517E-2</v>
      </c>
      <c r="F257" s="34">
        <f t="shared" si="57"/>
        <v>4.8275862068965524E-2</v>
      </c>
      <c r="G257" s="34">
        <f t="shared" si="57"/>
        <v>4.8275862068965524E-2</v>
      </c>
      <c r="H257" s="34">
        <f t="shared" si="57"/>
        <v>4.8275862068965517E-2</v>
      </c>
      <c r="I257" s="34">
        <f t="shared" si="57"/>
        <v>4.8275862068965517E-2</v>
      </c>
      <c r="J257" s="34">
        <f t="shared" si="57"/>
        <v>4.8275862068965517E-2</v>
      </c>
      <c r="K257" s="34">
        <f t="shared" si="57"/>
        <v>4.8275862068965524E-2</v>
      </c>
      <c r="L257" s="34">
        <f t="shared" si="57"/>
        <v>4.8275862068965496E-2</v>
      </c>
      <c r="M257" s="34">
        <f t="shared" si="57"/>
        <v>4.8275862068965524E-2</v>
      </c>
      <c r="N257" s="34">
        <f t="shared" si="57"/>
        <v>4.8275862068965524E-2</v>
      </c>
      <c r="O257" s="34">
        <f t="shared" si="57"/>
        <v>4.8275862068965524E-2</v>
      </c>
      <c r="P257" s="34">
        <f t="shared" si="57"/>
        <v>4.8275862068965517E-2</v>
      </c>
      <c r="Q257" s="34">
        <f t="shared" si="57"/>
        <v>4.8275862068965524E-2</v>
      </c>
      <c r="R257" s="34">
        <f t="shared" si="57"/>
        <v>4.8275862068965524E-2</v>
      </c>
      <c r="S257" s="34">
        <f t="shared" si="57"/>
        <v>4.8275862068965524E-2</v>
      </c>
      <c r="T257" s="34">
        <f t="shared" si="57"/>
        <v>4.8275862068965524E-2</v>
      </c>
      <c r="U257" s="34">
        <f t="shared" si="57"/>
        <v>4.8275862068965496E-2</v>
      </c>
      <c r="V257" s="34">
        <f t="shared" si="57"/>
        <v>4.8275862068965524E-2</v>
      </c>
      <c r="W257" s="34">
        <f t="shared" si="57"/>
        <v>4.8275862068965517E-2</v>
      </c>
      <c r="X257" s="34">
        <f t="shared" si="57"/>
        <v>4.8275862068965524E-2</v>
      </c>
      <c r="Y257" s="34">
        <f t="shared" si="57"/>
        <v>4.8275862068965517E-2</v>
      </c>
      <c r="Z257" s="34">
        <f t="shared" si="57"/>
        <v>4.8275862068965524E-2</v>
      </c>
      <c r="AA257" s="34">
        <f t="shared" si="57"/>
        <v>4.8275862068965524E-2</v>
      </c>
      <c r="AB257" s="34">
        <f t="shared" si="57"/>
        <v>4.8275862068965524E-2</v>
      </c>
      <c r="AC257" s="34">
        <f t="shared" si="57"/>
        <v>4.8275862068965496E-2</v>
      </c>
      <c r="AD257" s="34">
        <f t="shared" si="57"/>
        <v>4.8275862068965524E-2</v>
      </c>
      <c r="AE257" s="34">
        <f t="shared" si="57"/>
        <v>4.8275862068965517E-2</v>
      </c>
      <c r="AF257">
        <f t="shared" si="51"/>
        <v>4.827586206896553E-2</v>
      </c>
      <c r="AG257" s="30"/>
      <c r="AH257" s="29"/>
    </row>
    <row r="258" spans="1:34" ht="15" customHeight="1" x14ac:dyDescent="0.4">
      <c r="A258" s="33" t="s">
        <v>6106</v>
      </c>
      <c r="B258" s="34">
        <f t="shared" si="57"/>
        <v>4.1379310344827586E-2</v>
      </c>
      <c r="C258" s="34">
        <f t="shared" si="57"/>
        <v>4.1379310344827586E-2</v>
      </c>
      <c r="D258" s="34">
        <f t="shared" si="57"/>
        <v>4.1379310344827586E-2</v>
      </c>
      <c r="E258" s="34">
        <f t="shared" si="57"/>
        <v>4.1379310344827586E-2</v>
      </c>
      <c r="F258" s="34">
        <f t="shared" si="57"/>
        <v>4.1379310344827593E-2</v>
      </c>
      <c r="G258" s="34">
        <f t="shared" si="57"/>
        <v>4.1379310344827586E-2</v>
      </c>
      <c r="H258" s="34">
        <f t="shared" si="57"/>
        <v>4.1379310344827586E-2</v>
      </c>
      <c r="I258" s="34">
        <f t="shared" si="57"/>
        <v>4.1379310344827586E-2</v>
      </c>
      <c r="J258" s="34">
        <f t="shared" si="57"/>
        <v>4.1379310344827586E-2</v>
      </c>
      <c r="K258" s="34">
        <f t="shared" si="57"/>
        <v>4.1379310344827586E-2</v>
      </c>
      <c r="L258" s="34">
        <f t="shared" si="57"/>
        <v>4.1379310344827572E-2</v>
      </c>
      <c r="M258" s="34">
        <f t="shared" si="57"/>
        <v>4.1379310344827593E-2</v>
      </c>
      <c r="N258" s="34">
        <f t="shared" si="57"/>
        <v>4.1379310344827593E-2</v>
      </c>
      <c r="O258" s="34">
        <f t="shared" si="57"/>
        <v>4.1379310344827586E-2</v>
      </c>
      <c r="P258" s="34">
        <f t="shared" si="57"/>
        <v>4.1379310344827586E-2</v>
      </c>
      <c r="Q258" s="34">
        <f t="shared" si="57"/>
        <v>4.1379310344827586E-2</v>
      </c>
      <c r="R258" s="34">
        <f t="shared" si="57"/>
        <v>4.1379310344827593E-2</v>
      </c>
      <c r="S258" s="34">
        <f t="shared" si="57"/>
        <v>4.1379310344827593E-2</v>
      </c>
      <c r="T258" s="34">
        <f t="shared" si="57"/>
        <v>4.1379310344827593E-2</v>
      </c>
      <c r="U258" s="34">
        <f t="shared" si="57"/>
        <v>4.1379310344827572E-2</v>
      </c>
      <c r="V258" s="34">
        <f t="shared" si="57"/>
        <v>4.1379310344827593E-2</v>
      </c>
      <c r="W258" s="34">
        <f t="shared" si="57"/>
        <v>4.1379310344827586E-2</v>
      </c>
      <c r="X258" s="34">
        <f t="shared" si="57"/>
        <v>4.1379310344827586E-2</v>
      </c>
      <c r="Y258" s="34">
        <f t="shared" si="57"/>
        <v>4.1379310344827586E-2</v>
      </c>
      <c r="Z258" s="34">
        <f t="shared" si="57"/>
        <v>4.1379310344827586E-2</v>
      </c>
      <c r="AA258" s="34">
        <f t="shared" si="57"/>
        <v>4.1379310344827593E-2</v>
      </c>
      <c r="AB258" s="34">
        <f t="shared" si="57"/>
        <v>4.1379310344827586E-2</v>
      </c>
      <c r="AC258" s="34">
        <f t="shared" si="57"/>
        <v>4.1379310344827572E-2</v>
      </c>
      <c r="AD258" s="34">
        <f t="shared" si="57"/>
        <v>4.1379310344827586E-2</v>
      </c>
      <c r="AE258" s="34">
        <f t="shared" si="57"/>
        <v>4.1379310344827586E-2</v>
      </c>
      <c r="AF258">
        <f t="shared" si="51"/>
        <v>4.1379310344827586E-2</v>
      </c>
      <c r="AG258" s="30"/>
      <c r="AH258" s="29"/>
    </row>
    <row r="259" spans="1:34" ht="15" customHeight="1" x14ac:dyDescent="0.4">
      <c r="A259" s="31"/>
      <c r="B259" s="36">
        <f t="shared" ref="B259:AE259" si="58">AVERAGE(B229:B258)</f>
        <v>3.3333333333333333E-2</v>
      </c>
      <c r="C259" s="36">
        <f t="shared" si="58"/>
        <v>3.3333333333333333E-2</v>
      </c>
      <c r="D259" s="36">
        <f t="shared" si="58"/>
        <v>3.3333333333333333E-2</v>
      </c>
      <c r="E259" s="36">
        <f t="shared" si="58"/>
        <v>3.3333333333333326E-2</v>
      </c>
      <c r="F259" s="36">
        <f t="shared" si="58"/>
        <v>3.3333333333333333E-2</v>
      </c>
      <c r="G259" s="36">
        <f t="shared" si="58"/>
        <v>3.3333333333333333E-2</v>
      </c>
      <c r="H259" s="36">
        <f t="shared" si="58"/>
        <v>3.3333333333333326E-2</v>
      </c>
      <c r="I259" s="36">
        <f t="shared" si="58"/>
        <v>3.3333333333333326E-2</v>
      </c>
      <c r="J259" s="36">
        <f t="shared" si="58"/>
        <v>3.3333333333333326E-2</v>
      </c>
      <c r="K259" s="36">
        <f t="shared" si="58"/>
        <v>3.3333333333333333E-2</v>
      </c>
      <c r="L259" s="36">
        <f t="shared" si="58"/>
        <v>3.3333333333333305E-2</v>
      </c>
      <c r="M259" s="36">
        <f t="shared" si="58"/>
        <v>3.3333333333333333E-2</v>
      </c>
      <c r="N259" s="36">
        <f t="shared" si="58"/>
        <v>3.3333333333333333E-2</v>
      </c>
      <c r="O259" s="36">
        <f t="shared" si="58"/>
        <v>3.3333333333333333E-2</v>
      </c>
      <c r="P259" s="36">
        <f t="shared" si="58"/>
        <v>3.3333333333333326E-2</v>
      </c>
      <c r="Q259" s="36">
        <f t="shared" si="58"/>
        <v>3.3333333333333333E-2</v>
      </c>
      <c r="R259" s="36">
        <f t="shared" si="58"/>
        <v>3.3333333333333333E-2</v>
      </c>
      <c r="S259" s="36">
        <f t="shared" si="58"/>
        <v>3.3333333333333333E-2</v>
      </c>
      <c r="T259" s="36">
        <f t="shared" si="58"/>
        <v>3.3333333333333333E-2</v>
      </c>
      <c r="U259" s="36">
        <f t="shared" si="58"/>
        <v>3.3333333333333305E-2</v>
      </c>
      <c r="V259" s="36">
        <f t="shared" si="58"/>
        <v>3.3333333333333333E-2</v>
      </c>
      <c r="W259" s="36">
        <f t="shared" si="58"/>
        <v>3.3333333333333326E-2</v>
      </c>
      <c r="X259" s="36">
        <f t="shared" si="58"/>
        <v>3.3333333333333333E-2</v>
      </c>
      <c r="Y259" s="36">
        <f t="shared" si="58"/>
        <v>3.3333333333333326E-2</v>
      </c>
      <c r="Z259" s="36">
        <f t="shared" si="58"/>
        <v>3.3333333333333333E-2</v>
      </c>
      <c r="AA259" s="36">
        <f t="shared" si="58"/>
        <v>3.3333333333333333E-2</v>
      </c>
      <c r="AB259" s="36">
        <f t="shared" si="58"/>
        <v>3.3333333333333333E-2</v>
      </c>
      <c r="AC259" s="36">
        <f t="shared" si="58"/>
        <v>3.3333333333333305E-2</v>
      </c>
      <c r="AD259" s="36">
        <f t="shared" si="58"/>
        <v>3.3333333333333333E-2</v>
      </c>
      <c r="AE259" s="36">
        <f t="shared" si="58"/>
        <v>3.3333333333333326E-2</v>
      </c>
      <c r="AF259" s="31"/>
      <c r="AG259" s="30"/>
      <c r="AH259" s="29"/>
    </row>
    <row r="260" spans="1:34" ht="15" customHeight="1" x14ac:dyDescent="0.4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0"/>
      <c r="AH260" s="29"/>
    </row>
    <row r="261" spans="1:34" ht="15" customHeight="1" x14ac:dyDescent="0.4">
      <c r="A261" s="31" t="s">
        <v>585</v>
      </c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0"/>
      <c r="AH261" s="29"/>
    </row>
    <row r="262" spans="1:34" ht="15" customHeight="1" x14ac:dyDescent="0.4">
      <c r="A262" s="33"/>
      <c r="B262" s="33" t="s">
        <v>20</v>
      </c>
      <c r="C262" s="33" t="s">
        <v>21</v>
      </c>
      <c r="D262" s="33" t="s">
        <v>22</v>
      </c>
      <c r="E262" s="33" t="s">
        <v>23</v>
      </c>
      <c r="F262" s="33" t="s">
        <v>36</v>
      </c>
      <c r="G262" s="33" t="s">
        <v>37</v>
      </c>
      <c r="H262" s="33" t="s">
        <v>38</v>
      </c>
      <c r="I262" s="33" t="s">
        <v>39</v>
      </c>
      <c r="J262" s="33" t="s">
        <v>40</v>
      </c>
      <c r="K262" s="33" t="s">
        <v>41</v>
      </c>
      <c r="L262" s="33" t="s">
        <v>42</v>
      </c>
      <c r="M262" s="33" t="s">
        <v>43</v>
      </c>
      <c r="N262" s="33" t="s">
        <v>44</v>
      </c>
      <c r="O262" s="33" t="s">
        <v>357</v>
      </c>
      <c r="P262" s="33" t="s">
        <v>358</v>
      </c>
      <c r="Q262" s="33" t="s">
        <v>359</v>
      </c>
      <c r="R262" s="33" t="s">
        <v>360</v>
      </c>
      <c r="S262" s="33" t="s">
        <v>569</v>
      </c>
      <c r="T262" s="33" t="s">
        <v>570</v>
      </c>
      <c r="U262" s="33" t="s">
        <v>571</v>
      </c>
      <c r="V262" s="33" t="s">
        <v>6097</v>
      </c>
      <c r="W262" s="33" t="s">
        <v>6098</v>
      </c>
      <c r="X262" s="33" t="s">
        <v>6099</v>
      </c>
      <c r="Y262" s="33" t="s">
        <v>6100</v>
      </c>
      <c r="Z262" s="33" t="s">
        <v>6101</v>
      </c>
      <c r="AA262" s="33" t="s">
        <v>6102</v>
      </c>
      <c r="AB262" s="33" t="s">
        <v>6103</v>
      </c>
      <c r="AC262" s="33" t="s">
        <v>6104</v>
      </c>
      <c r="AD262" s="33" t="s">
        <v>6105</v>
      </c>
      <c r="AE262" s="33" t="s">
        <v>6106</v>
      </c>
      <c r="AF262" s="31"/>
      <c r="AG262" s="30"/>
      <c r="AH262" s="29"/>
    </row>
    <row r="263" spans="1:34" ht="15" customHeight="1" x14ac:dyDescent="0.4">
      <c r="A263" s="33" t="s">
        <v>20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0.125</v>
      </c>
      <c r="N263">
        <v>0.5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0.5</v>
      </c>
      <c r="X263">
        <v>1</v>
      </c>
      <c r="Y263">
        <v>1</v>
      </c>
      <c r="Z263">
        <v>0.5</v>
      </c>
      <c r="AA263">
        <v>1</v>
      </c>
      <c r="AB263">
        <v>1</v>
      </c>
      <c r="AC263">
        <v>1</v>
      </c>
      <c r="AD263">
        <v>0.5</v>
      </c>
      <c r="AE263">
        <v>1</v>
      </c>
      <c r="AF263" s="31"/>
      <c r="AG263" s="30"/>
      <c r="AH263" s="29"/>
    </row>
    <row r="264" spans="1:34" ht="15" customHeight="1" x14ac:dyDescent="0.4">
      <c r="A264" s="33" t="s">
        <v>21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0.125</v>
      </c>
      <c r="N264">
        <v>0.5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0.5</v>
      </c>
      <c r="X264">
        <v>1</v>
      </c>
      <c r="Y264">
        <v>1</v>
      </c>
      <c r="Z264">
        <v>0.5</v>
      </c>
      <c r="AA264">
        <v>1</v>
      </c>
      <c r="AB264">
        <v>1</v>
      </c>
      <c r="AC264">
        <v>1</v>
      </c>
      <c r="AD264">
        <v>0.5</v>
      </c>
      <c r="AE264">
        <v>1</v>
      </c>
      <c r="AF264" s="31"/>
      <c r="AG264" s="30"/>
      <c r="AH264" s="29"/>
    </row>
    <row r="265" spans="1:34" ht="15" customHeight="1" x14ac:dyDescent="0.4">
      <c r="A265" s="33" t="s">
        <v>22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0.125</v>
      </c>
      <c r="N265">
        <v>0.5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0.5</v>
      </c>
      <c r="X265">
        <v>1</v>
      </c>
      <c r="Y265">
        <v>1</v>
      </c>
      <c r="Z265">
        <v>0.5</v>
      </c>
      <c r="AA265">
        <v>1</v>
      </c>
      <c r="AB265">
        <v>1</v>
      </c>
      <c r="AC265">
        <v>1</v>
      </c>
      <c r="AD265">
        <v>0.5</v>
      </c>
      <c r="AE265">
        <v>1</v>
      </c>
      <c r="AF265" s="31"/>
      <c r="AG265" s="30"/>
      <c r="AH265" s="29"/>
    </row>
    <row r="266" spans="1:34" ht="15" customHeight="1" x14ac:dyDescent="0.4">
      <c r="A266" s="33" t="s">
        <v>23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0.125</v>
      </c>
      <c r="N266">
        <v>0.5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0.5</v>
      </c>
      <c r="X266">
        <v>1</v>
      </c>
      <c r="Y266">
        <v>1</v>
      </c>
      <c r="Z266">
        <v>0.5</v>
      </c>
      <c r="AA266">
        <v>1</v>
      </c>
      <c r="AB266">
        <v>1</v>
      </c>
      <c r="AC266">
        <v>1</v>
      </c>
      <c r="AD266">
        <v>0.5</v>
      </c>
      <c r="AE266">
        <v>1</v>
      </c>
      <c r="AF266" s="31"/>
      <c r="AG266" s="30"/>
      <c r="AH266" s="29"/>
    </row>
    <row r="267" spans="1:34" ht="15" customHeight="1" x14ac:dyDescent="0.4">
      <c r="A267" s="33" t="s">
        <v>36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0.125</v>
      </c>
      <c r="N267">
        <v>0.5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0.5</v>
      </c>
      <c r="X267">
        <v>1</v>
      </c>
      <c r="Y267">
        <v>1</v>
      </c>
      <c r="Z267">
        <v>0.5</v>
      </c>
      <c r="AA267">
        <v>1</v>
      </c>
      <c r="AB267">
        <v>1</v>
      </c>
      <c r="AC267">
        <v>1</v>
      </c>
      <c r="AD267">
        <v>0.5</v>
      </c>
      <c r="AE267">
        <v>1</v>
      </c>
      <c r="AF267" s="31"/>
      <c r="AG267" s="30"/>
      <c r="AH267" s="29"/>
    </row>
    <row r="268" spans="1:34" ht="15" customHeight="1" x14ac:dyDescent="0.4">
      <c r="A268" s="33" t="s">
        <v>37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0.125</v>
      </c>
      <c r="N268">
        <v>0.5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0.5</v>
      </c>
      <c r="X268">
        <v>1</v>
      </c>
      <c r="Y268">
        <v>1</v>
      </c>
      <c r="Z268">
        <v>0.5</v>
      </c>
      <c r="AA268">
        <v>1</v>
      </c>
      <c r="AB268">
        <v>1</v>
      </c>
      <c r="AC268">
        <v>1</v>
      </c>
      <c r="AD268">
        <v>0.5</v>
      </c>
      <c r="AE268">
        <v>1</v>
      </c>
      <c r="AF268" s="31"/>
      <c r="AG268" s="30"/>
      <c r="AH268" s="29"/>
    </row>
    <row r="269" spans="1:34" ht="15" customHeight="1" x14ac:dyDescent="0.4">
      <c r="A269" s="33" t="s">
        <v>38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0.125</v>
      </c>
      <c r="N269">
        <v>0.5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0.5</v>
      </c>
      <c r="X269">
        <v>1</v>
      </c>
      <c r="Y269">
        <v>1</v>
      </c>
      <c r="Z269">
        <v>0.5</v>
      </c>
      <c r="AA269">
        <v>1</v>
      </c>
      <c r="AB269">
        <v>1</v>
      </c>
      <c r="AC269">
        <v>1</v>
      </c>
      <c r="AD269">
        <v>0.5</v>
      </c>
      <c r="AE269">
        <v>1</v>
      </c>
      <c r="AF269" s="31"/>
      <c r="AG269" s="30"/>
      <c r="AH269" s="29"/>
    </row>
    <row r="270" spans="1:34" ht="15" customHeight="1" x14ac:dyDescent="0.4">
      <c r="A270" s="33" t="s">
        <v>39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0.125</v>
      </c>
      <c r="N270">
        <v>0.5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0.5</v>
      </c>
      <c r="X270">
        <v>1</v>
      </c>
      <c r="Y270">
        <v>1</v>
      </c>
      <c r="Z270">
        <v>0.5</v>
      </c>
      <c r="AA270">
        <v>1</v>
      </c>
      <c r="AB270">
        <v>1</v>
      </c>
      <c r="AC270">
        <v>1</v>
      </c>
      <c r="AD270">
        <v>0.5</v>
      </c>
      <c r="AE270">
        <v>1</v>
      </c>
      <c r="AF270" s="31"/>
      <c r="AG270" s="30"/>
      <c r="AH270" s="29"/>
    </row>
    <row r="271" spans="1:34" ht="15" customHeight="1" x14ac:dyDescent="0.4">
      <c r="A271" s="33" t="s">
        <v>40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0.125</v>
      </c>
      <c r="N271">
        <v>0.5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0.5</v>
      </c>
      <c r="X271">
        <v>1</v>
      </c>
      <c r="Y271">
        <v>1</v>
      </c>
      <c r="Z271">
        <v>0.5</v>
      </c>
      <c r="AA271">
        <v>1</v>
      </c>
      <c r="AB271">
        <v>1</v>
      </c>
      <c r="AC271">
        <v>1</v>
      </c>
      <c r="AD271">
        <v>0.5</v>
      </c>
      <c r="AE271">
        <v>1</v>
      </c>
      <c r="AF271" s="31"/>
      <c r="AG271" s="30"/>
      <c r="AH271" s="29"/>
    </row>
    <row r="272" spans="1:34" ht="15" customHeight="1" x14ac:dyDescent="0.4">
      <c r="A272" s="33" t="s">
        <v>41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0.125</v>
      </c>
      <c r="N272">
        <v>0.5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0.5</v>
      </c>
      <c r="X272">
        <v>1</v>
      </c>
      <c r="Y272">
        <v>1</v>
      </c>
      <c r="Z272">
        <v>0.5</v>
      </c>
      <c r="AA272">
        <v>1</v>
      </c>
      <c r="AB272">
        <v>1</v>
      </c>
      <c r="AC272">
        <v>1</v>
      </c>
      <c r="AD272">
        <v>0.5</v>
      </c>
      <c r="AE272">
        <v>1</v>
      </c>
      <c r="AF272" s="31"/>
      <c r="AG272" s="30"/>
      <c r="AH272" s="29"/>
    </row>
    <row r="273" spans="1:34" ht="15" customHeight="1" x14ac:dyDescent="0.4">
      <c r="A273" s="33" t="s">
        <v>42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0.125</v>
      </c>
      <c r="N273">
        <v>0.5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0.5</v>
      </c>
      <c r="X273">
        <v>1</v>
      </c>
      <c r="Y273">
        <v>1</v>
      </c>
      <c r="Z273">
        <v>0.5</v>
      </c>
      <c r="AA273">
        <v>1</v>
      </c>
      <c r="AB273">
        <v>1</v>
      </c>
      <c r="AC273">
        <v>1</v>
      </c>
      <c r="AD273">
        <v>0.5</v>
      </c>
      <c r="AE273">
        <v>1</v>
      </c>
      <c r="AF273" s="31"/>
      <c r="AG273" s="30"/>
      <c r="AH273" s="29"/>
    </row>
    <row r="274" spans="1:34" ht="15" customHeight="1" x14ac:dyDescent="0.4">
      <c r="A274" s="33" t="s">
        <v>43</v>
      </c>
      <c r="B274">
        <v>8</v>
      </c>
      <c r="C274">
        <v>8</v>
      </c>
      <c r="D274">
        <v>8</v>
      </c>
      <c r="E274">
        <v>8</v>
      </c>
      <c r="F274">
        <v>8</v>
      </c>
      <c r="G274">
        <v>8</v>
      </c>
      <c r="H274">
        <v>8</v>
      </c>
      <c r="I274">
        <v>8</v>
      </c>
      <c r="J274">
        <v>8</v>
      </c>
      <c r="K274">
        <v>8</v>
      </c>
      <c r="L274">
        <v>8</v>
      </c>
      <c r="M274">
        <v>1</v>
      </c>
      <c r="N274">
        <v>4</v>
      </c>
      <c r="O274">
        <v>8</v>
      </c>
      <c r="P274">
        <v>8</v>
      </c>
      <c r="Q274">
        <v>8</v>
      </c>
      <c r="R274">
        <v>8</v>
      </c>
      <c r="S274">
        <v>8</v>
      </c>
      <c r="T274">
        <v>8</v>
      </c>
      <c r="U274">
        <v>8</v>
      </c>
      <c r="V274">
        <v>8</v>
      </c>
      <c r="W274">
        <v>4</v>
      </c>
      <c r="X274">
        <v>8</v>
      </c>
      <c r="Y274">
        <v>8</v>
      </c>
      <c r="Z274">
        <v>4</v>
      </c>
      <c r="AA274">
        <v>8</v>
      </c>
      <c r="AB274">
        <v>8</v>
      </c>
      <c r="AC274">
        <v>8</v>
      </c>
      <c r="AD274">
        <v>4</v>
      </c>
      <c r="AE274">
        <v>8</v>
      </c>
      <c r="AF274" s="31"/>
      <c r="AG274" s="30"/>
      <c r="AH274" s="29"/>
    </row>
    <row r="275" spans="1:34" ht="15" customHeight="1" x14ac:dyDescent="0.4">
      <c r="A275" s="33" t="s">
        <v>44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0.25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1</v>
      </c>
      <c r="AA275">
        <v>2</v>
      </c>
      <c r="AB275">
        <v>2</v>
      </c>
      <c r="AC275">
        <v>2</v>
      </c>
      <c r="AD275">
        <v>1</v>
      </c>
      <c r="AE275">
        <v>2</v>
      </c>
      <c r="AF275" s="31"/>
      <c r="AG275" s="30"/>
      <c r="AH275" s="29"/>
    </row>
    <row r="276" spans="1:34" ht="15" customHeight="1" x14ac:dyDescent="0.4">
      <c r="A276" s="33" t="s">
        <v>357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0.125</v>
      </c>
      <c r="N276">
        <v>0.5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0.5</v>
      </c>
      <c r="X276">
        <v>1</v>
      </c>
      <c r="Y276">
        <v>1</v>
      </c>
      <c r="Z276">
        <v>0.5</v>
      </c>
      <c r="AA276">
        <v>1</v>
      </c>
      <c r="AB276">
        <v>1</v>
      </c>
      <c r="AC276">
        <v>1</v>
      </c>
      <c r="AD276">
        <v>0.5</v>
      </c>
      <c r="AE276">
        <v>1</v>
      </c>
      <c r="AF276" s="31"/>
      <c r="AG276" s="30"/>
      <c r="AH276" s="29"/>
    </row>
    <row r="277" spans="1:34" ht="15" customHeight="1" x14ac:dyDescent="0.4">
      <c r="A277" s="33" t="s">
        <v>358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0.125</v>
      </c>
      <c r="N277">
        <v>0.5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0.5</v>
      </c>
      <c r="X277">
        <v>1</v>
      </c>
      <c r="Y277">
        <v>1</v>
      </c>
      <c r="Z277">
        <v>0.5</v>
      </c>
      <c r="AA277">
        <v>1</v>
      </c>
      <c r="AB277">
        <v>1</v>
      </c>
      <c r="AC277">
        <v>1</v>
      </c>
      <c r="AD277">
        <v>0.5</v>
      </c>
      <c r="AE277">
        <v>1</v>
      </c>
      <c r="AF277" s="31"/>
      <c r="AG277" s="30"/>
      <c r="AH277" s="29"/>
    </row>
    <row r="278" spans="1:34" ht="15" customHeight="1" x14ac:dyDescent="0.4">
      <c r="A278" s="33" t="s">
        <v>359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0.125</v>
      </c>
      <c r="N278">
        <v>0.5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0.5</v>
      </c>
      <c r="X278">
        <v>1</v>
      </c>
      <c r="Y278">
        <v>1</v>
      </c>
      <c r="Z278">
        <v>0.5</v>
      </c>
      <c r="AA278">
        <v>1</v>
      </c>
      <c r="AB278">
        <v>1</v>
      </c>
      <c r="AC278">
        <v>1</v>
      </c>
      <c r="AD278">
        <v>0.5</v>
      </c>
      <c r="AE278">
        <v>1</v>
      </c>
      <c r="AF278" s="31"/>
      <c r="AG278" s="30"/>
      <c r="AH278" s="29"/>
    </row>
    <row r="279" spans="1:34" ht="15" customHeight="1" x14ac:dyDescent="0.4">
      <c r="A279" s="33" t="s">
        <v>360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0.125</v>
      </c>
      <c r="N279">
        <v>0.5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0.5</v>
      </c>
      <c r="X279">
        <v>1</v>
      </c>
      <c r="Y279">
        <v>1</v>
      </c>
      <c r="Z279">
        <v>0.5</v>
      </c>
      <c r="AA279">
        <v>1</v>
      </c>
      <c r="AB279">
        <v>1</v>
      </c>
      <c r="AC279">
        <v>1</v>
      </c>
      <c r="AD279">
        <v>0.5</v>
      </c>
      <c r="AE279">
        <v>1</v>
      </c>
      <c r="AF279" s="31"/>
      <c r="AG279" s="30"/>
      <c r="AH279" s="29"/>
    </row>
    <row r="280" spans="1:34" ht="15" customHeight="1" x14ac:dyDescent="0.4">
      <c r="A280" s="33" t="s">
        <v>569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0.125</v>
      </c>
      <c r="N280">
        <v>0.5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0.5</v>
      </c>
      <c r="X280">
        <v>1</v>
      </c>
      <c r="Y280">
        <v>1</v>
      </c>
      <c r="Z280">
        <v>0.5</v>
      </c>
      <c r="AA280">
        <v>1</v>
      </c>
      <c r="AB280">
        <v>1</v>
      </c>
      <c r="AC280">
        <v>1</v>
      </c>
      <c r="AD280">
        <v>0.5</v>
      </c>
      <c r="AE280">
        <v>1</v>
      </c>
      <c r="AF280" s="31"/>
      <c r="AG280" s="30"/>
      <c r="AH280" s="29"/>
    </row>
    <row r="281" spans="1:34" ht="15" customHeight="1" x14ac:dyDescent="0.4">
      <c r="A281" s="33" t="s">
        <v>570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0.125</v>
      </c>
      <c r="N281">
        <v>0.5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0.5</v>
      </c>
      <c r="X281">
        <v>1</v>
      </c>
      <c r="Y281">
        <v>1</v>
      </c>
      <c r="Z281">
        <v>0.5</v>
      </c>
      <c r="AA281">
        <v>1</v>
      </c>
      <c r="AB281">
        <v>1</v>
      </c>
      <c r="AC281">
        <v>1</v>
      </c>
      <c r="AD281">
        <v>0.5</v>
      </c>
      <c r="AE281">
        <v>1</v>
      </c>
      <c r="AF281" s="31"/>
      <c r="AG281" s="30"/>
      <c r="AH281" s="29"/>
    </row>
    <row r="282" spans="1:34" ht="15" customHeight="1" x14ac:dyDescent="0.4">
      <c r="A282" s="33" t="s">
        <v>571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0.125</v>
      </c>
      <c r="N282">
        <v>0.5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0.5</v>
      </c>
      <c r="X282">
        <v>1</v>
      </c>
      <c r="Y282">
        <v>1</v>
      </c>
      <c r="Z282">
        <v>0.5</v>
      </c>
      <c r="AA282">
        <v>1</v>
      </c>
      <c r="AB282">
        <v>1</v>
      </c>
      <c r="AC282">
        <v>1</v>
      </c>
      <c r="AD282">
        <v>0.5</v>
      </c>
      <c r="AE282">
        <v>1</v>
      </c>
      <c r="AF282" s="31"/>
      <c r="AG282" s="30"/>
      <c r="AH282" s="29"/>
    </row>
    <row r="283" spans="1:34" ht="15" customHeight="1" x14ac:dyDescent="0.4">
      <c r="A283" s="33" t="s">
        <v>6097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0.125</v>
      </c>
      <c r="N283">
        <v>0.5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0.5</v>
      </c>
      <c r="X283">
        <v>1</v>
      </c>
      <c r="Y283">
        <v>1</v>
      </c>
      <c r="Z283">
        <v>0.5</v>
      </c>
      <c r="AA283">
        <v>1</v>
      </c>
      <c r="AB283">
        <v>1</v>
      </c>
      <c r="AC283">
        <v>1</v>
      </c>
      <c r="AD283">
        <v>0.5</v>
      </c>
      <c r="AE283">
        <v>1</v>
      </c>
      <c r="AF283" s="31"/>
      <c r="AG283" s="30"/>
      <c r="AH283" s="29"/>
    </row>
    <row r="284" spans="1:34" ht="15" customHeight="1" x14ac:dyDescent="0.4">
      <c r="A284" s="33" t="s">
        <v>6098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0.25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1</v>
      </c>
      <c r="X284">
        <v>2</v>
      </c>
      <c r="Y284">
        <v>2</v>
      </c>
      <c r="Z284">
        <v>1</v>
      </c>
      <c r="AA284">
        <v>2</v>
      </c>
      <c r="AB284">
        <v>2</v>
      </c>
      <c r="AC284">
        <v>2</v>
      </c>
      <c r="AD284">
        <v>1</v>
      </c>
      <c r="AE284">
        <v>2</v>
      </c>
      <c r="AF284" s="31"/>
      <c r="AG284" s="30"/>
      <c r="AH284" s="29"/>
    </row>
    <row r="285" spans="1:34" ht="15" customHeight="1" x14ac:dyDescent="0.4">
      <c r="A285" s="33" t="s">
        <v>6099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0.125</v>
      </c>
      <c r="N285">
        <v>0.5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0.5</v>
      </c>
      <c r="X285">
        <v>1</v>
      </c>
      <c r="Y285">
        <v>1</v>
      </c>
      <c r="Z285">
        <v>0.5</v>
      </c>
      <c r="AA285">
        <v>1</v>
      </c>
      <c r="AB285">
        <v>1</v>
      </c>
      <c r="AC285">
        <v>1</v>
      </c>
      <c r="AD285">
        <v>0.5</v>
      </c>
      <c r="AE285">
        <v>1</v>
      </c>
      <c r="AF285" s="31"/>
      <c r="AG285" s="30"/>
      <c r="AH285" s="29"/>
    </row>
    <row r="286" spans="1:34" ht="15" customHeight="1" x14ac:dyDescent="0.4">
      <c r="A286" s="33" t="s">
        <v>6100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0.125</v>
      </c>
      <c r="N286">
        <v>0.5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0.5</v>
      </c>
      <c r="X286">
        <v>1</v>
      </c>
      <c r="Y286">
        <v>1</v>
      </c>
      <c r="Z286">
        <v>0.5</v>
      </c>
      <c r="AA286">
        <v>1</v>
      </c>
      <c r="AB286">
        <v>1</v>
      </c>
      <c r="AC286">
        <v>1</v>
      </c>
      <c r="AD286">
        <v>0.5</v>
      </c>
      <c r="AE286">
        <v>1</v>
      </c>
      <c r="AF286" s="31"/>
      <c r="AG286" s="30"/>
      <c r="AH286" s="29"/>
    </row>
    <row r="287" spans="1:34" ht="15" customHeight="1" x14ac:dyDescent="0.4">
      <c r="A287" s="33" t="s">
        <v>6101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0.25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1</v>
      </c>
      <c r="X287">
        <v>2</v>
      </c>
      <c r="Y287">
        <v>2</v>
      </c>
      <c r="Z287">
        <v>1</v>
      </c>
      <c r="AA287">
        <v>2</v>
      </c>
      <c r="AB287">
        <v>2</v>
      </c>
      <c r="AC287">
        <v>2</v>
      </c>
      <c r="AD287">
        <v>1</v>
      </c>
      <c r="AE287">
        <v>2</v>
      </c>
      <c r="AF287" s="31"/>
      <c r="AG287" s="30"/>
      <c r="AH287" s="29"/>
    </row>
    <row r="288" spans="1:34" ht="15" customHeight="1" x14ac:dyDescent="0.4">
      <c r="A288" s="33" t="s">
        <v>6102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0.125</v>
      </c>
      <c r="N288">
        <v>0.5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0.5</v>
      </c>
      <c r="X288">
        <v>1</v>
      </c>
      <c r="Y288">
        <v>1</v>
      </c>
      <c r="Z288">
        <v>0.5</v>
      </c>
      <c r="AA288">
        <v>1</v>
      </c>
      <c r="AB288">
        <v>1</v>
      </c>
      <c r="AC288">
        <v>1</v>
      </c>
      <c r="AD288">
        <v>0.5</v>
      </c>
      <c r="AE288">
        <v>1</v>
      </c>
      <c r="AF288" s="31"/>
      <c r="AG288" s="30"/>
      <c r="AH288" s="29"/>
    </row>
    <row r="289" spans="1:34" ht="15" customHeight="1" x14ac:dyDescent="0.4">
      <c r="A289" s="33" t="s">
        <v>6103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0.125</v>
      </c>
      <c r="N289">
        <v>0.5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0.5</v>
      </c>
      <c r="X289">
        <v>1</v>
      </c>
      <c r="Y289">
        <v>1</v>
      </c>
      <c r="Z289">
        <v>0.5</v>
      </c>
      <c r="AA289">
        <v>1</v>
      </c>
      <c r="AB289">
        <v>1</v>
      </c>
      <c r="AC289">
        <v>1</v>
      </c>
      <c r="AD289">
        <v>0.5</v>
      </c>
      <c r="AE289">
        <v>1</v>
      </c>
      <c r="AF289" s="31"/>
      <c r="AG289" s="30"/>
      <c r="AH289" s="29"/>
    </row>
    <row r="290" spans="1:34" ht="15" customHeight="1" x14ac:dyDescent="0.4">
      <c r="A290" s="33" t="s">
        <v>6104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0.125</v>
      </c>
      <c r="N290">
        <v>0.5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0.5</v>
      </c>
      <c r="X290">
        <v>1</v>
      </c>
      <c r="Y290">
        <v>1</v>
      </c>
      <c r="Z290">
        <v>0.5</v>
      </c>
      <c r="AA290">
        <v>1</v>
      </c>
      <c r="AB290">
        <v>1</v>
      </c>
      <c r="AC290">
        <v>1</v>
      </c>
      <c r="AD290">
        <v>0.5</v>
      </c>
      <c r="AE290">
        <v>1</v>
      </c>
      <c r="AF290" s="31"/>
      <c r="AG290" s="30"/>
      <c r="AH290" s="29"/>
    </row>
    <row r="291" spans="1:34" ht="15" customHeight="1" x14ac:dyDescent="0.4">
      <c r="A291" s="33" t="s">
        <v>6105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0.25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1</v>
      </c>
      <c r="X291">
        <v>2</v>
      </c>
      <c r="Y291">
        <v>2</v>
      </c>
      <c r="Z291">
        <v>1</v>
      </c>
      <c r="AA291">
        <v>2</v>
      </c>
      <c r="AB291">
        <v>2</v>
      </c>
      <c r="AC291">
        <v>2</v>
      </c>
      <c r="AD291">
        <v>1</v>
      </c>
      <c r="AE291">
        <v>2</v>
      </c>
      <c r="AF291" s="31"/>
      <c r="AG291" s="30"/>
      <c r="AH291" s="29"/>
    </row>
    <row r="292" spans="1:34" ht="15" customHeight="1" x14ac:dyDescent="0.4">
      <c r="A292" s="33" t="s">
        <v>6106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0.125</v>
      </c>
      <c r="N292">
        <v>0.5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0.5</v>
      </c>
      <c r="X292">
        <v>1</v>
      </c>
      <c r="Y292">
        <v>1</v>
      </c>
      <c r="Z292">
        <v>0.5</v>
      </c>
      <c r="AA292">
        <v>1</v>
      </c>
      <c r="AB292">
        <v>1</v>
      </c>
      <c r="AC292">
        <v>1</v>
      </c>
      <c r="AD292">
        <v>0.5</v>
      </c>
      <c r="AE292">
        <v>1</v>
      </c>
      <c r="AF292" s="31"/>
      <c r="AG292" s="30"/>
      <c r="AH292" s="29"/>
    </row>
    <row r="293" spans="1:34" ht="15" customHeight="1" x14ac:dyDescent="0.4">
      <c r="A293" s="35" t="s">
        <v>580</v>
      </c>
      <c r="B293" s="37">
        <f>SUM(B263:B292)</f>
        <v>41</v>
      </c>
      <c r="C293" s="37">
        <f t="shared" ref="C293:AE293" si="59">SUM(C263:C292)</f>
        <v>41</v>
      </c>
      <c r="D293" s="37">
        <f t="shared" si="59"/>
        <v>41</v>
      </c>
      <c r="E293" s="37">
        <f t="shared" si="59"/>
        <v>41</v>
      </c>
      <c r="F293" s="37">
        <f t="shared" si="59"/>
        <v>41</v>
      </c>
      <c r="G293" s="37">
        <f t="shared" si="59"/>
        <v>41</v>
      </c>
      <c r="H293" s="37">
        <f t="shared" si="59"/>
        <v>41</v>
      </c>
      <c r="I293" s="37">
        <f t="shared" si="59"/>
        <v>41</v>
      </c>
      <c r="J293" s="37">
        <f t="shared" si="59"/>
        <v>41</v>
      </c>
      <c r="K293" s="37">
        <f t="shared" si="59"/>
        <v>41</v>
      </c>
      <c r="L293" s="37">
        <f t="shared" si="59"/>
        <v>41</v>
      </c>
      <c r="M293" s="37">
        <f t="shared" si="59"/>
        <v>5.125</v>
      </c>
      <c r="N293" s="37">
        <f t="shared" si="59"/>
        <v>20.5</v>
      </c>
      <c r="O293" s="37">
        <f t="shared" si="59"/>
        <v>41</v>
      </c>
      <c r="P293" s="37">
        <f t="shared" si="59"/>
        <v>41</v>
      </c>
      <c r="Q293" s="37">
        <f t="shared" si="59"/>
        <v>41</v>
      </c>
      <c r="R293" s="37">
        <f t="shared" si="59"/>
        <v>41</v>
      </c>
      <c r="S293" s="37">
        <f t="shared" si="59"/>
        <v>41</v>
      </c>
      <c r="T293" s="37">
        <f t="shared" si="59"/>
        <v>41</v>
      </c>
      <c r="U293" s="37">
        <f t="shared" si="59"/>
        <v>41</v>
      </c>
      <c r="V293" s="37">
        <f t="shared" si="59"/>
        <v>41</v>
      </c>
      <c r="W293" s="37">
        <f t="shared" si="59"/>
        <v>20.5</v>
      </c>
      <c r="X293" s="37">
        <f t="shared" si="59"/>
        <v>41</v>
      </c>
      <c r="Y293" s="37">
        <f t="shared" si="59"/>
        <v>41</v>
      </c>
      <c r="Z293" s="37">
        <f t="shared" si="59"/>
        <v>20.5</v>
      </c>
      <c r="AA293" s="37">
        <f t="shared" si="59"/>
        <v>41</v>
      </c>
      <c r="AB293" s="37">
        <f t="shared" si="59"/>
        <v>41</v>
      </c>
      <c r="AC293" s="37">
        <f t="shared" si="59"/>
        <v>41</v>
      </c>
      <c r="AD293" s="37">
        <f t="shared" si="59"/>
        <v>20.5</v>
      </c>
      <c r="AE293" s="37">
        <f t="shared" si="59"/>
        <v>41</v>
      </c>
      <c r="AF293" s="31"/>
      <c r="AG293" s="30"/>
      <c r="AH293" s="29"/>
    </row>
    <row r="294" spans="1:34" ht="15" customHeight="1" x14ac:dyDescent="0.4"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0"/>
      <c r="AH294" s="29"/>
    </row>
    <row r="295" spans="1:34" ht="15" customHeight="1" x14ac:dyDescent="0.4">
      <c r="A295" s="31" t="s">
        <v>586</v>
      </c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0"/>
      <c r="AH295" s="29"/>
    </row>
    <row r="296" spans="1:34" ht="15" customHeight="1" x14ac:dyDescent="0.4">
      <c r="A296" s="33"/>
      <c r="B296" s="33" t="s">
        <v>20</v>
      </c>
      <c r="C296" s="33" t="s">
        <v>21</v>
      </c>
      <c r="D296" s="33" t="s">
        <v>22</v>
      </c>
      <c r="E296" s="33" t="s">
        <v>23</v>
      </c>
      <c r="F296" s="33" t="s">
        <v>36</v>
      </c>
      <c r="G296" s="33" t="s">
        <v>37</v>
      </c>
      <c r="H296" s="33" t="s">
        <v>38</v>
      </c>
      <c r="I296" s="33" t="s">
        <v>39</v>
      </c>
      <c r="J296" s="33" t="s">
        <v>40</v>
      </c>
      <c r="K296" s="33" t="s">
        <v>41</v>
      </c>
      <c r="L296" s="33" t="s">
        <v>42</v>
      </c>
      <c r="M296" s="33" t="s">
        <v>43</v>
      </c>
      <c r="N296" s="33" t="s">
        <v>44</v>
      </c>
      <c r="O296" s="33" t="s">
        <v>357</v>
      </c>
      <c r="P296" s="33" t="s">
        <v>358</v>
      </c>
      <c r="Q296" s="33" t="s">
        <v>359</v>
      </c>
      <c r="R296" s="33" t="s">
        <v>360</v>
      </c>
      <c r="S296" s="33" t="s">
        <v>569</v>
      </c>
      <c r="T296" s="33" t="s">
        <v>570</v>
      </c>
      <c r="U296" s="33" t="s">
        <v>571</v>
      </c>
      <c r="V296" s="33" t="s">
        <v>6097</v>
      </c>
      <c r="W296" s="33" t="s">
        <v>6098</v>
      </c>
      <c r="X296" s="33" t="s">
        <v>6099</v>
      </c>
      <c r="Y296" s="33" t="s">
        <v>6100</v>
      </c>
      <c r="Z296" s="33" t="s">
        <v>6101</v>
      </c>
      <c r="AA296" s="33" t="s">
        <v>6102</v>
      </c>
      <c r="AB296" s="33" t="s">
        <v>6103</v>
      </c>
      <c r="AC296" s="33" t="s">
        <v>6104</v>
      </c>
      <c r="AD296" s="33" t="s">
        <v>6105</v>
      </c>
      <c r="AE296" s="33" t="s">
        <v>6106</v>
      </c>
      <c r="AF296" s="35" t="s">
        <v>591</v>
      </c>
      <c r="AG296" s="30"/>
      <c r="AH296" s="29"/>
    </row>
    <row r="297" spans="1:34" ht="15" customHeight="1" x14ac:dyDescent="0.4">
      <c r="A297" s="33" t="s">
        <v>20</v>
      </c>
      <c r="B297" s="34">
        <f t="shared" ref="B297:AE305" si="60">B263/B$293</f>
        <v>2.4390243902439025E-2</v>
      </c>
      <c r="C297" s="34">
        <f t="shared" si="60"/>
        <v>2.4390243902439025E-2</v>
      </c>
      <c r="D297" s="34">
        <f t="shared" si="60"/>
        <v>2.4390243902439025E-2</v>
      </c>
      <c r="E297" s="34">
        <f t="shared" si="60"/>
        <v>2.4390243902439025E-2</v>
      </c>
      <c r="F297" s="34">
        <f t="shared" si="60"/>
        <v>2.4390243902439025E-2</v>
      </c>
      <c r="G297" s="34">
        <f t="shared" si="60"/>
        <v>2.4390243902439025E-2</v>
      </c>
      <c r="H297" s="34">
        <f t="shared" si="60"/>
        <v>2.4390243902439025E-2</v>
      </c>
      <c r="I297" s="34">
        <f t="shared" si="60"/>
        <v>2.4390243902439025E-2</v>
      </c>
      <c r="J297" s="34">
        <f t="shared" si="60"/>
        <v>2.4390243902439025E-2</v>
      </c>
      <c r="K297" s="34">
        <f t="shared" si="60"/>
        <v>2.4390243902439025E-2</v>
      </c>
      <c r="L297" s="34">
        <f t="shared" si="60"/>
        <v>2.4390243902439025E-2</v>
      </c>
      <c r="M297" s="34">
        <f t="shared" si="60"/>
        <v>2.4390243902439025E-2</v>
      </c>
      <c r="N297" s="34">
        <f t="shared" si="60"/>
        <v>2.4390243902439025E-2</v>
      </c>
      <c r="O297" s="34">
        <f t="shared" si="60"/>
        <v>2.4390243902439025E-2</v>
      </c>
      <c r="P297" s="34">
        <f t="shared" si="60"/>
        <v>2.4390243902439025E-2</v>
      </c>
      <c r="Q297" s="34">
        <f t="shared" si="60"/>
        <v>2.4390243902439025E-2</v>
      </c>
      <c r="R297" s="34">
        <f t="shared" si="60"/>
        <v>2.4390243902439025E-2</v>
      </c>
      <c r="S297" s="34">
        <f t="shared" si="60"/>
        <v>2.4390243902439025E-2</v>
      </c>
      <c r="T297" s="34">
        <f t="shared" si="60"/>
        <v>2.4390243902439025E-2</v>
      </c>
      <c r="U297" s="34">
        <f t="shared" si="60"/>
        <v>2.4390243902439025E-2</v>
      </c>
      <c r="V297" s="34">
        <f t="shared" si="60"/>
        <v>2.4390243902439025E-2</v>
      </c>
      <c r="W297" s="34">
        <f t="shared" si="60"/>
        <v>2.4390243902439025E-2</v>
      </c>
      <c r="X297" s="34">
        <f t="shared" si="60"/>
        <v>2.4390243902439025E-2</v>
      </c>
      <c r="Y297" s="34">
        <f t="shared" si="60"/>
        <v>2.4390243902439025E-2</v>
      </c>
      <c r="Z297" s="34">
        <f t="shared" si="60"/>
        <v>2.4390243902439025E-2</v>
      </c>
      <c r="AA297" s="34">
        <f t="shared" si="60"/>
        <v>2.4390243902439025E-2</v>
      </c>
      <c r="AB297" s="34">
        <f t="shared" si="60"/>
        <v>2.4390243902439025E-2</v>
      </c>
      <c r="AC297" s="34">
        <f t="shared" si="60"/>
        <v>2.4390243902439025E-2</v>
      </c>
      <c r="AD297" s="34">
        <f t="shared" si="60"/>
        <v>2.4390243902439025E-2</v>
      </c>
      <c r="AE297" s="34">
        <f t="shared" si="60"/>
        <v>2.4390243902439025E-2</v>
      </c>
      <c r="AF297">
        <f t="shared" ref="AF297:AF326" si="61">AVERAGE(B297:AE297)</f>
        <v>2.4390243902439036E-2</v>
      </c>
      <c r="AG297" s="30"/>
      <c r="AH297" s="29"/>
    </row>
    <row r="298" spans="1:34" ht="15" customHeight="1" x14ac:dyDescent="0.4">
      <c r="A298" s="33" t="s">
        <v>21</v>
      </c>
      <c r="B298" s="34">
        <f t="shared" si="60"/>
        <v>2.4390243902439025E-2</v>
      </c>
      <c r="C298" s="34">
        <f t="shared" si="60"/>
        <v>2.4390243902439025E-2</v>
      </c>
      <c r="D298" s="34">
        <f t="shared" si="60"/>
        <v>2.4390243902439025E-2</v>
      </c>
      <c r="E298" s="34">
        <f t="shared" si="60"/>
        <v>2.4390243902439025E-2</v>
      </c>
      <c r="F298" s="34">
        <f t="shared" si="60"/>
        <v>2.4390243902439025E-2</v>
      </c>
      <c r="G298" s="34">
        <f t="shared" si="60"/>
        <v>2.4390243902439025E-2</v>
      </c>
      <c r="H298" s="34">
        <f t="shared" si="60"/>
        <v>2.4390243902439025E-2</v>
      </c>
      <c r="I298" s="34">
        <f t="shared" si="60"/>
        <v>2.4390243902439025E-2</v>
      </c>
      <c r="J298" s="34">
        <f t="shared" si="60"/>
        <v>2.4390243902439025E-2</v>
      </c>
      <c r="K298" s="34">
        <f t="shared" si="60"/>
        <v>2.4390243902439025E-2</v>
      </c>
      <c r="L298" s="34">
        <f t="shared" si="60"/>
        <v>2.4390243902439025E-2</v>
      </c>
      <c r="M298" s="34">
        <f t="shared" si="60"/>
        <v>2.4390243902439025E-2</v>
      </c>
      <c r="N298" s="34">
        <f t="shared" si="60"/>
        <v>2.4390243902439025E-2</v>
      </c>
      <c r="O298" s="34">
        <f t="shared" si="60"/>
        <v>2.4390243902439025E-2</v>
      </c>
      <c r="P298" s="34">
        <f t="shared" si="60"/>
        <v>2.4390243902439025E-2</v>
      </c>
      <c r="Q298" s="34">
        <f t="shared" si="60"/>
        <v>2.4390243902439025E-2</v>
      </c>
      <c r="R298" s="34">
        <f t="shared" si="60"/>
        <v>2.4390243902439025E-2</v>
      </c>
      <c r="S298" s="34">
        <f t="shared" si="60"/>
        <v>2.4390243902439025E-2</v>
      </c>
      <c r="T298" s="34">
        <f t="shared" si="60"/>
        <v>2.4390243902439025E-2</v>
      </c>
      <c r="U298" s="34">
        <f t="shared" si="60"/>
        <v>2.4390243902439025E-2</v>
      </c>
      <c r="V298" s="34">
        <f t="shared" si="60"/>
        <v>2.4390243902439025E-2</v>
      </c>
      <c r="W298" s="34">
        <f t="shared" si="60"/>
        <v>2.4390243902439025E-2</v>
      </c>
      <c r="X298" s="34">
        <f t="shared" si="60"/>
        <v>2.4390243902439025E-2</v>
      </c>
      <c r="Y298" s="34">
        <f t="shared" si="60"/>
        <v>2.4390243902439025E-2</v>
      </c>
      <c r="Z298" s="34">
        <f t="shared" si="60"/>
        <v>2.4390243902439025E-2</v>
      </c>
      <c r="AA298" s="34">
        <f t="shared" si="60"/>
        <v>2.4390243902439025E-2</v>
      </c>
      <c r="AB298" s="34">
        <f t="shared" si="60"/>
        <v>2.4390243902439025E-2</v>
      </c>
      <c r="AC298" s="34">
        <f t="shared" si="60"/>
        <v>2.4390243902439025E-2</v>
      </c>
      <c r="AD298" s="34">
        <f t="shared" si="60"/>
        <v>2.4390243902439025E-2</v>
      </c>
      <c r="AE298" s="34">
        <f t="shared" si="60"/>
        <v>2.4390243902439025E-2</v>
      </c>
      <c r="AF298">
        <f t="shared" si="61"/>
        <v>2.4390243902439036E-2</v>
      </c>
      <c r="AG298" s="30"/>
      <c r="AH298" s="29"/>
    </row>
    <row r="299" spans="1:34" ht="15" customHeight="1" x14ac:dyDescent="0.4">
      <c r="A299" s="33" t="s">
        <v>22</v>
      </c>
      <c r="B299" s="34">
        <f t="shared" si="60"/>
        <v>2.4390243902439025E-2</v>
      </c>
      <c r="C299" s="34">
        <f t="shared" si="60"/>
        <v>2.4390243902439025E-2</v>
      </c>
      <c r="D299" s="34">
        <f t="shared" si="60"/>
        <v>2.4390243902439025E-2</v>
      </c>
      <c r="E299" s="34">
        <f t="shared" si="60"/>
        <v>2.4390243902439025E-2</v>
      </c>
      <c r="F299" s="34">
        <f t="shared" si="60"/>
        <v>2.4390243902439025E-2</v>
      </c>
      <c r="G299" s="34">
        <f t="shared" si="60"/>
        <v>2.4390243902439025E-2</v>
      </c>
      <c r="H299" s="34">
        <f t="shared" si="60"/>
        <v>2.4390243902439025E-2</v>
      </c>
      <c r="I299" s="34">
        <f t="shared" si="60"/>
        <v>2.4390243902439025E-2</v>
      </c>
      <c r="J299" s="34">
        <f t="shared" si="60"/>
        <v>2.4390243902439025E-2</v>
      </c>
      <c r="K299" s="34">
        <f t="shared" si="60"/>
        <v>2.4390243902439025E-2</v>
      </c>
      <c r="L299" s="34">
        <f t="shared" si="60"/>
        <v>2.4390243902439025E-2</v>
      </c>
      <c r="M299" s="34">
        <f t="shared" si="60"/>
        <v>2.4390243902439025E-2</v>
      </c>
      <c r="N299" s="34">
        <f t="shared" si="60"/>
        <v>2.4390243902439025E-2</v>
      </c>
      <c r="O299" s="34">
        <f t="shared" si="60"/>
        <v>2.4390243902439025E-2</v>
      </c>
      <c r="P299" s="34">
        <f t="shared" si="60"/>
        <v>2.4390243902439025E-2</v>
      </c>
      <c r="Q299" s="34">
        <f t="shared" si="60"/>
        <v>2.4390243902439025E-2</v>
      </c>
      <c r="R299" s="34">
        <f t="shared" si="60"/>
        <v>2.4390243902439025E-2</v>
      </c>
      <c r="S299" s="34">
        <f t="shared" si="60"/>
        <v>2.4390243902439025E-2</v>
      </c>
      <c r="T299" s="34">
        <f t="shared" si="60"/>
        <v>2.4390243902439025E-2</v>
      </c>
      <c r="U299" s="34">
        <f t="shared" si="60"/>
        <v>2.4390243902439025E-2</v>
      </c>
      <c r="V299" s="34">
        <f t="shared" si="60"/>
        <v>2.4390243902439025E-2</v>
      </c>
      <c r="W299" s="34">
        <f t="shared" si="60"/>
        <v>2.4390243902439025E-2</v>
      </c>
      <c r="X299" s="34">
        <f t="shared" si="60"/>
        <v>2.4390243902439025E-2</v>
      </c>
      <c r="Y299" s="34">
        <f t="shared" si="60"/>
        <v>2.4390243902439025E-2</v>
      </c>
      <c r="Z299" s="34">
        <f t="shared" si="60"/>
        <v>2.4390243902439025E-2</v>
      </c>
      <c r="AA299" s="34">
        <f t="shared" si="60"/>
        <v>2.4390243902439025E-2</v>
      </c>
      <c r="AB299" s="34">
        <f t="shared" si="60"/>
        <v>2.4390243902439025E-2</v>
      </c>
      <c r="AC299" s="34">
        <f t="shared" si="60"/>
        <v>2.4390243902439025E-2</v>
      </c>
      <c r="AD299" s="34">
        <f t="shared" si="60"/>
        <v>2.4390243902439025E-2</v>
      </c>
      <c r="AE299" s="34">
        <f t="shared" si="60"/>
        <v>2.4390243902439025E-2</v>
      </c>
      <c r="AF299">
        <f t="shared" si="61"/>
        <v>2.4390243902439036E-2</v>
      </c>
      <c r="AG299" s="30"/>
      <c r="AH299" s="29"/>
    </row>
    <row r="300" spans="1:34" ht="15" customHeight="1" x14ac:dyDescent="0.4">
      <c r="A300" s="33" t="s">
        <v>23</v>
      </c>
      <c r="B300" s="34">
        <f t="shared" si="60"/>
        <v>2.4390243902439025E-2</v>
      </c>
      <c r="C300" s="34">
        <f t="shared" si="60"/>
        <v>2.4390243902439025E-2</v>
      </c>
      <c r="D300" s="34">
        <f t="shared" si="60"/>
        <v>2.4390243902439025E-2</v>
      </c>
      <c r="E300" s="34">
        <f t="shared" si="60"/>
        <v>2.4390243902439025E-2</v>
      </c>
      <c r="F300" s="34">
        <f t="shared" si="60"/>
        <v>2.4390243902439025E-2</v>
      </c>
      <c r="G300" s="34">
        <f t="shared" si="60"/>
        <v>2.4390243902439025E-2</v>
      </c>
      <c r="H300" s="34">
        <f t="shared" si="60"/>
        <v>2.4390243902439025E-2</v>
      </c>
      <c r="I300" s="34">
        <f t="shared" si="60"/>
        <v>2.4390243902439025E-2</v>
      </c>
      <c r="J300" s="34">
        <f t="shared" si="60"/>
        <v>2.4390243902439025E-2</v>
      </c>
      <c r="K300" s="34">
        <f t="shared" si="60"/>
        <v>2.4390243902439025E-2</v>
      </c>
      <c r="L300" s="34">
        <f t="shared" si="60"/>
        <v>2.4390243902439025E-2</v>
      </c>
      <c r="M300" s="34">
        <f t="shared" si="60"/>
        <v>2.4390243902439025E-2</v>
      </c>
      <c r="N300" s="34">
        <f t="shared" si="60"/>
        <v>2.4390243902439025E-2</v>
      </c>
      <c r="O300" s="34">
        <f t="shared" si="60"/>
        <v>2.4390243902439025E-2</v>
      </c>
      <c r="P300" s="34">
        <f t="shared" si="60"/>
        <v>2.4390243902439025E-2</v>
      </c>
      <c r="Q300" s="34">
        <f t="shared" si="60"/>
        <v>2.4390243902439025E-2</v>
      </c>
      <c r="R300" s="34">
        <f t="shared" si="60"/>
        <v>2.4390243902439025E-2</v>
      </c>
      <c r="S300" s="34">
        <f t="shared" si="60"/>
        <v>2.4390243902439025E-2</v>
      </c>
      <c r="T300" s="34">
        <f t="shared" si="60"/>
        <v>2.4390243902439025E-2</v>
      </c>
      <c r="U300" s="34">
        <f t="shared" si="60"/>
        <v>2.4390243902439025E-2</v>
      </c>
      <c r="V300" s="34">
        <f t="shared" si="60"/>
        <v>2.4390243902439025E-2</v>
      </c>
      <c r="W300" s="34">
        <f t="shared" si="60"/>
        <v>2.4390243902439025E-2</v>
      </c>
      <c r="X300" s="34">
        <f t="shared" si="60"/>
        <v>2.4390243902439025E-2</v>
      </c>
      <c r="Y300" s="34">
        <f t="shared" si="60"/>
        <v>2.4390243902439025E-2</v>
      </c>
      <c r="Z300" s="34">
        <f t="shared" si="60"/>
        <v>2.4390243902439025E-2</v>
      </c>
      <c r="AA300" s="34">
        <f t="shared" si="60"/>
        <v>2.4390243902439025E-2</v>
      </c>
      <c r="AB300" s="34">
        <f t="shared" si="60"/>
        <v>2.4390243902439025E-2</v>
      </c>
      <c r="AC300" s="34">
        <f t="shared" si="60"/>
        <v>2.4390243902439025E-2</v>
      </c>
      <c r="AD300" s="34">
        <f t="shared" si="60"/>
        <v>2.4390243902439025E-2</v>
      </c>
      <c r="AE300" s="34">
        <f t="shared" si="60"/>
        <v>2.4390243902439025E-2</v>
      </c>
      <c r="AF300">
        <f t="shared" si="61"/>
        <v>2.4390243902439036E-2</v>
      </c>
      <c r="AG300" s="30"/>
      <c r="AH300" s="29"/>
    </row>
    <row r="301" spans="1:34" ht="15" customHeight="1" x14ac:dyDescent="0.4">
      <c r="A301" s="33" t="s">
        <v>36</v>
      </c>
      <c r="B301" s="34">
        <f t="shared" si="60"/>
        <v>2.4390243902439025E-2</v>
      </c>
      <c r="C301" s="34">
        <f t="shared" si="60"/>
        <v>2.4390243902439025E-2</v>
      </c>
      <c r="D301" s="34">
        <f t="shared" si="60"/>
        <v>2.4390243902439025E-2</v>
      </c>
      <c r="E301" s="34">
        <f t="shared" si="60"/>
        <v>2.4390243902439025E-2</v>
      </c>
      <c r="F301" s="34">
        <f t="shared" si="60"/>
        <v>2.4390243902439025E-2</v>
      </c>
      <c r="G301" s="34">
        <f t="shared" si="60"/>
        <v>2.4390243902439025E-2</v>
      </c>
      <c r="H301" s="34">
        <f t="shared" si="60"/>
        <v>2.4390243902439025E-2</v>
      </c>
      <c r="I301" s="34">
        <f t="shared" si="60"/>
        <v>2.4390243902439025E-2</v>
      </c>
      <c r="J301" s="34">
        <f t="shared" si="60"/>
        <v>2.4390243902439025E-2</v>
      </c>
      <c r="K301" s="34">
        <f t="shared" si="60"/>
        <v>2.4390243902439025E-2</v>
      </c>
      <c r="L301" s="34">
        <f t="shared" si="60"/>
        <v>2.4390243902439025E-2</v>
      </c>
      <c r="M301" s="34">
        <f t="shared" si="60"/>
        <v>2.4390243902439025E-2</v>
      </c>
      <c r="N301" s="34">
        <f t="shared" si="60"/>
        <v>2.4390243902439025E-2</v>
      </c>
      <c r="O301" s="34">
        <f t="shared" si="60"/>
        <v>2.4390243902439025E-2</v>
      </c>
      <c r="P301" s="34">
        <f t="shared" si="60"/>
        <v>2.4390243902439025E-2</v>
      </c>
      <c r="Q301" s="34">
        <f t="shared" si="60"/>
        <v>2.4390243902439025E-2</v>
      </c>
      <c r="R301" s="34">
        <f t="shared" si="60"/>
        <v>2.4390243902439025E-2</v>
      </c>
      <c r="S301" s="34">
        <f t="shared" si="60"/>
        <v>2.4390243902439025E-2</v>
      </c>
      <c r="T301" s="34">
        <f t="shared" si="60"/>
        <v>2.4390243902439025E-2</v>
      </c>
      <c r="U301" s="34">
        <f t="shared" si="60"/>
        <v>2.4390243902439025E-2</v>
      </c>
      <c r="V301" s="34">
        <f t="shared" si="60"/>
        <v>2.4390243902439025E-2</v>
      </c>
      <c r="W301" s="34">
        <f t="shared" si="60"/>
        <v>2.4390243902439025E-2</v>
      </c>
      <c r="X301" s="34">
        <f t="shared" si="60"/>
        <v>2.4390243902439025E-2</v>
      </c>
      <c r="Y301" s="34">
        <f t="shared" si="60"/>
        <v>2.4390243902439025E-2</v>
      </c>
      <c r="Z301" s="34">
        <f t="shared" si="60"/>
        <v>2.4390243902439025E-2</v>
      </c>
      <c r="AA301" s="34">
        <f t="shared" si="60"/>
        <v>2.4390243902439025E-2</v>
      </c>
      <c r="AB301" s="34">
        <f t="shared" si="60"/>
        <v>2.4390243902439025E-2</v>
      </c>
      <c r="AC301" s="34">
        <f t="shared" si="60"/>
        <v>2.4390243902439025E-2</v>
      </c>
      <c r="AD301" s="34">
        <f t="shared" si="60"/>
        <v>2.4390243902439025E-2</v>
      </c>
      <c r="AE301" s="34">
        <f t="shared" si="60"/>
        <v>2.4390243902439025E-2</v>
      </c>
      <c r="AF301">
        <f t="shared" si="61"/>
        <v>2.4390243902439036E-2</v>
      </c>
      <c r="AG301" s="30"/>
      <c r="AH301" s="29"/>
    </row>
    <row r="302" spans="1:34" ht="15" customHeight="1" x14ac:dyDescent="0.4">
      <c r="A302" s="33" t="s">
        <v>37</v>
      </c>
      <c r="B302" s="34">
        <f t="shared" si="60"/>
        <v>2.4390243902439025E-2</v>
      </c>
      <c r="C302" s="34">
        <f t="shared" si="60"/>
        <v>2.4390243902439025E-2</v>
      </c>
      <c r="D302" s="34">
        <f t="shared" si="60"/>
        <v>2.4390243902439025E-2</v>
      </c>
      <c r="E302" s="34">
        <f t="shared" si="60"/>
        <v>2.4390243902439025E-2</v>
      </c>
      <c r="F302" s="34">
        <f t="shared" si="60"/>
        <v>2.4390243902439025E-2</v>
      </c>
      <c r="G302" s="34">
        <f t="shared" si="60"/>
        <v>2.4390243902439025E-2</v>
      </c>
      <c r="H302" s="34">
        <f t="shared" si="60"/>
        <v>2.4390243902439025E-2</v>
      </c>
      <c r="I302" s="34">
        <f t="shared" si="60"/>
        <v>2.4390243902439025E-2</v>
      </c>
      <c r="J302" s="34">
        <f t="shared" si="60"/>
        <v>2.4390243902439025E-2</v>
      </c>
      <c r="K302" s="34">
        <f t="shared" si="60"/>
        <v>2.4390243902439025E-2</v>
      </c>
      <c r="L302" s="34">
        <f t="shared" si="60"/>
        <v>2.4390243902439025E-2</v>
      </c>
      <c r="M302" s="34">
        <f t="shared" si="60"/>
        <v>2.4390243902439025E-2</v>
      </c>
      <c r="N302" s="34">
        <f t="shared" si="60"/>
        <v>2.4390243902439025E-2</v>
      </c>
      <c r="O302" s="34">
        <f t="shared" si="60"/>
        <v>2.4390243902439025E-2</v>
      </c>
      <c r="P302" s="34">
        <f t="shared" si="60"/>
        <v>2.4390243902439025E-2</v>
      </c>
      <c r="Q302" s="34">
        <f t="shared" si="60"/>
        <v>2.4390243902439025E-2</v>
      </c>
      <c r="R302" s="34">
        <f t="shared" si="60"/>
        <v>2.4390243902439025E-2</v>
      </c>
      <c r="S302" s="34">
        <f t="shared" si="60"/>
        <v>2.4390243902439025E-2</v>
      </c>
      <c r="T302" s="34">
        <f t="shared" si="60"/>
        <v>2.4390243902439025E-2</v>
      </c>
      <c r="U302" s="34">
        <f t="shared" si="60"/>
        <v>2.4390243902439025E-2</v>
      </c>
      <c r="V302" s="34">
        <f t="shared" si="60"/>
        <v>2.4390243902439025E-2</v>
      </c>
      <c r="W302" s="34">
        <f t="shared" si="60"/>
        <v>2.4390243902439025E-2</v>
      </c>
      <c r="X302" s="34">
        <f t="shared" si="60"/>
        <v>2.4390243902439025E-2</v>
      </c>
      <c r="Y302" s="34">
        <f t="shared" si="60"/>
        <v>2.4390243902439025E-2</v>
      </c>
      <c r="Z302" s="34">
        <f t="shared" si="60"/>
        <v>2.4390243902439025E-2</v>
      </c>
      <c r="AA302" s="34">
        <f t="shared" si="60"/>
        <v>2.4390243902439025E-2</v>
      </c>
      <c r="AB302" s="34">
        <f t="shared" si="60"/>
        <v>2.4390243902439025E-2</v>
      </c>
      <c r="AC302" s="34">
        <f t="shared" si="60"/>
        <v>2.4390243902439025E-2</v>
      </c>
      <c r="AD302" s="34">
        <f t="shared" si="60"/>
        <v>2.4390243902439025E-2</v>
      </c>
      <c r="AE302" s="34">
        <f t="shared" si="60"/>
        <v>2.4390243902439025E-2</v>
      </c>
      <c r="AF302">
        <f t="shared" si="61"/>
        <v>2.4390243902439036E-2</v>
      </c>
      <c r="AG302" s="30"/>
      <c r="AH302" s="29"/>
    </row>
    <row r="303" spans="1:34" ht="15" customHeight="1" x14ac:dyDescent="0.4">
      <c r="A303" s="33" t="s">
        <v>38</v>
      </c>
      <c r="B303" s="34">
        <f t="shared" si="60"/>
        <v>2.4390243902439025E-2</v>
      </c>
      <c r="C303" s="34">
        <f t="shared" si="60"/>
        <v>2.4390243902439025E-2</v>
      </c>
      <c r="D303" s="34">
        <f t="shared" si="60"/>
        <v>2.4390243902439025E-2</v>
      </c>
      <c r="E303" s="34">
        <f t="shared" si="60"/>
        <v>2.4390243902439025E-2</v>
      </c>
      <c r="F303" s="34">
        <f t="shared" si="60"/>
        <v>2.4390243902439025E-2</v>
      </c>
      <c r="G303" s="34">
        <f t="shared" si="60"/>
        <v>2.4390243902439025E-2</v>
      </c>
      <c r="H303" s="34">
        <f t="shared" si="60"/>
        <v>2.4390243902439025E-2</v>
      </c>
      <c r="I303" s="34">
        <f t="shared" si="60"/>
        <v>2.4390243902439025E-2</v>
      </c>
      <c r="J303" s="34">
        <f t="shared" si="60"/>
        <v>2.4390243902439025E-2</v>
      </c>
      <c r="K303" s="34">
        <f t="shared" si="60"/>
        <v>2.4390243902439025E-2</v>
      </c>
      <c r="L303" s="34">
        <f t="shared" si="60"/>
        <v>2.4390243902439025E-2</v>
      </c>
      <c r="M303" s="34">
        <f t="shared" si="60"/>
        <v>2.4390243902439025E-2</v>
      </c>
      <c r="N303" s="34">
        <f t="shared" si="60"/>
        <v>2.4390243902439025E-2</v>
      </c>
      <c r="O303" s="34">
        <f t="shared" si="60"/>
        <v>2.4390243902439025E-2</v>
      </c>
      <c r="P303" s="34">
        <f t="shared" si="60"/>
        <v>2.4390243902439025E-2</v>
      </c>
      <c r="Q303" s="34">
        <f t="shared" si="60"/>
        <v>2.4390243902439025E-2</v>
      </c>
      <c r="R303" s="34">
        <f t="shared" si="60"/>
        <v>2.4390243902439025E-2</v>
      </c>
      <c r="S303" s="34">
        <f t="shared" si="60"/>
        <v>2.4390243902439025E-2</v>
      </c>
      <c r="T303" s="34">
        <f t="shared" si="60"/>
        <v>2.4390243902439025E-2</v>
      </c>
      <c r="U303" s="34">
        <f t="shared" si="60"/>
        <v>2.4390243902439025E-2</v>
      </c>
      <c r="V303" s="34">
        <f t="shared" si="60"/>
        <v>2.4390243902439025E-2</v>
      </c>
      <c r="W303" s="34">
        <f t="shared" si="60"/>
        <v>2.4390243902439025E-2</v>
      </c>
      <c r="X303" s="34">
        <f t="shared" si="60"/>
        <v>2.4390243902439025E-2</v>
      </c>
      <c r="Y303" s="34">
        <f t="shared" si="60"/>
        <v>2.4390243902439025E-2</v>
      </c>
      <c r="Z303" s="34">
        <f t="shared" si="60"/>
        <v>2.4390243902439025E-2</v>
      </c>
      <c r="AA303" s="34">
        <f t="shared" si="60"/>
        <v>2.4390243902439025E-2</v>
      </c>
      <c r="AB303" s="34">
        <f t="shared" si="60"/>
        <v>2.4390243902439025E-2</v>
      </c>
      <c r="AC303" s="34">
        <f t="shared" si="60"/>
        <v>2.4390243902439025E-2</v>
      </c>
      <c r="AD303" s="34">
        <f t="shared" si="60"/>
        <v>2.4390243902439025E-2</v>
      </c>
      <c r="AE303" s="34">
        <f t="shared" si="60"/>
        <v>2.4390243902439025E-2</v>
      </c>
      <c r="AF303">
        <f t="shared" si="61"/>
        <v>2.4390243902439036E-2</v>
      </c>
      <c r="AG303" s="30"/>
      <c r="AH303" s="29"/>
    </row>
    <row r="304" spans="1:34" ht="15" customHeight="1" x14ac:dyDescent="0.4">
      <c r="A304" s="33" t="s">
        <v>39</v>
      </c>
      <c r="B304" s="34">
        <f t="shared" si="60"/>
        <v>2.4390243902439025E-2</v>
      </c>
      <c r="C304" s="34">
        <f t="shared" si="60"/>
        <v>2.4390243902439025E-2</v>
      </c>
      <c r="D304" s="34">
        <f t="shared" si="60"/>
        <v>2.4390243902439025E-2</v>
      </c>
      <c r="E304" s="34">
        <f t="shared" si="60"/>
        <v>2.4390243902439025E-2</v>
      </c>
      <c r="F304" s="34">
        <f t="shared" si="60"/>
        <v>2.4390243902439025E-2</v>
      </c>
      <c r="G304" s="34">
        <f t="shared" si="60"/>
        <v>2.4390243902439025E-2</v>
      </c>
      <c r="H304" s="34">
        <f t="shared" si="60"/>
        <v>2.4390243902439025E-2</v>
      </c>
      <c r="I304" s="34">
        <f t="shared" si="60"/>
        <v>2.4390243902439025E-2</v>
      </c>
      <c r="J304" s="34">
        <f t="shared" si="60"/>
        <v>2.4390243902439025E-2</v>
      </c>
      <c r="K304" s="34">
        <f t="shared" si="60"/>
        <v>2.4390243902439025E-2</v>
      </c>
      <c r="L304" s="34">
        <f t="shared" si="60"/>
        <v>2.4390243902439025E-2</v>
      </c>
      <c r="M304" s="34">
        <f t="shared" si="60"/>
        <v>2.4390243902439025E-2</v>
      </c>
      <c r="N304" s="34">
        <f t="shared" si="60"/>
        <v>2.4390243902439025E-2</v>
      </c>
      <c r="O304" s="34">
        <f t="shared" si="60"/>
        <v>2.4390243902439025E-2</v>
      </c>
      <c r="P304" s="34">
        <f t="shared" si="60"/>
        <v>2.4390243902439025E-2</v>
      </c>
      <c r="Q304" s="34">
        <f t="shared" si="60"/>
        <v>2.4390243902439025E-2</v>
      </c>
      <c r="R304" s="34">
        <f t="shared" si="60"/>
        <v>2.4390243902439025E-2</v>
      </c>
      <c r="S304" s="34">
        <f t="shared" si="60"/>
        <v>2.4390243902439025E-2</v>
      </c>
      <c r="T304" s="34">
        <f t="shared" si="60"/>
        <v>2.4390243902439025E-2</v>
      </c>
      <c r="U304" s="34">
        <f t="shared" si="60"/>
        <v>2.4390243902439025E-2</v>
      </c>
      <c r="V304" s="34">
        <f t="shared" si="60"/>
        <v>2.4390243902439025E-2</v>
      </c>
      <c r="W304" s="34">
        <f t="shared" si="60"/>
        <v>2.4390243902439025E-2</v>
      </c>
      <c r="X304" s="34">
        <f t="shared" si="60"/>
        <v>2.4390243902439025E-2</v>
      </c>
      <c r="Y304" s="34">
        <f t="shared" si="60"/>
        <v>2.4390243902439025E-2</v>
      </c>
      <c r="Z304" s="34">
        <f t="shared" si="60"/>
        <v>2.4390243902439025E-2</v>
      </c>
      <c r="AA304" s="34">
        <f t="shared" si="60"/>
        <v>2.4390243902439025E-2</v>
      </c>
      <c r="AB304" s="34">
        <f t="shared" si="60"/>
        <v>2.4390243902439025E-2</v>
      </c>
      <c r="AC304" s="34">
        <f t="shared" si="60"/>
        <v>2.4390243902439025E-2</v>
      </c>
      <c r="AD304" s="34">
        <f t="shared" si="60"/>
        <v>2.4390243902439025E-2</v>
      </c>
      <c r="AE304" s="34">
        <f t="shared" si="60"/>
        <v>2.4390243902439025E-2</v>
      </c>
      <c r="AF304">
        <f t="shared" si="61"/>
        <v>2.4390243902439036E-2</v>
      </c>
      <c r="AG304" s="30"/>
      <c r="AH304" s="29"/>
    </row>
    <row r="305" spans="1:34" ht="15" customHeight="1" x14ac:dyDescent="0.4">
      <c r="A305" s="33" t="s">
        <v>40</v>
      </c>
      <c r="B305" s="34">
        <f t="shared" si="60"/>
        <v>2.4390243902439025E-2</v>
      </c>
      <c r="C305" s="34">
        <f t="shared" si="60"/>
        <v>2.4390243902439025E-2</v>
      </c>
      <c r="D305" s="34">
        <f t="shared" si="60"/>
        <v>2.4390243902439025E-2</v>
      </c>
      <c r="E305" s="34">
        <f t="shared" si="60"/>
        <v>2.4390243902439025E-2</v>
      </c>
      <c r="F305" s="34">
        <f t="shared" si="60"/>
        <v>2.4390243902439025E-2</v>
      </c>
      <c r="G305" s="34">
        <f t="shared" si="60"/>
        <v>2.4390243902439025E-2</v>
      </c>
      <c r="H305" s="34">
        <f t="shared" si="60"/>
        <v>2.4390243902439025E-2</v>
      </c>
      <c r="I305" s="34">
        <f t="shared" si="60"/>
        <v>2.4390243902439025E-2</v>
      </c>
      <c r="J305" s="34">
        <f t="shared" si="60"/>
        <v>2.4390243902439025E-2</v>
      </c>
      <c r="K305" s="34">
        <f t="shared" si="60"/>
        <v>2.4390243902439025E-2</v>
      </c>
      <c r="L305" s="34">
        <f t="shared" si="60"/>
        <v>2.4390243902439025E-2</v>
      </c>
      <c r="M305" s="34">
        <f t="shared" si="60"/>
        <v>2.4390243902439025E-2</v>
      </c>
      <c r="N305" s="34">
        <f t="shared" si="60"/>
        <v>2.4390243902439025E-2</v>
      </c>
      <c r="O305" s="34">
        <f t="shared" si="60"/>
        <v>2.4390243902439025E-2</v>
      </c>
      <c r="P305" s="34">
        <f t="shared" si="60"/>
        <v>2.4390243902439025E-2</v>
      </c>
      <c r="Q305" s="34">
        <f t="shared" ref="Q305:AE305" si="62">Q271/Q$293</f>
        <v>2.4390243902439025E-2</v>
      </c>
      <c r="R305" s="34">
        <f t="shared" si="62"/>
        <v>2.4390243902439025E-2</v>
      </c>
      <c r="S305" s="34">
        <f t="shared" si="62"/>
        <v>2.4390243902439025E-2</v>
      </c>
      <c r="T305" s="34">
        <f t="shared" si="62"/>
        <v>2.4390243902439025E-2</v>
      </c>
      <c r="U305" s="34">
        <f t="shared" si="62"/>
        <v>2.4390243902439025E-2</v>
      </c>
      <c r="V305" s="34">
        <f t="shared" si="62"/>
        <v>2.4390243902439025E-2</v>
      </c>
      <c r="W305" s="34">
        <f t="shared" si="62"/>
        <v>2.4390243902439025E-2</v>
      </c>
      <c r="X305" s="34">
        <f t="shared" si="62"/>
        <v>2.4390243902439025E-2</v>
      </c>
      <c r="Y305" s="34">
        <f t="shared" si="62"/>
        <v>2.4390243902439025E-2</v>
      </c>
      <c r="Z305" s="34">
        <f t="shared" si="62"/>
        <v>2.4390243902439025E-2</v>
      </c>
      <c r="AA305" s="34">
        <f t="shared" si="62"/>
        <v>2.4390243902439025E-2</v>
      </c>
      <c r="AB305" s="34">
        <f t="shared" si="62"/>
        <v>2.4390243902439025E-2</v>
      </c>
      <c r="AC305" s="34">
        <f t="shared" si="62"/>
        <v>2.4390243902439025E-2</v>
      </c>
      <c r="AD305" s="34">
        <f t="shared" si="62"/>
        <v>2.4390243902439025E-2</v>
      </c>
      <c r="AE305" s="34">
        <f t="shared" si="62"/>
        <v>2.4390243902439025E-2</v>
      </c>
      <c r="AF305">
        <f t="shared" si="61"/>
        <v>2.4390243902439036E-2</v>
      </c>
      <c r="AG305" s="30"/>
      <c r="AH305" s="29"/>
    </row>
    <row r="306" spans="1:34" ht="15" customHeight="1" x14ac:dyDescent="0.4">
      <c r="A306" s="33" t="s">
        <v>41</v>
      </c>
      <c r="B306" s="34">
        <f t="shared" ref="B306:AE314" si="63">B272/B$293</f>
        <v>2.4390243902439025E-2</v>
      </c>
      <c r="C306" s="34">
        <f t="shared" si="63"/>
        <v>2.4390243902439025E-2</v>
      </c>
      <c r="D306" s="34">
        <f t="shared" si="63"/>
        <v>2.4390243902439025E-2</v>
      </c>
      <c r="E306" s="34">
        <f t="shared" si="63"/>
        <v>2.4390243902439025E-2</v>
      </c>
      <c r="F306" s="34">
        <f t="shared" si="63"/>
        <v>2.4390243902439025E-2</v>
      </c>
      <c r="G306" s="34">
        <f t="shared" si="63"/>
        <v>2.4390243902439025E-2</v>
      </c>
      <c r="H306" s="34">
        <f t="shared" si="63"/>
        <v>2.4390243902439025E-2</v>
      </c>
      <c r="I306" s="34">
        <f t="shared" si="63"/>
        <v>2.4390243902439025E-2</v>
      </c>
      <c r="J306" s="34">
        <f t="shared" si="63"/>
        <v>2.4390243902439025E-2</v>
      </c>
      <c r="K306" s="34">
        <f t="shared" si="63"/>
        <v>2.4390243902439025E-2</v>
      </c>
      <c r="L306" s="34">
        <f t="shared" si="63"/>
        <v>2.4390243902439025E-2</v>
      </c>
      <c r="M306" s="34">
        <f t="shared" si="63"/>
        <v>2.4390243902439025E-2</v>
      </c>
      <c r="N306" s="34">
        <f t="shared" si="63"/>
        <v>2.4390243902439025E-2</v>
      </c>
      <c r="O306" s="34">
        <f t="shared" si="63"/>
        <v>2.4390243902439025E-2</v>
      </c>
      <c r="P306" s="34">
        <f t="shared" si="63"/>
        <v>2.4390243902439025E-2</v>
      </c>
      <c r="Q306" s="34">
        <f t="shared" si="63"/>
        <v>2.4390243902439025E-2</v>
      </c>
      <c r="R306" s="34">
        <f t="shared" si="63"/>
        <v>2.4390243902439025E-2</v>
      </c>
      <c r="S306" s="34">
        <f t="shared" si="63"/>
        <v>2.4390243902439025E-2</v>
      </c>
      <c r="T306" s="34">
        <f t="shared" si="63"/>
        <v>2.4390243902439025E-2</v>
      </c>
      <c r="U306" s="34">
        <f t="shared" si="63"/>
        <v>2.4390243902439025E-2</v>
      </c>
      <c r="V306" s="34">
        <f t="shared" si="63"/>
        <v>2.4390243902439025E-2</v>
      </c>
      <c r="W306" s="34">
        <f t="shared" si="63"/>
        <v>2.4390243902439025E-2</v>
      </c>
      <c r="X306" s="34">
        <f t="shared" si="63"/>
        <v>2.4390243902439025E-2</v>
      </c>
      <c r="Y306" s="34">
        <f t="shared" si="63"/>
        <v>2.4390243902439025E-2</v>
      </c>
      <c r="Z306" s="34">
        <f t="shared" si="63"/>
        <v>2.4390243902439025E-2</v>
      </c>
      <c r="AA306" s="34">
        <f t="shared" si="63"/>
        <v>2.4390243902439025E-2</v>
      </c>
      <c r="AB306" s="34">
        <f t="shared" si="63"/>
        <v>2.4390243902439025E-2</v>
      </c>
      <c r="AC306" s="34">
        <f t="shared" si="63"/>
        <v>2.4390243902439025E-2</v>
      </c>
      <c r="AD306" s="34">
        <f t="shared" si="63"/>
        <v>2.4390243902439025E-2</v>
      </c>
      <c r="AE306" s="34">
        <f t="shared" si="63"/>
        <v>2.4390243902439025E-2</v>
      </c>
      <c r="AF306">
        <f t="shared" si="61"/>
        <v>2.4390243902439036E-2</v>
      </c>
      <c r="AG306" s="30"/>
      <c r="AH306" s="29"/>
    </row>
    <row r="307" spans="1:34" ht="15" customHeight="1" x14ac:dyDescent="0.4">
      <c r="A307" s="33" t="s">
        <v>42</v>
      </c>
      <c r="B307" s="34">
        <f t="shared" si="63"/>
        <v>2.4390243902439025E-2</v>
      </c>
      <c r="C307" s="34">
        <f t="shared" si="63"/>
        <v>2.4390243902439025E-2</v>
      </c>
      <c r="D307" s="34">
        <f t="shared" si="63"/>
        <v>2.4390243902439025E-2</v>
      </c>
      <c r="E307" s="34">
        <f t="shared" si="63"/>
        <v>2.4390243902439025E-2</v>
      </c>
      <c r="F307" s="34">
        <f t="shared" si="63"/>
        <v>2.4390243902439025E-2</v>
      </c>
      <c r="G307" s="34">
        <f t="shared" si="63"/>
        <v>2.4390243902439025E-2</v>
      </c>
      <c r="H307" s="34">
        <f t="shared" si="63"/>
        <v>2.4390243902439025E-2</v>
      </c>
      <c r="I307" s="34">
        <f t="shared" si="63"/>
        <v>2.4390243902439025E-2</v>
      </c>
      <c r="J307" s="34">
        <f t="shared" si="63"/>
        <v>2.4390243902439025E-2</v>
      </c>
      <c r="K307" s="34">
        <f t="shared" si="63"/>
        <v>2.4390243902439025E-2</v>
      </c>
      <c r="L307" s="34">
        <f t="shared" si="63"/>
        <v>2.4390243902439025E-2</v>
      </c>
      <c r="M307" s="34">
        <f t="shared" si="63"/>
        <v>2.4390243902439025E-2</v>
      </c>
      <c r="N307" s="34">
        <f t="shared" si="63"/>
        <v>2.4390243902439025E-2</v>
      </c>
      <c r="O307" s="34">
        <f t="shared" si="63"/>
        <v>2.4390243902439025E-2</v>
      </c>
      <c r="P307" s="34">
        <f t="shared" si="63"/>
        <v>2.4390243902439025E-2</v>
      </c>
      <c r="Q307" s="34">
        <f t="shared" si="63"/>
        <v>2.4390243902439025E-2</v>
      </c>
      <c r="R307" s="34">
        <f t="shared" si="63"/>
        <v>2.4390243902439025E-2</v>
      </c>
      <c r="S307" s="34">
        <f t="shared" si="63"/>
        <v>2.4390243902439025E-2</v>
      </c>
      <c r="T307" s="34">
        <f t="shared" si="63"/>
        <v>2.4390243902439025E-2</v>
      </c>
      <c r="U307" s="34">
        <f t="shared" si="63"/>
        <v>2.4390243902439025E-2</v>
      </c>
      <c r="V307" s="34">
        <f t="shared" si="63"/>
        <v>2.4390243902439025E-2</v>
      </c>
      <c r="W307" s="34">
        <f t="shared" si="63"/>
        <v>2.4390243902439025E-2</v>
      </c>
      <c r="X307" s="34">
        <f t="shared" si="63"/>
        <v>2.4390243902439025E-2</v>
      </c>
      <c r="Y307" s="34">
        <f t="shared" si="63"/>
        <v>2.4390243902439025E-2</v>
      </c>
      <c r="Z307" s="34">
        <f t="shared" si="63"/>
        <v>2.4390243902439025E-2</v>
      </c>
      <c r="AA307" s="34">
        <f t="shared" si="63"/>
        <v>2.4390243902439025E-2</v>
      </c>
      <c r="AB307" s="34">
        <f t="shared" si="63"/>
        <v>2.4390243902439025E-2</v>
      </c>
      <c r="AC307" s="34">
        <f t="shared" si="63"/>
        <v>2.4390243902439025E-2</v>
      </c>
      <c r="AD307" s="34">
        <f t="shared" si="63"/>
        <v>2.4390243902439025E-2</v>
      </c>
      <c r="AE307" s="34">
        <f t="shared" si="63"/>
        <v>2.4390243902439025E-2</v>
      </c>
      <c r="AF307">
        <f t="shared" si="61"/>
        <v>2.4390243902439036E-2</v>
      </c>
      <c r="AG307" s="30"/>
      <c r="AH307" s="29"/>
    </row>
    <row r="308" spans="1:34" ht="15" customHeight="1" x14ac:dyDescent="0.4">
      <c r="A308" s="33" t="s">
        <v>43</v>
      </c>
      <c r="B308" s="34">
        <f t="shared" si="63"/>
        <v>0.1951219512195122</v>
      </c>
      <c r="C308" s="34">
        <f t="shared" si="63"/>
        <v>0.1951219512195122</v>
      </c>
      <c r="D308" s="34">
        <f t="shared" si="63"/>
        <v>0.1951219512195122</v>
      </c>
      <c r="E308" s="34">
        <f t="shared" si="63"/>
        <v>0.1951219512195122</v>
      </c>
      <c r="F308" s="34">
        <f t="shared" si="63"/>
        <v>0.1951219512195122</v>
      </c>
      <c r="G308" s="34">
        <f t="shared" si="63"/>
        <v>0.1951219512195122</v>
      </c>
      <c r="H308" s="34">
        <f t="shared" si="63"/>
        <v>0.1951219512195122</v>
      </c>
      <c r="I308" s="34">
        <f t="shared" si="63"/>
        <v>0.1951219512195122</v>
      </c>
      <c r="J308" s="34">
        <f t="shared" si="63"/>
        <v>0.1951219512195122</v>
      </c>
      <c r="K308" s="34">
        <f t="shared" si="63"/>
        <v>0.1951219512195122</v>
      </c>
      <c r="L308" s="34">
        <f t="shared" si="63"/>
        <v>0.1951219512195122</v>
      </c>
      <c r="M308" s="34">
        <f t="shared" si="63"/>
        <v>0.1951219512195122</v>
      </c>
      <c r="N308" s="34">
        <f t="shared" si="63"/>
        <v>0.1951219512195122</v>
      </c>
      <c r="O308" s="34">
        <f t="shared" si="63"/>
        <v>0.1951219512195122</v>
      </c>
      <c r="P308" s="34">
        <f t="shared" si="63"/>
        <v>0.1951219512195122</v>
      </c>
      <c r="Q308" s="34">
        <f t="shared" si="63"/>
        <v>0.1951219512195122</v>
      </c>
      <c r="R308" s="34">
        <f t="shared" si="63"/>
        <v>0.1951219512195122</v>
      </c>
      <c r="S308" s="34">
        <f t="shared" si="63"/>
        <v>0.1951219512195122</v>
      </c>
      <c r="T308" s="34">
        <f t="shared" si="63"/>
        <v>0.1951219512195122</v>
      </c>
      <c r="U308" s="34">
        <f t="shared" si="63"/>
        <v>0.1951219512195122</v>
      </c>
      <c r="V308" s="34">
        <f t="shared" si="63"/>
        <v>0.1951219512195122</v>
      </c>
      <c r="W308" s="34">
        <f t="shared" si="63"/>
        <v>0.1951219512195122</v>
      </c>
      <c r="X308" s="34">
        <f t="shared" si="63"/>
        <v>0.1951219512195122</v>
      </c>
      <c r="Y308" s="34">
        <f t="shared" si="63"/>
        <v>0.1951219512195122</v>
      </c>
      <c r="Z308" s="34">
        <f t="shared" si="63"/>
        <v>0.1951219512195122</v>
      </c>
      <c r="AA308" s="34">
        <f t="shared" si="63"/>
        <v>0.1951219512195122</v>
      </c>
      <c r="AB308" s="34">
        <f t="shared" si="63"/>
        <v>0.1951219512195122</v>
      </c>
      <c r="AC308" s="34">
        <f t="shared" si="63"/>
        <v>0.1951219512195122</v>
      </c>
      <c r="AD308" s="34">
        <f t="shared" si="63"/>
        <v>0.1951219512195122</v>
      </c>
      <c r="AE308" s="34">
        <f t="shared" si="63"/>
        <v>0.1951219512195122</v>
      </c>
      <c r="AF308">
        <f t="shared" si="61"/>
        <v>0.19512195121951229</v>
      </c>
      <c r="AG308" s="30"/>
      <c r="AH308" s="29"/>
    </row>
    <row r="309" spans="1:34" ht="15" customHeight="1" x14ac:dyDescent="0.4">
      <c r="A309" s="33" t="s">
        <v>44</v>
      </c>
      <c r="B309" s="34">
        <f t="shared" si="63"/>
        <v>4.878048780487805E-2</v>
      </c>
      <c r="C309" s="34">
        <f t="shared" si="63"/>
        <v>4.878048780487805E-2</v>
      </c>
      <c r="D309" s="34">
        <f t="shared" si="63"/>
        <v>4.878048780487805E-2</v>
      </c>
      <c r="E309" s="34">
        <f t="shared" si="63"/>
        <v>4.878048780487805E-2</v>
      </c>
      <c r="F309" s="34">
        <f t="shared" si="63"/>
        <v>4.878048780487805E-2</v>
      </c>
      <c r="G309" s="34">
        <f t="shared" si="63"/>
        <v>4.878048780487805E-2</v>
      </c>
      <c r="H309" s="34">
        <f t="shared" si="63"/>
        <v>4.878048780487805E-2</v>
      </c>
      <c r="I309" s="34">
        <f t="shared" si="63"/>
        <v>4.878048780487805E-2</v>
      </c>
      <c r="J309" s="34">
        <f t="shared" si="63"/>
        <v>4.878048780487805E-2</v>
      </c>
      <c r="K309" s="34">
        <f t="shared" si="63"/>
        <v>4.878048780487805E-2</v>
      </c>
      <c r="L309" s="34">
        <f t="shared" si="63"/>
        <v>4.878048780487805E-2</v>
      </c>
      <c r="M309" s="34">
        <f t="shared" si="63"/>
        <v>4.878048780487805E-2</v>
      </c>
      <c r="N309" s="34">
        <f t="shared" si="63"/>
        <v>4.878048780487805E-2</v>
      </c>
      <c r="O309" s="34">
        <f t="shared" si="63"/>
        <v>4.878048780487805E-2</v>
      </c>
      <c r="P309" s="34">
        <f t="shared" si="63"/>
        <v>4.878048780487805E-2</v>
      </c>
      <c r="Q309" s="34">
        <f t="shared" si="63"/>
        <v>4.878048780487805E-2</v>
      </c>
      <c r="R309" s="34">
        <f t="shared" si="63"/>
        <v>4.878048780487805E-2</v>
      </c>
      <c r="S309" s="34">
        <f t="shared" si="63"/>
        <v>4.878048780487805E-2</v>
      </c>
      <c r="T309" s="34">
        <f t="shared" si="63"/>
        <v>4.878048780487805E-2</v>
      </c>
      <c r="U309" s="34">
        <f t="shared" si="63"/>
        <v>4.878048780487805E-2</v>
      </c>
      <c r="V309" s="34">
        <f t="shared" si="63"/>
        <v>4.878048780487805E-2</v>
      </c>
      <c r="W309" s="34">
        <f t="shared" si="63"/>
        <v>4.878048780487805E-2</v>
      </c>
      <c r="X309" s="34">
        <f t="shared" si="63"/>
        <v>4.878048780487805E-2</v>
      </c>
      <c r="Y309" s="34">
        <f t="shared" si="63"/>
        <v>4.878048780487805E-2</v>
      </c>
      <c r="Z309" s="34">
        <f t="shared" si="63"/>
        <v>4.878048780487805E-2</v>
      </c>
      <c r="AA309" s="34">
        <f t="shared" si="63"/>
        <v>4.878048780487805E-2</v>
      </c>
      <c r="AB309" s="34">
        <f t="shared" si="63"/>
        <v>4.878048780487805E-2</v>
      </c>
      <c r="AC309" s="34">
        <f t="shared" si="63"/>
        <v>4.878048780487805E-2</v>
      </c>
      <c r="AD309" s="34">
        <f t="shared" si="63"/>
        <v>4.878048780487805E-2</v>
      </c>
      <c r="AE309" s="34">
        <f t="shared" si="63"/>
        <v>4.878048780487805E-2</v>
      </c>
      <c r="AF309">
        <f t="shared" si="61"/>
        <v>4.8780487804878071E-2</v>
      </c>
      <c r="AG309" s="30"/>
      <c r="AH309" s="29"/>
    </row>
    <row r="310" spans="1:34" ht="15" customHeight="1" x14ac:dyDescent="0.4">
      <c r="A310" s="33" t="s">
        <v>357</v>
      </c>
      <c r="B310" s="34">
        <f t="shared" si="63"/>
        <v>2.4390243902439025E-2</v>
      </c>
      <c r="C310" s="34">
        <f t="shared" si="63"/>
        <v>2.4390243902439025E-2</v>
      </c>
      <c r="D310" s="34">
        <f t="shared" si="63"/>
        <v>2.4390243902439025E-2</v>
      </c>
      <c r="E310" s="34">
        <f t="shared" si="63"/>
        <v>2.4390243902439025E-2</v>
      </c>
      <c r="F310" s="34">
        <f t="shared" si="63"/>
        <v>2.4390243902439025E-2</v>
      </c>
      <c r="G310" s="34">
        <f t="shared" si="63"/>
        <v>2.4390243902439025E-2</v>
      </c>
      <c r="H310" s="34">
        <f t="shared" si="63"/>
        <v>2.4390243902439025E-2</v>
      </c>
      <c r="I310" s="34">
        <f t="shared" si="63"/>
        <v>2.4390243902439025E-2</v>
      </c>
      <c r="J310" s="34">
        <f t="shared" si="63"/>
        <v>2.4390243902439025E-2</v>
      </c>
      <c r="K310" s="34">
        <f t="shared" si="63"/>
        <v>2.4390243902439025E-2</v>
      </c>
      <c r="L310" s="34">
        <f t="shared" si="63"/>
        <v>2.4390243902439025E-2</v>
      </c>
      <c r="M310" s="34">
        <f t="shared" si="63"/>
        <v>2.4390243902439025E-2</v>
      </c>
      <c r="N310" s="34">
        <f t="shared" si="63"/>
        <v>2.4390243902439025E-2</v>
      </c>
      <c r="O310" s="34">
        <f t="shared" si="63"/>
        <v>2.4390243902439025E-2</v>
      </c>
      <c r="P310" s="34">
        <f t="shared" si="63"/>
        <v>2.4390243902439025E-2</v>
      </c>
      <c r="Q310" s="34">
        <f t="shared" si="63"/>
        <v>2.4390243902439025E-2</v>
      </c>
      <c r="R310" s="34">
        <f t="shared" si="63"/>
        <v>2.4390243902439025E-2</v>
      </c>
      <c r="S310" s="34">
        <f t="shared" si="63"/>
        <v>2.4390243902439025E-2</v>
      </c>
      <c r="T310" s="34">
        <f t="shared" si="63"/>
        <v>2.4390243902439025E-2</v>
      </c>
      <c r="U310" s="34">
        <f t="shared" si="63"/>
        <v>2.4390243902439025E-2</v>
      </c>
      <c r="V310" s="34">
        <f t="shared" si="63"/>
        <v>2.4390243902439025E-2</v>
      </c>
      <c r="W310" s="34">
        <f t="shared" si="63"/>
        <v>2.4390243902439025E-2</v>
      </c>
      <c r="X310" s="34">
        <f t="shared" si="63"/>
        <v>2.4390243902439025E-2</v>
      </c>
      <c r="Y310" s="34">
        <f t="shared" si="63"/>
        <v>2.4390243902439025E-2</v>
      </c>
      <c r="Z310" s="34">
        <f t="shared" si="63"/>
        <v>2.4390243902439025E-2</v>
      </c>
      <c r="AA310" s="34">
        <f t="shared" si="63"/>
        <v>2.4390243902439025E-2</v>
      </c>
      <c r="AB310" s="34">
        <f t="shared" si="63"/>
        <v>2.4390243902439025E-2</v>
      </c>
      <c r="AC310" s="34">
        <f t="shared" si="63"/>
        <v>2.4390243902439025E-2</v>
      </c>
      <c r="AD310" s="34">
        <f t="shared" si="63"/>
        <v>2.4390243902439025E-2</v>
      </c>
      <c r="AE310" s="34">
        <f t="shared" si="63"/>
        <v>2.4390243902439025E-2</v>
      </c>
      <c r="AF310">
        <f t="shared" si="61"/>
        <v>2.4390243902439036E-2</v>
      </c>
      <c r="AG310" s="30"/>
      <c r="AH310" s="29"/>
    </row>
    <row r="311" spans="1:34" ht="15" customHeight="1" x14ac:dyDescent="0.4">
      <c r="A311" s="33" t="s">
        <v>358</v>
      </c>
      <c r="B311" s="34">
        <f t="shared" si="63"/>
        <v>2.4390243902439025E-2</v>
      </c>
      <c r="C311" s="34">
        <f t="shared" si="63"/>
        <v>2.4390243902439025E-2</v>
      </c>
      <c r="D311" s="34">
        <f t="shared" si="63"/>
        <v>2.4390243902439025E-2</v>
      </c>
      <c r="E311" s="34">
        <f t="shared" si="63"/>
        <v>2.4390243902439025E-2</v>
      </c>
      <c r="F311" s="34">
        <f t="shared" si="63"/>
        <v>2.4390243902439025E-2</v>
      </c>
      <c r="G311" s="34">
        <f t="shared" si="63"/>
        <v>2.4390243902439025E-2</v>
      </c>
      <c r="H311" s="34">
        <f t="shared" si="63"/>
        <v>2.4390243902439025E-2</v>
      </c>
      <c r="I311" s="34">
        <f t="shared" si="63"/>
        <v>2.4390243902439025E-2</v>
      </c>
      <c r="J311" s="34">
        <f t="shared" si="63"/>
        <v>2.4390243902439025E-2</v>
      </c>
      <c r="K311" s="34">
        <f t="shared" si="63"/>
        <v>2.4390243902439025E-2</v>
      </c>
      <c r="L311" s="34">
        <f t="shared" si="63"/>
        <v>2.4390243902439025E-2</v>
      </c>
      <c r="M311" s="34">
        <f t="shared" si="63"/>
        <v>2.4390243902439025E-2</v>
      </c>
      <c r="N311" s="34">
        <f t="shared" si="63"/>
        <v>2.4390243902439025E-2</v>
      </c>
      <c r="O311" s="34">
        <f t="shared" si="63"/>
        <v>2.4390243902439025E-2</v>
      </c>
      <c r="P311" s="34">
        <f t="shared" si="63"/>
        <v>2.4390243902439025E-2</v>
      </c>
      <c r="Q311" s="34">
        <f t="shared" si="63"/>
        <v>2.4390243902439025E-2</v>
      </c>
      <c r="R311" s="34">
        <f t="shared" si="63"/>
        <v>2.4390243902439025E-2</v>
      </c>
      <c r="S311" s="34">
        <f t="shared" si="63"/>
        <v>2.4390243902439025E-2</v>
      </c>
      <c r="T311" s="34">
        <f t="shared" si="63"/>
        <v>2.4390243902439025E-2</v>
      </c>
      <c r="U311" s="34">
        <f t="shared" si="63"/>
        <v>2.4390243902439025E-2</v>
      </c>
      <c r="V311" s="34">
        <f t="shared" si="63"/>
        <v>2.4390243902439025E-2</v>
      </c>
      <c r="W311" s="34">
        <f t="shared" si="63"/>
        <v>2.4390243902439025E-2</v>
      </c>
      <c r="X311" s="34">
        <f t="shared" si="63"/>
        <v>2.4390243902439025E-2</v>
      </c>
      <c r="Y311" s="34">
        <f t="shared" si="63"/>
        <v>2.4390243902439025E-2</v>
      </c>
      <c r="Z311" s="34">
        <f t="shared" si="63"/>
        <v>2.4390243902439025E-2</v>
      </c>
      <c r="AA311" s="34">
        <f t="shared" si="63"/>
        <v>2.4390243902439025E-2</v>
      </c>
      <c r="AB311" s="34">
        <f t="shared" si="63"/>
        <v>2.4390243902439025E-2</v>
      </c>
      <c r="AC311" s="34">
        <f t="shared" si="63"/>
        <v>2.4390243902439025E-2</v>
      </c>
      <c r="AD311" s="34">
        <f t="shared" si="63"/>
        <v>2.4390243902439025E-2</v>
      </c>
      <c r="AE311" s="34">
        <f t="shared" si="63"/>
        <v>2.4390243902439025E-2</v>
      </c>
      <c r="AF311">
        <f t="shared" si="61"/>
        <v>2.4390243902439036E-2</v>
      </c>
      <c r="AG311" s="30"/>
      <c r="AH311" s="29"/>
    </row>
    <row r="312" spans="1:34" ht="15" customHeight="1" x14ac:dyDescent="0.4">
      <c r="A312" s="33" t="s">
        <v>359</v>
      </c>
      <c r="B312" s="34">
        <f t="shared" si="63"/>
        <v>2.4390243902439025E-2</v>
      </c>
      <c r="C312" s="34">
        <f t="shared" si="63"/>
        <v>2.4390243902439025E-2</v>
      </c>
      <c r="D312" s="34">
        <f t="shared" si="63"/>
        <v>2.4390243902439025E-2</v>
      </c>
      <c r="E312" s="34">
        <f t="shared" si="63"/>
        <v>2.4390243902439025E-2</v>
      </c>
      <c r="F312" s="34">
        <f t="shared" si="63"/>
        <v>2.4390243902439025E-2</v>
      </c>
      <c r="G312" s="34">
        <f t="shared" si="63"/>
        <v>2.4390243902439025E-2</v>
      </c>
      <c r="H312" s="34">
        <f t="shared" si="63"/>
        <v>2.4390243902439025E-2</v>
      </c>
      <c r="I312" s="34">
        <f t="shared" si="63"/>
        <v>2.4390243902439025E-2</v>
      </c>
      <c r="J312" s="34">
        <f t="shared" si="63"/>
        <v>2.4390243902439025E-2</v>
      </c>
      <c r="K312" s="34">
        <f t="shared" si="63"/>
        <v>2.4390243902439025E-2</v>
      </c>
      <c r="L312" s="34">
        <f t="shared" si="63"/>
        <v>2.4390243902439025E-2</v>
      </c>
      <c r="M312" s="34">
        <f t="shared" si="63"/>
        <v>2.4390243902439025E-2</v>
      </c>
      <c r="N312" s="34">
        <f t="shared" si="63"/>
        <v>2.4390243902439025E-2</v>
      </c>
      <c r="O312" s="34">
        <f t="shared" si="63"/>
        <v>2.4390243902439025E-2</v>
      </c>
      <c r="P312" s="34">
        <f t="shared" si="63"/>
        <v>2.4390243902439025E-2</v>
      </c>
      <c r="Q312" s="34">
        <f t="shared" si="63"/>
        <v>2.4390243902439025E-2</v>
      </c>
      <c r="R312" s="34">
        <f t="shared" si="63"/>
        <v>2.4390243902439025E-2</v>
      </c>
      <c r="S312" s="34">
        <f t="shared" si="63"/>
        <v>2.4390243902439025E-2</v>
      </c>
      <c r="T312" s="34">
        <f t="shared" si="63"/>
        <v>2.4390243902439025E-2</v>
      </c>
      <c r="U312" s="34">
        <f t="shared" si="63"/>
        <v>2.4390243902439025E-2</v>
      </c>
      <c r="V312" s="34">
        <f t="shared" si="63"/>
        <v>2.4390243902439025E-2</v>
      </c>
      <c r="W312" s="34">
        <f t="shared" si="63"/>
        <v>2.4390243902439025E-2</v>
      </c>
      <c r="X312" s="34">
        <f t="shared" si="63"/>
        <v>2.4390243902439025E-2</v>
      </c>
      <c r="Y312" s="34">
        <f t="shared" si="63"/>
        <v>2.4390243902439025E-2</v>
      </c>
      <c r="Z312" s="34">
        <f t="shared" si="63"/>
        <v>2.4390243902439025E-2</v>
      </c>
      <c r="AA312" s="34">
        <f t="shared" si="63"/>
        <v>2.4390243902439025E-2</v>
      </c>
      <c r="AB312" s="34">
        <f t="shared" si="63"/>
        <v>2.4390243902439025E-2</v>
      </c>
      <c r="AC312" s="34">
        <f t="shared" si="63"/>
        <v>2.4390243902439025E-2</v>
      </c>
      <c r="AD312" s="34">
        <f t="shared" si="63"/>
        <v>2.4390243902439025E-2</v>
      </c>
      <c r="AE312" s="34">
        <f t="shared" si="63"/>
        <v>2.4390243902439025E-2</v>
      </c>
      <c r="AF312">
        <f t="shared" si="61"/>
        <v>2.4390243902439036E-2</v>
      </c>
      <c r="AG312" s="30"/>
      <c r="AH312" s="29"/>
    </row>
    <row r="313" spans="1:34" ht="15" customHeight="1" x14ac:dyDescent="0.4">
      <c r="A313" s="33" t="s">
        <v>360</v>
      </c>
      <c r="B313" s="34">
        <f t="shared" si="63"/>
        <v>2.4390243902439025E-2</v>
      </c>
      <c r="C313" s="34">
        <f t="shared" si="63"/>
        <v>2.4390243902439025E-2</v>
      </c>
      <c r="D313" s="34">
        <f t="shared" si="63"/>
        <v>2.4390243902439025E-2</v>
      </c>
      <c r="E313" s="34">
        <f t="shared" si="63"/>
        <v>2.4390243902439025E-2</v>
      </c>
      <c r="F313" s="34">
        <f t="shared" si="63"/>
        <v>2.4390243902439025E-2</v>
      </c>
      <c r="G313" s="34">
        <f t="shared" si="63"/>
        <v>2.4390243902439025E-2</v>
      </c>
      <c r="H313" s="34">
        <f t="shared" si="63"/>
        <v>2.4390243902439025E-2</v>
      </c>
      <c r="I313" s="34">
        <f t="shared" si="63"/>
        <v>2.4390243902439025E-2</v>
      </c>
      <c r="J313" s="34">
        <f t="shared" si="63"/>
        <v>2.4390243902439025E-2</v>
      </c>
      <c r="K313" s="34">
        <f t="shared" si="63"/>
        <v>2.4390243902439025E-2</v>
      </c>
      <c r="L313" s="34">
        <f t="shared" si="63"/>
        <v>2.4390243902439025E-2</v>
      </c>
      <c r="M313" s="34">
        <f t="shared" si="63"/>
        <v>2.4390243902439025E-2</v>
      </c>
      <c r="N313" s="34">
        <f t="shared" si="63"/>
        <v>2.4390243902439025E-2</v>
      </c>
      <c r="O313" s="34">
        <f t="shared" si="63"/>
        <v>2.4390243902439025E-2</v>
      </c>
      <c r="P313" s="34">
        <f t="shared" si="63"/>
        <v>2.4390243902439025E-2</v>
      </c>
      <c r="Q313" s="34">
        <f t="shared" si="63"/>
        <v>2.4390243902439025E-2</v>
      </c>
      <c r="R313" s="34">
        <f t="shared" si="63"/>
        <v>2.4390243902439025E-2</v>
      </c>
      <c r="S313" s="34">
        <f t="shared" si="63"/>
        <v>2.4390243902439025E-2</v>
      </c>
      <c r="T313" s="34">
        <f t="shared" si="63"/>
        <v>2.4390243902439025E-2</v>
      </c>
      <c r="U313" s="34">
        <f t="shared" si="63"/>
        <v>2.4390243902439025E-2</v>
      </c>
      <c r="V313" s="34">
        <f t="shared" si="63"/>
        <v>2.4390243902439025E-2</v>
      </c>
      <c r="W313" s="34">
        <f t="shared" si="63"/>
        <v>2.4390243902439025E-2</v>
      </c>
      <c r="X313" s="34">
        <f t="shared" si="63"/>
        <v>2.4390243902439025E-2</v>
      </c>
      <c r="Y313" s="34">
        <f t="shared" si="63"/>
        <v>2.4390243902439025E-2</v>
      </c>
      <c r="Z313" s="34">
        <f t="shared" si="63"/>
        <v>2.4390243902439025E-2</v>
      </c>
      <c r="AA313" s="34">
        <f t="shared" si="63"/>
        <v>2.4390243902439025E-2</v>
      </c>
      <c r="AB313" s="34">
        <f t="shared" si="63"/>
        <v>2.4390243902439025E-2</v>
      </c>
      <c r="AC313" s="34">
        <f t="shared" si="63"/>
        <v>2.4390243902439025E-2</v>
      </c>
      <c r="AD313" s="34">
        <f t="shared" si="63"/>
        <v>2.4390243902439025E-2</v>
      </c>
      <c r="AE313" s="34">
        <f t="shared" si="63"/>
        <v>2.4390243902439025E-2</v>
      </c>
      <c r="AF313">
        <f t="shared" si="61"/>
        <v>2.4390243902439036E-2</v>
      </c>
      <c r="AG313" s="30"/>
      <c r="AH313" s="29"/>
    </row>
    <row r="314" spans="1:34" ht="15" customHeight="1" x14ac:dyDescent="0.4">
      <c r="A314" s="33" t="s">
        <v>569</v>
      </c>
      <c r="B314" s="34">
        <f t="shared" si="63"/>
        <v>2.4390243902439025E-2</v>
      </c>
      <c r="C314" s="34">
        <f t="shared" si="63"/>
        <v>2.4390243902439025E-2</v>
      </c>
      <c r="D314" s="34">
        <f t="shared" si="63"/>
        <v>2.4390243902439025E-2</v>
      </c>
      <c r="E314" s="34">
        <f t="shared" si="63"/>
        <v>2.4390243902439025E-2</v>
      </c>
      <c r="F314" s="34">
        <f t="shared" si="63"/>
        <v>2.4390243902439025E-2</v>
      </c>
      <c r="G314" s="34">
        <f t="shared" si="63"/>
        <v>2.4390243902439025E-2</v>
      </c>
      <c r="H314" s="34">
        <f t="shared" si="63"/>
        <v>2.4390243902439025E-2</v>
      </c>
      <c r="I314" s="34">
        <f t="shared" si="63"/>
        <v>2.4390243902439025E-2</v>
      </c>
      <c r="J314" s="34">
        <f t="shared" si="63"/>
        <v>2.4390243902439025E-2</v>
      </c>
      <c r="K314" s="34">
        <f t="shared" si="63"/>
        <v>2.4390243902439025E-2</v>
      </c>
      <c r="L314" s="34">
        <f t="shared" si="63"/>
        <v>2.4390243902439025E-2</v>
      </c>
      <c r="M314" s="34">
        <f t="shared" si="63"/>
        <v>2.4390243902439025E-2</v>
      </c>
      <c r="N314" s="34">
        <f t="shared" si="63"/>
        <v>2.4390243902439025E-2</v>
      </c>
      <c r="O314" s="34">
        <f t="shared" si="63"/>
        <v>2.4390243902439025E-2</v>
      </c>
      <c r="P314" s="34">
        <f t="shared" si="63"/>
        <v>2.4390243902439025E-2</v>
      </c>
      <c r="Q314" s="34">
        <f t="shared" ref="Q314:AE314" si="64">Q280/Q$293</f>
        <v>2.4390243902439025E-2</v>
      </c>
      <c r="R314" s="34">
        <f t="shared" si="64"/>
        <v>2.4390243902439025E-2</v>
      </c>
      <c r="S314" s="34">
        <f t="shared" si="64"/>
        <v>2.4390243902439025E-2</v>
      </c>
      <c r="T314" s="34">
        <f t="shared" si="64"/>
        <v>2.4390243902439025E-2</v>
      </c>
      <c r="U314" s="34">
        <f t="shared" si="64"/>
        <v>2.4390243902439025E-2</v>
      </c>
      <c r="V314" s="34">
        <f t="shared" si="64"/>
        <v>2.4390243902439025E-2</v>
      </c>
      <c r="W314" s="34">
        <f t="shared" si="64"/>
        <v>2.4390243902439025E-2</v>
      </c>
      <c r="X314" s="34">
        <f t="shared" si="64"/>
        <v>2.4390243902439025E-2</v>
      </c>
      <c r="Y314" s="34">
        <f t="shared" si="64"/>
        <v>2.4390243902439025E-2</v>
      </c>
      <c r="Z314" s="34">
        <f t="shared" si="64"/>
        <v>2.4390243902439025E-2</v>
      </c>
      <c r="AA314" s="34">
        <f t="shared" si="64"/>
        <v>2.4390243902439025E-2</v>
      </c>
      <c r="AB314" s="34">
        <f t="shared" si="64"/>
        <v>2.4390243902439025E-2</v>
      </c>
      <c r="AC314" s="34">
        <f t="shared" si="64"/>
        <v>2.4390243902439025E-2</v>
      </c>
      <c r="AD314" s="34">
        <f t="shared" si="64"/>
        <v>2.4390243902439025E-2</v>
      </c>
      <c r="AE314" s="34">
        <f t="shared" si="64"/>
        <v>2.4390243902439025E-2</v>
      </c>
      <c r="AF314">
        <f t="shared" si="61"/>
        <v>2.4390243902439036E-2</v>
      </c>
      <c r="AG314" s="30"/>
      <c r="AH314" s="29"/>
    </row>
    <row r="315" spans="1:34" ht="15" customHeight="1" x14ac:dyDescent="0.4">
      <c r="A315" s="33" t="s">
        <v>570</v>
      </c>
      <c r="B315" s="34">
        <f t="shared" ref="B315:AE323" si="65">B281/B$293</f>
        <v>2.4390243902439025E-2</v>
      </c>
      <c r="C315" s="34">
        <f t="shared" si="65"/>
        <v>2.4390243902439025E-2</v>
      </c>
      <c r="D315" s="34">
        <f t="shared" si="65"/>
        <v>2.4390243902439025E-2</v>
      </c>
      <c r="E315" s="34">
        <f t="shared" si="65"/>
        <v>2.4390243902439025E-2</v>
      </c>
      <c r="F315" s="34">
        <f t="shared" si="65"/>
        <v>2.4390243902439025E-2</v>
      </c>
      <c r="G315" s="34">
        <f t="shared" si="65"/>
        <v>2.4390243902439025E-2</v>
      </c>
      <c r="H315" s="34">
        <f t="shared" si="65"/>
        <v>2.4390243902439025E-2</v>
      </c>
      <c r="I315" s="34">
        <f t="shared" si="65"/>
        <v>2.4390243902439025E-2</v>
      </c>
      <c r="J315" s="34">
        <f t="shared" si="65"/>
        <v>2.4390243902439025E-2</v>
      </c>
      <c r="K315" s="34">
        <f t="shared" si="65"/>
        <v>2.4390243902439025E-2</v>
      </c>
      <c r="L315" s="34">
        <f t="shared" si="65"/>
        <v>2.4390243902439025E-2</v>
      </c>
      <c r="M315" s="34">
        <f t="shared" si="65"/>
        <v>2.4390243902439025E-2</v>
      </c>
      <c r="N315" s="34">
        <f t="shared" si="65"/>
        <v>2.4390243902439025E-2</v>
      </c>
      <c r="O315" s="34">
        <f t="shared" si="65"/>
        <v>2.4390243902439025E-2</v>
      </c>
      <c r="P315" s="34">
        <f t="shared" si="65"/>
        <v>2.4390243902439025E-2</v>
      </c>
      <c r="Q315" s="34">
        <f t="shared" si="65"/>
        <v>2.4390243902439025E-2</v>
      </c>
      <c r="R315" s="34">
        <f t="shared" si="65"/>
        <v>2.4390243902439025E-2</v>
      </c>
      <c r="S315" s="34">
        <f t="shared" si="65"/>
        <v>2.4390243902439025E-2</v>
      </c>
      <c r="T315" s="34">
        <f t="shared" si="65"/>
        <v>2.4390243902439025E-2</v>
      </c>
      <c r="U315" s="34">
        <f t="shared" si="65"/>
        <v>2.4390243902439025E-2</v>
      </c>
      <c r="V315" s="34">
        <f t="shared" si="65"/>
        <v>2.4390243902439025E-2</v>
      </c>
      <c r="W315" s="34">
        <f t="shared" si="65"/>
        <v>2.4390243902439025E-2</v>
      </c>
      <c r="X315" s="34">
        <f t="shared" si="65"/>
        <v>2.4390243902439025E-2</v>
      </c>
      <c r="Y315" s="34">
        <f t="shared" si="65"/>
        <v>2.4390243902439025E-2</v>
      </c>
      <c r="Z315" s="34">
        <f t="shared" si="65"/>
        <v>2.4390243902439025E-2</v>
      </c>
      <c r="AA315" s="34">
        <f t="shared" si="65"/>
        <v>2.4390243902439025E-2</v>
      </c>
      <c r="AB315" s="34">
        <f t="shared" si="65"/>
        <v>2.4390243902439025E-2</v>
      </c>
      <c r="AC315" s="34">
        <f t="shared" si="65"/>
        <v>2.4390243902439025E-2</v>
      </c>
      <c r="AD315" s="34">
        <f t="shared" si="65"/>
        <v>2.4390243902439025E-2</v>
      </c>
      <c r="AE315" s="34">
        <f t="shared" si="65"/>
        <v>2.4390243902439025E-2</v>
      </c>
      <c r="AF315">
        <f t="shared" si="61"/>
        <v>2.4390243902439036E-2</v>
      </c>
      <c r="AG315" s="30"/>
      <c r="AH315" s="29"/>
    </row>
    <row r="316" spans="1:34" ht="15" customHeight="1" x14ac:dyDescent="0.4">
      <c r="A316" s="33" t="s">
        <v>571</v>
      </c>
      <c r="B316" s="34">
        <f t="shared" si="65"/>
        <v>2.4390243902439025E-2</v>
      </c>
      <c r="C316" s="34">
        <f t="shared" si="65"/>
        <v>2.4390243902439025E-2</v>
      </c>
      <c r="D316" s="34">
        <f t="shared" si="65"/>
        <v>2.4390243902439025E-2</v>
      </c>
      <c r="E316" s="34">
        <f t="shared" si="65"/>
        <v>2.4390243902439025E-2</v>
      </c>
      <c r="F316" s="34">
        <f t="shared" si="65"/>
        <v>2.4390243902439025E-2</v>
      </c>
      <c r="G316" s="34">
        <f t="shared" si="65"/>
        <v>2.4390243902439025E-2</v>
      </c>
      <c r="H316" s="34">
        <f t="shared" si="65"/>
        <v>2.4390243902439025E-2</v>
      </c>
      <c r="I316" s="34">
        <f t="shared" si="65"/>
        <v>2.4390243902439025E-2</v>
      </c>
      <c r="J316" s="34">
        <f t="shared" si="65"/>
        <v>2.4390243902439025E-2</v>
      </c>
      <c r="K316" s="34">
        <f t="shared" si="65"/>
        <v>2.4390243902439025E-2</v>
      </c>
      <c r="L316" s="34">
        <f t="shared" si="65"/>
        <v>2.4390243902439025E-2</v>
      </c>
      <c r="M316" s="34">
        <f t="shared" si="65"/>
        <v>2.4390243902439025E-2</v>
      </c>
      <c r="N316" s="34">
        <f t="shared" si="65"/>
        <v>2.4390243902439025E-2</v>
      </c>
      <c r="O316" s="34">
        <f t="shared" si="65"/>
        <v>2.4390243902439025E-2</v>
      </c>
      <c r="P316" s="34">
        <f t="shared" si="65"/>
        <v>2.4390243902439025E-2</v>
      </c>
      <c r="Q316" s="34">
        <f t="shared" si="65"/>
        <v>2.4390243902439025E-2</v>
      </c>
      <c r="R316" s="34">
        <f t="shared" si="65"/>
        <v>2.4390243902439025E-2</v>
      </c>
      <c r="S316" s="34">
        <f t="shared" si="65"/>
        <v>2.4390243902439025E-2</v>
      </c>
      <c r="T316" s="34">
        <f t="shared" si="65"/>
        <v>2.4390243902439025E-2</v>
      </c>
      <c r="U316" s="34">
        <f t="shared" si="65"/>
        <v>2.4390243902439025E-2</v>
      </c>
      <c r="V316" s="34">
        <f t="shared" si="65"/>
        <v>2.4390243902439025E-2</v>
      </c>
      <c r="W316" s="34">
        <f t="shared" si="65"/>
        <v>2.4390243902439025E-2</v>
      </c>
      <c r="X316" s="34">
        <f t="shared" si="65"/>
        <v>2.4390243902439025E-2</v>
      </c>
      <c r="Y316" s="34">
        <f t="shared" si="65"/>
        <v>2.4390243902439025E-2</v>
      </c>
      <c r="Z316" s="34">
        <f t="shared" si="65"/>
        <v>2.4390243902439025E-2</v>
      </c>
      <c r="AA316" s="34">
        <f t="shared" si="65"/>
        <v>2.4390243902439025E-2</v>
      </c>
      <c r="AB316" s="34">
        <f t="shared" si="65"/>
        <v>2.4390243902439025E-2</v>
      </c>
      <c r="AC316" s="34">
        <f t="shared" si="65"/>
        <v>2.4390243902439025E-2</v>
      </c>
      <c r="AD316" s="34">
        <f t="shared" si="65"/>
        <v>2.4390243902439025E-2</v>
      </c>
      <c r="AE316" s="34">
        <f t="shared" si="65"/>
        <v>2.4390243902439025E-2</v>
      </c>
      <c r="AF316">
        <f t="shared" si="61"/>
        <v>2.4390243902439036E-2</v>
      </c>
      <c r="AG316" s="30"/>
      <c r="AH316" s="29"/>
    </row>
    <row r="317" spans="1:34" ht="15" customHeight="1" x14ac:dyDescent="0.4">
      <c r="A317" s="33" t="s">
        <v>6097</v>
      </c>
      <c r="B317" s="34">
        <f t="shared" si="65"/>
        <v>2.4390243902439025E-2</v>
      </c>
      <c r="C317" s="34">
        <f t="shared" si="65"/>
        <v>2.4390243902439025E-2</v>
      </c>
      <c r="D317" s="34">
        <f t="shared" si="65"/>
        <v>2.4390243902439025E-2</v>
      </c>
      <c r="E317" s="34">
        <f t="shared" si="65"/>
        <v>2.4390243902439025E-2</v>
      </c>
      <c r="F317" s="34">
        <f t="shared" si="65"/>
        <v>2.4390243902439025E-2</v>
      </c>
      <c r="G317" s="34">
        <f t="shared" si="65"/>
        <v>2.4390243902439025E-2</v>
      </c>
      <c r="H317" s="34">
        <f t="shared" si="65"/>
        <v>2.4390243902439025E-2</v>
      </c>
      <c r="I317" s="34">
        <f t="shared" si="65"/>
        <v>2.4390243902439025E-2</v>
      </c>
      <c r="J317" s="34">
        <f t="shared" si="65"/>
        <v>2.4390243902439025E-2</v>
      </c>
      <c r="K317" s="34">
        <f t="shared" si="65"/>
        <v>2.4390243902439025E-2</v>
      </c>
      <c r="L317" s="34">
        <f t="shared" si="65"/>
        <v>2.4390243902439025E-2</v>
      </c>
      <c r="M317" s="34">
        <f t="shared" si="65"/>
        <v>2.4390243902439025E-2</v>
      </c>
      <c r="N317" s="34">
        <f t="shared" si="65"/>
        <v>2.4390243902439025E-2</v>
      </c>
      <c r="O317" s="34">
        <f t="shared" si="65"/>
        <v>2.4390243902439025E-2</v>
      </c>
      <c r="P317" s="34">
        <f t="shared" si="65"/>
        <v>2.4390243902439025E-2</v>
      </c>
      <c r="Q317" s="34">
        <f t="shared" si="65"/>
        <v>2.4390243902439025E-2</v>
      </c>
      <c r="R317" s="34">
        <f t="shared" si="65"/>
        <v>2.4390243902439025E-2</v>
      </c>
      <c r="S317" s="34">
        <f t="shared" si="65"/>
        <v>2.4390243902439025E-2</v>
      </c>
      <c r="T317" s="34">
        <f t="shared" si="65"/>
        <v>2.4390243902439025E-2</v>
      </c>
      <c r="U317" s="34">
        <f t="shared" si="65"/>
        <v>2.4390243902439025E-2</v>
      </c>
      <c r="V317" s="34">
        <f t="shared" si="65"/>
        <v>2.4390243902439025E-2</v>
      </c>
      <c r="W317" s="34">
        <f t="shared" si="65"/>
        <v>2.4390243902439025E-2</v>
      </c>
      <c r="X317" s="34">
        <f t="shared" si="65"/>
        <v>2.4390243902439025E-2</v>
      </c>
      <c r="Y317" s="34">
        <f t="shared" si="65"/>
        <v>2.4390243902439025E-2</v>
      </c>
      <c r="Z317" s="34">
        <f t="shared" si="65"/>
        <v>2.4390243902439025E-2</v>
      </c>
      <c r="AA317" s="34">
        <f t="shared" si="65"/>
        <v>2.4390243902439025E-2</v>
      </c>
      <c r="AB317" s="34">
        <f t="shared" si="65"/>
        <v>2.4390243902439025E-2</v>
      </c>
      <c r="AC317" s="34">
        <f t="shared" si="65"/>
        <v>2.4390243902439025E-2</v>
      </c>
      <c r="AD317" s="34">
        <f t="shared" si="65"/>
        <v>2.4390243902439025E-2</v>
      </c>
      <c r="AE317" s="34">
        <f t="shared" si="65"/>
        <v>2.4390243902439025E-2</v>
      </c>
      <c r="AF317">
        <f t="shared" si="61"/>
        <v>2.4390243902439036E-2</v>
      </c>
      <c r="AG317" s="30"/>
      <c r="AH317" s="29"/>
    </row>
    <row r="318" spans="1:34" ht="15" customHeight="1" x14ac:dyDescent="0.4">
      <c r="A318" s="33" t="s">
        <v>6098</v>
      </c>
      <c r="B318" s="34">
        <f t="shared" si="65"/>
        <v>4.878048780487805E-2</v>
      </c>
      <c r="C318" s="34">
        <f t="shared" si="65"/>
        <v>4.878048780487805E-2</v>
      </c>
      <c r="D318" s="34">
        <f t="shared" si="65"/>
        <v>4.878048780487805E-2</v>
      </c>
      <c r="E318" s="34">
        <f t="shared" si="65"/>
        <v>4.878048780487805E-2</v>
      </c>
      <c r="F318" s="34">
        <f t="shared" si="65"/>
        <v>4.878048780487805E-2</v>
      </c>
      <c r="G318" s="34">
        <f t="shared" si="65"/>
        <v>4.878048780487805E-2</v>
      </c>
      <c r="H318" s="34">
        <f t="shared" si="65"/>
        <v>4.878048780487805E-2</v>
      </c>
      <c r="I318" s="34">
        <f t="shared" si="65"/>
        <v>4.878048780487805E-2</v>
      </c>
      <c r="J318" s="34">
        <f t="shared" si="65"/>
        <v>4.878048780487805E-2</v>
      </c>
      <c r="K318" s="34">
        <f t="shared" si="65"/>
        <v>4.878048780487805E-2</v>
      </c>
      <c r="L318" s="34">
        <f t="shared" si="65"/>
        <v>4.878048780487805E-2</v>
      </c>
      <c r="M318" s="34">
        <f t="shared" si="65"/>
        <v>4.878048780487805E-2</v>
      </c>
      <c r="N318" s="34">
        <f t="shared" si="65"/>
        <v>4.878048780487805E-2</v>
      </c>
      <c r="O318" s="34">
        <f t="shared" si="65"/>
        <v>4.878048780487805E-2</v>
      </c>
      <c r="P318" s="34">
        <f t="shared" si="65"/>
        <v>4.878048780487805E-2</v>
      </c>
      <c r="Q318" s="34">
        <f t="shared" si="65"/>
        <v>4.878048780487805E-2</v>
      </c>
      <c r="R318" s="34">
        <f t="shared" si="65"/>
        <v>4.878048780487805E-2</v>
      </c>
      <c r="S318" s="34">
        <f t="shared" si="65"/>
        <v>4.878048780487805E-2</v>
      </c>
      <c r="T318" s="34">
        <f t="shared" si="65"/>
        <v>4.878048780487805E-2</v>
      </c>
      <c r="U318" s="34">
        <f t="shared" si="65"/>
        <v>4.878048780487805E-2</v>
      </c>
      <c r="V318" s="34">
        <f t="shared" si="65"/>
        <v>4.878048780487805E-2</v>
      </c>
      <c r="W318" s="34">
        <f t="shared" si="65"/>
        <v>4.878048780487805E-2</v>
      </c>
      <c r="X318" s="34">
        <f t="shared" si="65"/>
        <v>4.878048780487805E-2</v>
      </c>
      <c r="Y318" s="34">
        <f t="shared" si="65"/>
        <v>4.878048780487805E-2</v>
      </c>
      <c r="Z318" s="34">
        <f t="shared" si="65"/>
        <v>4.878048780487805E-2</v>
      </c>
      <c r="AA318" s="34">
        <f t="shared" si="65"/>
        <v>4.878048780487805E-2</v>
      </c>
      <c r="AB318" s="34">
        <f t="shared" si="65"/>
        <v>4.878048780487805E-2</v>
      </c>
      <c r="AC318" s="34">
        <f t="shared" si="65"/>
        <v>4.878048780487805E-2</v>
      </c>
      <c r="AD318" s="34">
        <f t="shared" si="65"/>
        <v>4.878048780487805E-2</v>
      </c>
      <c r="AE318" s="34">
        <f t="shared" si="65"/>
        <v>4.878048780487805E-2</v>
      </c>
      <c r="AF318">
        <f t="shared" si="61"/>
        <v>4.8780487804878071E-2</v>
      </c>
      <c r="AG318" s="30"/>
      <c r="AH318" s="29"/>
    </row>
    <row r="319" spans="1:34" ht="15" customHeight="1" x14ac:dyDescent="0.4">
      <c r="A319" s="33" t="s">
        <v>6099</v>
      </c>
      <c r="B319" s="34">
        <f t="shared" si="65"/>
        <v>2.4390243902439025E-2</v>
      </c>
      <c r="C319" s="34">
        <f t="shared" si="65"/>
        <v>2.4390243902439025E-2</v>
      </c>
      <c r="D319" s="34">
        <f t="shared" si="65"/>
        <v>2.4390243902439025E-2</v>
      </c>
      <c r="E319" s="34">
        <f t="shared" si="65"/>
        <v>2.4390243902439025E-2</v>
      </c>
      <c r="F319" s="34">
        <f t="shared" si="65"/>
        <v>2.4390243902439025E-2</v>
      </c>
      <c r="G319" s="34">
        <f t="shared" si="65"/>
        <v>2.4390243902439025E-2</v>
      </c>
      <c r="H319" s="34">
        <f t="shared" si="65"/>
        <v>2.4390243902439025E-2</v>
      </c>
      <c r="I319" s="34">
        <f t="shared" si="65"/>
        <v>2.4390243902439025E-2</v>
      </c>
      <c r="J319" s="34">
        <f t="shared" si="65"/>
        <v>2.4390243902439025E-2</v>
      </c>
      <c r="K319" s="34">
        <f t="shared" si="65"/>
        <v>2.4390243902439025E-2</v>
      </c>
      <c r="L319" s="34">
        <f t="shared" si="65"/>
        <v>2.4390243902439025E-2</v>
      </c>
      <c r="M319" s="34">
        <f t="shared" si="65"/>
        <v>2.4390243902439025E-2</v>
      </c>
      <c r="N319" s="34">
        <f t="shared" si="65"/>
        <v>2.4390243902439025E-2</v>
      </c>
      <c r="O319" s="34">
        <f t="shared" si="65"/>
        <v>2.4390243902439025E-2</v>
      </c>
      <c r="P319" s="34">
        <f t="shared" si="65"/>
        <v>2.4390243902439025E-2</v>
      </c>
      <c r="Q319" s="34">
        <f t="shared" si="65"/>
        <v>2.4390243902439025E-2</v>
      </c>
      <c r="R319" s="34">
        <f t="shared" si="65"/>
        <v>2.4390243902439025E-2</v>
      </c>
      <c r="S319" s="34">
        <f t="shared" si="65"/>
        <v>2.4390243902439025E-2</v>
      </c>
      <c r="T319" s="34">
        <f t="shared" si="65"/>
        <v>2.4390243902439025E-2</v>
      </c>
      <c r="U319" s="34">
        <f t="shared" si="65"/>
        <v>2.4390243902439025E-2</v>
      </c>
      <c r="V319" s="34">
        <f t="shared" si="65"/>
        <v>2.4390243902439025E-2</v>
      </c>
      <c r="W319" s="34">
        <f t="shared" si="65"/>
        <v>2.4390243902439025E-2</v>
      </c>
      <c r="X319" s="34">
        <f t="shared" si="65"/>
        <v>2.4390243902439025E-2</v>
      </c>
      <c r="Y319" s="34">
        <f t="shared" si="65"/>
        <v>2.4390243902439025E-2</v>
      </c>
      <c r="Z319" s="34">
        <f t="shared" si="65"/>
        <v>2.4390243902439025E-2</v>
      </c>
      <c r="AA319" s="34">
        <f t="shared" si="65"/>
        <v>2.4390243902439025E-2</v>
      </c>
      <c r="AB319" s="34">
        <f t="shared" si="65"/>
        <v>2.4390243902439025E-2</v>
      </c>
      <c r="AC319" s="34">
        <f t="shared" si="65"/>
        <v>2.4390243902439025E-2</v>
      </c>
      <c r="AD319" s="34">
        <f t="shared" si="65"/>
        <v>2.4390243902439025E-2</v>
      </c>
      <c r="AE319" s="34">
        <f t="shared" si="65"/>
        <v>2.4390243902439025E-2</v>
      </c>
      <c r="AF319">
        <f t="shared" si="61"/>
        <v>2.4390243902439036E-2</v>
      </c>
      <c r="AG319" s="30"/>
      <c r="AH319" s="29"/>
    </row>
    <row r="320" spans="1:34" ht="15" customHeight="1" x14ac:dyDescent="0.4">
      <c r="A320" s="33" t="s">
        <v>6100</v>
      </c>
      <c r="B320" s="34">
        <f t="shared" si="65"/>
        <v>2.4390243902439025E-2</v>
      </c>
      <c r="C320" s="34">
        <f t="shared" si="65"/>
        <v>2.4390243902439025E-2</v>
      </c>
      <c r="D320" s="34">
        <f t="shared" si="65"/>
        <v>2.4390243902439025E-2</v>
      </c>
      <c r="E320" s="34">
        <f t="shared" si="65"/>
        <v>2.4390243902439025E-2</v>
      </c>
      <c r="F320" s="34">
        <f t="shared" si="65"/>
        <v>2.4390243902439025E-2</v>
      </c>
      <c r="G320" s="34">
        <f t="shared" si="65"/>
        <v>2.4390243902439025E-2</v>
      </c>
      <c r="H320" s="34">
        <f t="shared" si="65"/>
        <v>2.4390243902439025E-2</v>
      </c>
      <c r="I320" s="34">
        <f t="shared" si="65"/>
        <v>2.4390243902439025E-2</v>
      </c>
      <c r="J320" s="34">
        <f t="shared" si="65"/>
        <v>2.4390243902439025E-2</v>
      </c>
      <c r="K320" s="34">
        <f t="shared" si="65"/>
        <v>2.4390243902439025E-2</v>
      </c>
      <c r="L320" s="34">
        <f t="shared" si="65"/>
        <v>2.4390243902439025E-2</v>
      </c>
      <c r="M320" s="34">
        <f t="shared" si="65"/>
        <v>2.4390243902439025E-2</v>
      </c>
      <c r="N320" s="34">
        <f t="shared" si="65"/>
        <v>2.4390243902439025E-2</v>
      </c>
      <c r="O320" s="34">
        <f t="shared" si="65"/>
        <v>2.4390243902439025E-2</v>
      </c>
      <c r="P320" s="34">
        <f t="shared" si="65"/>
        <v>2.4390243902439025E-2</v>
      </c>
      <c r="Q320" s="34">
        <f t="shared" si="65"/>
        <v>2.4390243902439025E-2</v>
      </c>
      <c r="R320" s="34">
        <f t="shared" si="65"/>
        <v>2.4390243902439025E-2</v>
      </c>
      <c r="S320" s="34">
        <f t="shared" si="65"/>
        <v>2.4390243902439025E-2</v>
      </c>
      <c r="T320" s="34">
        <f t="shared" si="65"/>
        <v>2.4390243902439025E-2</v>
      </c>
      <c r="U320" s="34">
        <f t="shared" si="65"/>
        <v>2.4390243902439025E-2</v>
      </c>
      <c r="V320" s="34">
        <f t="shared" si="65"/>
        <v>2.4390243902439025E-2</v>
      </c>
      <c r="W320" s="34">
        <f t="shared" si="65"/>
        <v>2.4390243902439025E-2</v>
      </c>
      <c r="X320" s="34">
        <f t="shared" si="65"/>
        <v>2.4390243902439025E-2</v>
      </c>
      <c r="Y320" s="34">
        <f t="shared" si="65"/>
        <v>2.4390243902439025E-2</v>
      </c>
      <c r="Z320" s="34">
        <f t="shared" si="65"/>
        <v>2.4390243902439025E-2</v>
      </c>
      <c r="AA320" s="34">
        <f t="shared" si="65"/>
        <v>2.4390243902439025E-2</v>
      </c>
      <c r="AB320" s="34">
        <f t="shared" si="65"/>
        <v>2.4390243902439025E-2</v>
      </c>
      <c r="AC320" s="34">
        <f t="shared" si="65"/>
        <v>2.4390243902439025E-2</v>
      </c>
      <c r="AD320" s="34">
        <f t="shared" si="65"/>
        <v>2.4390243902439025E-2</v>
      </c>
      <c r="AE320" s="34">
        <f t="shared" si="65"/>
        <v>2.4390243902439025E-2</v>
      </c>
      <c r="AF320">
        <f t="shared" si="61"/>
        <v>2.4390243902439036E-2</v>
      </c>
      <c r="AG320" s="30"/>
      <c r="AH320" s="29"/>
    </row>
    <row r="321" spans="1:34" ht="15" customHeight="1" x14ac:dyDescent="0.4">
      <c r="A321" s="33" t="s">
        <v>6101</v>
      </c>
      <c r="B321" s="34">
        <f t="shared" si="65"/>
        <v>4.878048780487805E-2</v>
      </c>
      <c r="C321" s="34">
        <f t="shared" si="65"/>
        <v>4.878048780487805E-2</v>
      </c>
      <c r="D321" s="34">
        <f t="shared" si="65"/>
        <v>4.878048780487805E-2</v>
      </c>
      <c r="E321" s="34">
        <f t="shared" si="65"/>
        <v>4.878048780487805E-2</v>
      </c>
      <c r="F321" s="34">
        <f t="shared" si="65"/>
        <v>4.878048780487805E-2</v>
      </c>
      <c r="G321" s="34">
        <f t="shared" si="65"/>
        <v>4.878048780487805E-2</v>
      </c>
      <c r="H321" s="34">
        <f t="shared" si="65"/>
        <v>4.878048780487805E-2</v>
      </c>
      <c r="I321" s="34">
        <f t="shared" si="65"/>
        <v>4.878048780487805E-2</v>
      </c>
      <c r="J321" s="34">
        <f t="shared" si="65"/>
        <v>4.878048780487805E-2</v>
      </c>
      <c r="K321" s="34">
        <f t="shared" si="65"/>
        <v>4.878048780487805E-2</v>
      </c>
      <c r="L321" s="34">
        <f t="shared" si="65"/>
        <v>4.878048780487805E-2</v>
      </c>
      <c r="M321" s="34">
        <f t="shared" si="65"/>
        <v>4.878048780487805E-2</v>
      </c>
      <c r="N321" s="34">
        <f t="shared" si="65"/>
        <v>4.878048780487805E-2</v>
      </c>
      <c r="O321" s="34">
        <f t="shared" si="65"/>
        <v>4.878048780487805E-2</v>
      </c>
      <c r="P321" s="34">
        <f t="shared" si="65"/>
        <v>4.878048780487805E-2</v>
      </c>
      <c r="Q321" s="34">
        <f t="shared" si="65"/>
        <v>4.878048780487805E-2</v>
      </c>
      <c r="R321" s="34">
        <f t="shared" si="65"/>
        <v>4.878048780487805E-2</v>
      </c>
      <c r="S321" s="34">
        <f t="shared" si="65"/>
        <v>4.878048780487805E-2</v>
      </c>
      <c r="T321" s="34">
        <f t="shared" si="65"/>
        <v>4.878048780487805E-2</v>
      </c>
      <c r="U321" s="34">
        <f t="shared" si="65"/>
        <v>4.878048780487805E-2</v>
      </c>
      <c r="V321" s="34">
        <f t="shared" si="65"/>
        <v>4.878048780487805E-2</v>
      </c>
      <c r="W321" s="34">
        <f t="shared" si="65"/>
        <v>4.878048780487805E-2</v>
      </c>
      <c r="X321" s="34">
        <f t="shared" si="65"/>
        <v>4.878048780487805E-2</v>
      </c>
      <c r="Y321" s="34">
        <f t="shared" si="65"/>
        <v>4.878048780487805E-2</v>
      </c>
      <c r="Z321" s="34">
        <f t="shared" si="65"/>
        <v>4.878048780487805E-2</v>
      </c>
      <c r="AA321" s="34">
        <f t="shared" si="65"/>
        <v>4.878048780487805E-2</v>
      </c>
      <c r="AB321" s="34">
        <f t="shared" si="65"/>
        <v>4.878048780487805E-2</v>
      </c>
      <c r="AC321" s="34">
        <f t="shared" si="65"/>
        <v>4.878048780487805E-2</v>
      </c>
      <c r="AD321" s="34">
        <f t="shared" si="65"/>
        <v>4.878048780487805E-2</v>
      </c>
      <c r="AE321" s="34">
        <f t="shared" si="65"/>
        <v>4.878048780487805E-2</v>
      </c>
      <c r="AF321">
        <f t="shared" si="61"/>
        <v>4.8780487804878071E-2</v>
      </c>
      <c r="AG321" s="30"/>
      <c r="AH321" s="29"/>
    </row>
    <row r="322" spans="1:34" ht="15" customHeight="1" x14ac:dyDescent="0.4">
      <c r="A322" s="33" t="s">
        <v>6102</v>
      </c>
      <c r="B322" s="34">
        <f t="shared" si="65"/>
        <v>2.4390243902439025E-2</v>
      </c>
      <c r="C322" s="34">
        <f t="shared" si="65"/>
        <v>2.4390243902439025E-2</v>
      </c>
      <c r="D322" s="34">
        <f t="shared" si="65"/>
        <v>2.4390243902439025E-2</v>
      </c>
      <c r="E322" s="34">
        <f t="shared" si="65"/>
        <v>2.4390243902439025E-2</v>
      </c>
      <c r="F322" s="34">
        <f t="shared" si="65"/>
        <v>2.4390243902439025E-2</v>
      </c>
      <c r="G322" s="34">
        <f t="shared" si="65"/>
        <v>2.4390243902439025E-2</v>
      </c>
      <c r="H322" s="34">
        <f t="shared" si="65"/>
        <v>2.4390243902439025E-2</v>
      </c>
      <c r="I322" s="34">
        <f t="shared" si="65"/>
        <v>2.4390243902439025E-2</v>
      </c>
      <c r="J322" s="34">
        <f t="shared" si="65"/>
        <v>2.4390243902439025E-2</v>
      </c>
      <c r="K322" s="34">
        <f t="shared" si="65"/>
        <v>2.4390243902439025E-2</v>
      </c>
      <c r="L322" s="34">
        <f t="shared" si="65"/>
        <v>2.4390243902439025E-2</v>
      </c>
      <c r="M322" s="34">
        <f t="shared" si="65"/>
        <v>2.4390243902439025E-2</v>
      </c>
      <c r="N322" s="34">
        <f t="shared" si="65"/>
        <v>2.4390243902439025E-2</v>
      </c>
      <c r="O322" s="34">
        <f t="shared" si="65"/>
        <v>2.4390243902439025E-2</v>
      </c>
      <c r="P322" s="34">
        <f t="shared" si="65"/>
        <v>2.4390243902439025E-2</v>
      </c>
      <c r="Q322" s="34">
        <f t="shared" si="65"/>
        <v>2.4390243902439025E-2</v>
      </c>
      <c r="R322" s="34">
        <f t="shared" si="65"/>
        <v>2.4390243902439025E-2</v>
      </c>
      <c r="S322" s="34">
        <f t="shared" si="65"/>
        <v>2.4390243902439025E-2</v>
      </c>
      <c r="T322" s="34">
        <f t="shared" si="65"/>
        <v>2.4390243902439025E-2</v>
      </c>
      <c r="U322" s="34">
        <f t="shared" si="65"/>
        <v>2.4390243902439025E-2</v>
      </c>
      <c r="V322" s="34">
        <f t="shared" si="65"/>
        <v>2.4390243902439025E-2</v>
      </c>
      <c r="W322" s="34">
        <f t="shared" si="65"/>
        <v>2.4390243902439025E-2</v>
      </c>
      <c r="X322" s="34">
        <f t="shared" si="65"/>
        <v>2.4390243902439025E-2</v>
      </c>
      <c r="Y322" s="34">
        <f t="shared" si="65"/>
        <v>2.4390243902439025E-2</v>
      </c>
      <c r="Z322" s="34">
        <f t="shared" si="65"/>
        <v>2.4390243902439025E-2</v>
      </c>
      <c r="AA322" s="34">
        <f t="shared" si="65"/>
        <v>2.4390243902439025E-2</v>
      </c>
      <c r="AB322" s="34">
        <f t="shared" si="65"/>
        <v>2.4390243902439025E-2</v>
      </c>
      <c r="AC322" s="34">
        <f t="shared" si="65"/>
        <v>2.4390243902439025E-2</v>
      </c>
      <c r="AD322" s="34">
        <f t="shared" si="65"/>
        <v>2.4390243902439025E-2</v>
      </c>
      <c r="AE322" s="34">
        <f t="shared" si="65"/>
        <v>2.4390243902439025E-2</v>
      </c>
      <c r="AF322">
        <f t="shared" si="61"/>
        <v>2.4390243902439036E-2</v>
      </c>
      <c r="AG322" s="30"/>
      <c r="AH322" s="29"/>
    </row>
    <row r="323" spans="1:34" ht="15" customHeight="1" x14ac:dyDescent="0.4">
      <c r="A323" s="33" t="s">
        <v>6103</v>
      </c>
      <c r="B323" s="34">
        <f t="shared" si="65"/>
        <v>2.4390243902439025E-2</v>
      </c>
      <c r="C323" s="34">
        <f t="shared" si="65"/>
        <v>2.4390243902439025E-2</v>
      </c>
      <c r="D323" s="34">
        <f t="shared" si="65"/>
        <v>2.4390243902439025E-2</v>
      </c>
      <c r="E323" s="34">
        <f t="shared" si="65"/>
        <v>2.4390243902439025E-2</v>
      </c>
      <c r="F323" s="34">
        <f t="shared" si="65"/>
        <v>2.4390243902439025E-2</v>
      </c>
      <c r="G323" s="34">
        <f t="shared" si="65"/>
        <v>2.4390243902439025E-2</v>
      </c>
      <c r="H323" s="34">
        <f t="shared" si="65"/>
        <v>2.4390243902439025E-2</v>
      </c>
      <c r="I323" s="34">
        <f t="shared" si="65"/>
        <v>2.4390243902439025E-2</v>
      </c>
      <c r="J323" s="34">
        <f t="shared" si="65"/>
        <v>2.4390243902439025E-2</v>
      </c>
      <c r="K323" s="34">
        <f t="shared" si="65"/>
        <v>2.4390243902439025E-2</v>
      </c>
      <c r="L323" s="34">
        <f t="shared" si="65"/>
        <v>2.4390243902439025E-2</v>
      </c>
      <c r="M323" s="34">
        <f t="shared" si="65"/>
        <v>2.4390243902439025E-2</v>
      </c>
      <c r="N323" s="34">
        <f t="shared" si="65"/>
        <v>2.4390243902439025E-2</v>
      </c>
      <c r="O323" s="34">
        <f t="shared" si="65"/>
        <v>2.4390243902439025E-2</v>
      </c>
      <c r="P323" s="34">
        <f t="shared" si="65"/>
        <v>2.4390243902439025E-2</v>
      </c>
      <c r="Q323" s="34">
        <f t="shared" ref="Q323:AE323" si="66">Q289/Q$293</f>
        <v>2.4390243902439025E-2</v>
      </c>
      <c r="R323" s="34">
        <f t="shared" si="66"/>
        <v>2.4390243902439025E-2</v>
      </c>
      <c r="S323" s="34">
        <f t="shared" si="66"/>
        <v>2.4390243902439025E-2</v>
      </c>
      <c r="T323" s="34">
        <f t="shared" si="66"/>
        <v>2.4390243902439025E-2</v>
      </c>
      <c r="U323" s="34">
        <f t="shared" si="66"/>
        <v>2.4390243902439025E-2</v>
      </c>
      <c r="V323" s="34">
        <f t="shared" si="66"/>
        <v>2.4390243902439025E-2</v>
      </c>
      <c r="W323" s="34">
        <f t="shared" si="66"/>
        <v>2.4390243902439025E-2</v>
      </c>
      <c r="X323" s="34">
        <f t="shared" si="66"/>
        <v>2.4390243902439025E-2</v>
      </c>
      <c r="Y323" s="34">
        <f t="shared" si="66"/>
        <v>2.4390243902439025E-2</v>
      </c>
      <c r="Z323" s="34">
        <f t="shared" si="66"/>
        <v>2.4390243902439025E-2</v>
      </c>
      <c r="AA323" s="34">
        <f t="shared" si="66"/>
        <v>2.4390243902439025E-2</v>
      </c>
      <c r="AB323" s="34">
        <f t="shared" si="66"/>
        <v>2.4390243902439025E-2</v>
      </c>
      <c r="AC323" s="34">
        <f t="shared" si="66"/>
        <v>2.4390243902439025E-2</v>
      </c>
      <c r="AD323" s="34">
        <f t="shared" si="66"/>
        <v>2.4390243902439025E-2</v>
      </c>
      <c r="AE323" s="34">
        <f t="shared" si="66"/>
        <v>2.4390243902439025E-2</v>
      </c>
      <c r="AF323">
        <f t="shared" si="61"/>
        <v>2.4390243902439036E-2</v>
      </c>
      <c r="AG323" s="30"/>
      <c r="AH323" s="29"/>
    </row>
    <row r="324" spans="1:34" ht="15" customHeight="1" x14ac:dyDescent="0.4">
      <c r="A324" s="33" t="s">
        <v>6104</v>
      </c>
      <c r="B324" s="34">
        <f t="shared" ref="B324:AE326" si="67">B290/B$293</f>
        <v>2.4390243902439025E-2</v>
      </c>
      <c r="C324" s="34">
        <f t="shared" si="67"/>
        <v>2.4390243902439025E-2</v>
      </c>
      <c r="D324" s="34">
        <f t="shared" si="67"/>
        <v>2.4390243902439025E-2</v>
      </c>
      <c r="E324" s="34">
        <f t="shared" si="67"/>
        <v>2.4390243902439025E-2</v>
      </c>
      <c r="F324" s="34">
        <f t="shared" si="67"/>
        <v>2.4390243902439025E-2</v>
      </c>
      <c r="G324" s="34">
        <f t="shared" si="67"/>
        <v>2.4390243902439025E-2</v>
      </c>
      <c r="H324" s="34">
        <f t="shared" si="67"/>
        <v>2.4390243902439025E-2</v>
      </c>
      <c r="I324" s="34">
        <f t="shared" si="67"/>
        <v>2.4390243902439025E-2</v>
      </c>
      <c r="J324" s="34">
        <f t="shared" si="67"/>
        <v>2.4390243902439025E-2</v>
      </c>
      <c r="K324" s="34">
        <f t="shared" si="67"/>
        <v>2.4390243902439025E-2</v>
      </c>
      <c r="L324" s="34">
        <f t="shared" si="67"/>
        <v>2.4390243902439025E-2</v>
      </c>
      <c r="M324" s="34">
        <f t="shared" si="67"/>
        <v>2.4390243902439025E-2</v>
      </c>
      <c r="N324" s="34">
        <f t="shared" si="67"/>
        <v>2.4390243902439025E-2</v>
      </c>
      <c r="O324" s="34">
        <f t="shared" si="67"/>
        <v>2.4390243902439025E-2</v>
      </c>
      <c r="P324" s="34">
        <f t="shared" si="67"/>
        <v>2.4390243902439025E-2</v>
      </c>
      <c r="Q324" s="34">
        <f t="shared" si="67"/>
        <v>2.4390243902439025E-2</v>
      </c>
      <c r="R324" s="34">
        <f t="shared" si="67"/>
        <v>2.4390243902439025E-2</v>
      </c>
      <c r="S324" s="34">
        <f t="shared" si="67"/>
        <v>2.4390243902439025E-2</v>
      </c>
      <c r="T324" s="34">
        <f t="shared" si="67"/>
        <v>2.4390243902439025E-2</v>
      </c>
      <c r="U324" s="34">
        <f t="shared" si="67"/>
        <v>2.4390243902439025E-2</v>
      </c>
      <c r="V324" s="34">
        <f t="shared" si="67"/>
        <v>2.4390243902439025E-2</v>
      </c>
      <c r="W324" s="34">
        <f t="shared" si="67"/>
        <v>2.4390243902439025E-2</v>
      </c>
      <c r="X324" s="34">
        <f t="shared" si="67"/>
        <v>2.4390243902439025E-2</v>
      </c>
      <c r="Y324" s="34">
        <f t="shared" si="67"/>
        <v>2.4390243902439025E-2</v>
      </c>
      <c r="Z324" s="34">
        <f t="shared" si="67"/>
        <v>2.4390243902439025E-2</v>
      </c>
      <c r="AA324" s="34">
        <f t="shared" si="67"/>
        <v>2.4390243902439025E-2</v>
      </c>
      <c r="AB324" s="34">
        <f t="shared" si="67"/>
        <v>2.4390243902439025E-2</v>
      </c>
      <c r="AC324" s="34">
        <f t="shared" si="67"/>
        <v>2.4390243902439025E-2</v>
      </c>
      <c r="AD324" s="34">
        <f t="shared" si="67"/>
        <v>2.4390243902439025E-2</v>
      </c>
      <c r="AE324" s="34">
        <f t="shared" si="67"/>
        <v>2.4390243902439025E-2</v>
      </c>
      <c r="AF324">
        <f t="shared" si="61"/>
        <v>2.4390243902439036E-2</v>
      </c>
      <c r="AG324" s="30"/>
      <c r="AH324" s="29"/>
    </row>
    <row r="325" spans="1:34" ht="15" customHeight="1" x14ac:dyDescent="0.4">
      <c r="A325" s="33" t="s">
        <v>6105</v>
      </c>
      <c r="B325" s="34">
        <f t="shared" si="67"/>
        <v>4.878048780487805E-2</v>
      </c>
      <c r="C325" s="34">
        <f t="shared" si="67"/>
        <v>4.878048780487805E-2</v>
      </c>
      <c r="D325" s="34">
        <f t="shared" si="67"/>
        <v>4.878048780487805E-2</v>
      </c>
      <c r="E325" s="34">
        <f t="shared" si="67"/>
        <v>4.878048780487805E-2</v>
      </c>
      <c r="F325" s="34">
        <f t="shared" si="67"/>
        <v>4.878048780487805E-2</v>
      </c>
      <c r="G325" s="34">
        <f t="shared" si="67"/>
        <v>4.878048780487805E-2</v>
      </c>
      <c r="H325" s="34">
        <f t="shared" si="67"/>
        <v>4.878048780487805E-2</v>
      </c>
      <c r="I325" s="34">
        <f t="shared" si="67"/>
        <v>4.878048780487805E-2</v>
      </c>
      <c r="J325" s="34">
        <f t="shared" si="67"/>
        <v>4.878048780487805E-2</v>
      </c>
      <c r="K325" s="34">
        <f t="shared" si="67"/>
        <v>4.878048780487805E-2</v>
      </c>
      <c r="L325" s="34">
        <f t="shared" si="67"/>
        <v>4.878048780487805E-2</v>
      </c>
      <c r="M325" s="34">
        <f t="shared" si="67"/>
        <v>4.878048780487805E-2</v>
      </c>
      <c r="N325" s="34">
        <f t="shared" si="67"/>
        <v>4.878048780487805E-2</v>
      </c>
      <c r="O325" s="34">
        <f t="shared" si="67"/>
        <v>4.878048780487805E-2</v>
      </c>
      <c r="P325" s="34">
        <f t="shared" si="67"/>
        <v>4.878048780487805E-2</v>
      </c>
      <c r="Q325" s="34">
        <f t="shared" si="67"/>
        <v>4.878048780487805E-2</v>
      </c>
      <c r="R325" s="34">
        <f t="shared" si="67"/>
        <v>4.878048780487805E-2</v>
      </c>
      <c r="S325" s="34">
        <f t="shared" si="67"/>
        <v>4.878048780487805E-2</v>
      </c>
      <c r="T325" s="34">
        <f t="shared" si="67"/>
        <v>4.878048780487805E-2</v>
      </c>
      <c r="U325" s="34">
        <f t="shared" si="67"/>
        <v>4.878048780487805E-2</v>
      </c>
      <c r="V325" s="34">
        <f t="shared" si="67"/>
        <v>4.878048780487805E-2</v>
      </c>
      <c r="W325" s="34">
        <f t="shared" si="67"/>
        <v>4.878048780487805E-2</v>
      </c>
      <c r="X325" s="34">
        <f t="shared" si="67"/>
        <v>4.878048780487805E-2</v>
      </c>
      <c r="Y325" s="34">
        <f t="shared" si="67"/>
        <v>4.878048780487805E-2</v>
      </c>
      <c r="Z325" s="34">
        <f t="shared" si="67"/>
        <v>4.878048780487805E-2</v>
      </c>
      <c r="AA325" s="34">
        <f t="shared" si="67"/>
        <v>4.878048780487805E-2</v>
      </c>
      <c r="AB325" s="34">
        <f t="shared" si="67"/>
        <v>4.878048780487805E-2</v>
      </c>
      <c r="AC325" s="34">
        <f t="shared" si="67"/>
        <v>4.878048780487805E-2</v>
      </c>
      <c r="AD325" s="34">
        <f t="shared" si="67"/>
        <v>4.878048780487805E-2</v>
      </c>
      <c r="AE325" s="34">
        <f t="shared" si="67"/>
        <v>4.878048780487805E-2</v>
      </c>
      <c r="AF325">
        <f t="shared" si="61"/>
        <v>4.8780487804878071E-2</v>
      </c>
      <c r="AG325" s="30"/>
      <c r="AH325" s="29"/>
    </row>
    <row r="326" spans="1:34" ht="15" customHeight="1" x14ac:dyDescent="0.4">
      <c r="A326" s="33" t="s">
        <v>6106</v>
      </c>
      <c r="B326" s="34">
        <f t="shared" si="67"/>
        <v>2.4390243902439025E-2</v>
      </c>
      <c r="C326" s="34">
        <f t="shared" si="67"/>
        <v>2.4390243902439025E-2</v>
      </c>
      <c r="D326" s="34">
        <f t="shared" si="67"/>
        <v>2.4390243902439025E-2</v>
      </c>
      <c r="E326" s="34">
        <f t="shared" si="67"/>
        <v>2.4390243902439025E-2</v>
      </c>
      <c r="F326" s="34">
        <f t="shared" si="67"/>
        <v>2.4390243902439025E-2</v>
      </c>
      <c r="G326" s="34">
        <f t="shared" si="67"/>
        <v>2.4390243902439025E-2</v>
      </c>
      <c r="H326" s="34">
        <f t="shared" si="67"/>
        <v>2.4390243902439025E-2</v>
      </c>
      <c r="I326" s="34">
        <f t="shared" si="67"/>
        <v>2.4390243902439025E-2</v>
      </c>
      <c r="J326" s="34">
        <f t="shared" si="67"/>
        <v>2.4390243902439025E-2</v>
      </c>
      <c r="K326" s="34">
        <f t="shared" si="67"/>
        <v>2.4390243902439025E-2</v>
      </c>
      <c r="L326" s="34">
        <f t="shared" si="67"/>
        <v>2.4390243902439025E-2</v>
      </c>
      <c r="M326" s="34">
        <f t="shared" si="67"/>
        <v>2.4390243902439025E-2</v>
      </c>
      <c r="N326" s="34">
        <f t="shared" si="67"/>
        <v>2.4390243902439025E-2</v>
      </c>
      <c r="O326" s="34">
        <f t="shared" si="67"/>
        <v>2.4390243902439025E-2</v>
      </c>
      <c r="P326" s="34">
        <f t="shared" si="67"/>
        <v>2.4390243902439025E-2</v>
      </c>
      <c r="Q326" s="34">
        <f t="shared" si="67"/>
        <v>2.4390243902439025E-2</v>
      </c>
      <c r="R326" s="34">
        <f t="shared" si="67"/>
        <v>2.4390243902439025E-2</v>
      </c>
      <c r="S326" s="34">
        <f t="shared" si="67"/>
        <v>2.4390243902439025E-2</v>
      </c>
      <c r="T326" s="34">
        <f t="shared" si="67"/>
        <v>2.4390243902439025E-2</v>
      </c>
      <c r="U326" s="34">
        <f t="shared" si="67"/>
        <v>2.4390243902439025E-2</v>
      </c>
      <c r="V326" s="34">
        <f t="shared" si="67"/>
        <v>2.4390243902439025E-2</v>
      </c>
      <c r="W326" s="34">
        <f t="shared" si="67"/>
        <v>2.4390243902439025E-2</v>
      </c>
      <c r="X326" s="34">
        <f t="shared" si="67"/>
        <v>2.4390243902439025E-2</v>
      </c>
      <c r="Y326" s="34">
        <f t="shared" si="67"/>
        <v>2.4390243902439025E-2</v>
      </c>
      <c r="Z326" s="34">
        <f t="shared" si="67"/>
        <v>2.4390243902439025E-2</v>
      </c>
      <c r="AA326" s="34">
        <f t="shared" si="67"/>
        <v>2.4390243902439025E-2</v>
      </c>
      <c r="AB326" s="34">
        <f t="shared" si="67"/>
        <v>2.4390243902439025E-2</v>
      </c>
      <c r="AC326" s="34">
        <f t="shared" si="67"/>
        <v>2.4390243902439025E-2</v>
      </c>
      <c r="AD326" s="34">
        <f t="shared" si="67"/>
        <v>2.4390243902439025E-2</v>
      </c>
      <c r="AE326" s="34">
        <f t="shared" si="67"/>
        <v>2.4390243902439025E-2</v>
      </c>
      <c r="AF326">
        <f t="shared" si="61"/>
        <v>2.4390243902439036E-2</v>
      </c>
      <c r="AG326" s="30"/>
      <c r="AH326" s="29"/>
    </row>
    <row r="327" spans="1:34" ht="15" customHeight="1" x14ac:dyDescent="0.4">
      <c r="A327" s="31"/>
      <c r="B327" s="36">
        <f t="shared" ref="B327:AE327" si="68">AVERAGE(B297:B326)</f>
        <v>3.3333333333333347E-2</v>
      </c>
      <c r="C327" s="36">
        <f t="shared" si="68"/>
        <v>3.3333333333333347E-2</v>
      </c>
      <c r="D327" s="36">
        <f t="shared" si="68"/>
        <v>3.3333333333333347E-2</v>
      </c>
      <c r="E327" s="36">
        <f t="shared" si="68"/>
        <v>3.3333333333333347E-2</v>
      </c>
      <c r="F327" s="36">
        <f t="shared" si="68"/>
        <v>3.3333333333333347E-2</v>
      </c>
      <c r="G327" s="36">
        <f t="shared" si="68"/>
        <v>3.3333333333333347E-2</v>
      </c>
      <c r="H327" s="36">
        <f t="shared" si="68"/>
        <v>3.3333333333333347E-2</v>
      </c>
      <c r="I327" s="36">
        <f t="shared" si="68"/>
        <v>3.3333333333333347E-2</v>
      </c>
      <c r="J327" s="36">
        <f t="shared" si="68"/>
        <v>3.3333333333333347E-2</v>
      </c>
      <c r="K327" s="36">
        <f t="shared" si="68"/>
        <v>3.3333333333333347E-2</v>
      </c>
      <c r="L327" s="36">
        <f t="shared" si="68"/>
        <v>3.3333333333333347E-2</v>
      </c>
      <c r="M327" s="36">
        <f t="shared" si="68"/>
        <v>3.3333333333333347E-2</v>
      </c>
      <c r="N327" s="36">
        <f t="shared" si="68"/>
        <v>3.3333333333333347E-2</v>
      </c>
      <c r="O327" s="36">
        <f t="shared" si="68"/>
        <v>3.3333333333333347E-2</v>
      </c>
      <c r="P327" s="36">
        <f t="shared" si="68"/>
        <v>3.3333333333333347E-2</v>
      </c>
      <c r="Q327" s="36">
        <f t="shared" si="68"/>
        <v>3.3333333333333347E-2</v>
      </c>
      <c r="R327" s="36">
        <f t="shared" si="68"/>
        <v>3.3333333333333347E-2</v>
      </c>
      <c r="S327" s="36">
        <f t="shared" si="68"/>
        <v>3.3333333333333347E-2</v>
      </c>
      <c r="T327" s="36">
        <f t="shared" si="68"/>
        <v>3.3333333333333347E-2</v>
      </c>
      <c r="U327" s="36">
        <f t="shared" si="68"/>
        <v>3.3333333333333347E-2</v>
      </c>
      <c r="V327" s="36">
        <f t="shared" si="68"/>
        <v>3.3333333333333347E-2</v>
      </c>
      <c r="W327" s="36">
        <f t="shared" si="68"/>
        <v>3.3333333333333347E-2</v>
      </c>
      <c r="X327" s="36">
        <f t="shared" si="68"/>
        <v>3.3333333333333347E-2</v>
      </c>
      <c r="Y327" s="36">
        <f t="shared" si="68"/>
        <v>3.3333333333333347E-2</v>
      </c>
      <c r="Z327" s="36">
        <f t="shared" si="68"/>
        <v>3.3333333333333347E-2</v>
      </c>
      <c r="AA327" s="36">
        <f t="shared" si="68"/>
        <v>3.3333333333333347E-2</v>
      </c>
      <c r="AB327" s="36">
        <f t="shared" si="68"/>
        <v>3.3333333333333347E-2</v>
      </c>
      <c r="AC327" s="36">
        <f t="shared" si="68"/>
        <v>3.3333333333333347E-2</v>
      </c>
      <c r="AD327" s="36">
        <f t="shared" si="68"/>
        <v>3.3333333333333347E-2</v>
      </c>
      <c r="AE327" s="36">
        <f t="shared" si="68"/>
        <v>3.3333333333333347E-2</v>
      </c>
      <c r="AF327" s="31"/>
      <c r="AG327" s="30"/>
      <c r="AH327" s="29"/>
    </row>
    <row r="328" spans="1:34" ht="15" customHeight="1" x14ac:dyDescent="0.4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0"/>
      <c r="AH328" s="29"/>
    </row>
    <row r="329" spans="1:34" ht="15" customHeight="1" x14ac:dyDescent="0.4">
      <c r="A329" s="31" t="s">
        <v>587</v>
      </c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0"/>
      <c r="AH329" s="29"/>
    </row>
    <row r="330" spans="1:34" ht="15" customHeight="1" x14ac:dyDescent="0.4">
      <c r="A330" s="33"/>
      <c r="B330" s="33" t="s">
        <v>20</v>
      </c>
      <c r="C330" s="33" t="s">
        <v>21</v>
      </c>
      <c r="D330" s="33" t="s">
        <v>22</v>
      </c>
      <c r="E330" s="33" t="s">
        <v>23</v>
      </c>
      <c r="F330" s="33" t="s">
        <v>36</v>
      </c>
      <c r="G330" s="33" t="s">
        <v>37</v>
      </c>
      <c r="H330" s="33" t="s">
        <v>38</v>
      </c>
      <c r="I330" s="33" t="s">
        <v>39</v>
      </c>
      <c r="J330" s="33" t="s">
        <v>40</v>
      </c>
      <c r="K330" s="33" t="s">
        <v>41</v>
      </c>
      <c r="L330" s="33" t="s">
        <v>42</v>
      </c>
      <c r="M330" s="33" t="s">
        <v>43</v>
      </c>
      <c r="N330" s="33" t="s">
        <v>44</v>
      </c>
      <c r="O330" s="33" t="s">
        <v>357</v>
      </c>
      <c r="P330" s="33" t="s">
        <v>358</v>
      </c>
      <c r="Q330" s="33" t="s">
        <v>359</v>
      </c>
      <c r="R330" s="33" t="s">
        <v>360</v>
      </c>
      <c r="S330" s="33" t="s">
        <v>569</v>
      </c>
      <c r="T330" s="33" t="s">
        <v>570</v>
      </c>
      <c r="U330" s="33" t="s">
        <v>571</v>
      </c>
      <c r="V330" s="33" t="s">
        <v>6097</v>
      </c>
      <c r="W330" s="33" t="s">
        <v>6098</v>
      </c>
      <c r="X330" s="33" t="s">
        <v>6099</v>
      </c>
      <c r="Y330" s="33" t="s">
        <v>6100</v>
      </c>
      <c r="Z330" s="33" t="s">
        <v>6101</v>
      </c>
      <c r="AA330" s="33" t="s">
        <v>6102</v>
      </c>
      <c r="AB330" s="33" t="s">
        <v>6103</v>
      </c>
      <c r="AC330" s="33" t="s">
        <v>6104</v>
      </c>
      <c r="AD330" s="33" t="s">
        <v>6105</v>
      </c>
      <c r="AE330" s="33" t="s">
        <v>6106</v>
      </c>
      <c r="AF330" s="31"/>
      <c r="AG330" s="30"/>
      <c r="AH330" s="29"/>
    </row>
    <row r="331" spans="1:34" ht="15" customHeight="1" x14ac:dyDescent="0.4">
      <c r="A331" s="33" t="s">
        <v>20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  <c r="J331">
        <v>1</v>
      </c>
      <c r="K331">
        <v>1</v>
      </c>
      <c r="L331">
        <v>1</v>
      </c>
      <c r="M331">
        <v>0.128</v>
      </c>
      <c r="N331">
        <v>0.5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0.5</v>
      </c>
      <c r="AE331">
        <v>1</v>
      </c>
      <c r="AF331" s="31"/>
      <c r="AG331" s="30"/>
      <c r="AH331" s="29"/>
    </row>
    <row r="332" spans="1:34" ht="15" customHeight="1" x14ac:dyDescent="0.4">
      <c r="A332" s="33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0.128</v>
      </c>
      <c r="N332">
        <v>0.5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0.5</v>
      </c>
      <c r="AE332">
        <v>1</v>
      </c>
      <c r="AF332" s="31"/>
      <c r="AG332" s="30"/>
      <c r="AH332" s="29"/>
    </row>
    <row r="333" spans="1:34" ht="15" customHeight="1" x14ac:dyDescent="0.4">
      <c r="A333" s="33" t="s">
        <v>22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0.128</v>
      </c>
      <c r="N333">
        <v>0.5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0.5</v>
      </c>
      <c r="AE333">
        <v>1</v>
      </c>
      <c r="AF333" s="31"/>
      <c r="AG333" s="30"/>
      <c r="AH333" s="29"/>
    </row>
    <row r="334" spans="1:34" ht="15" customHeight="1" x14ac:dyDescent="0.4">
      <c r="A334" s="33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1</v>
      </c>
      <c r="L334">
        <v>1</v>
      </c>
      <c r="M334">
        <v>0.128</v>
      </c>
      <c r="N334">
        <v>0.5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0.5</v>
      </c>
      <c r="AE334">
        <v>1</v>
      </c>
      <c r="AF334" s="31"/>
      <c r="AG334" s="30"/>
      <c r="AH334" s="29"/>
    </row>
    <row r="335" spans="1:34" ht="15" customHeight="1" x14ac:dyDescent="0.4">
      <c r="A335" s="33" t="s">
        <v>36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0.128</v>
      </c>
      <c r="N335">
        <v>0.5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0.5</v>
      </c>
      <c r="AE335">
        <v>1</v>
      </c>
      <c r="AF335" s="31"/>
      <c r="AG335" s="30"/>
      <c r="AH335" s="29"/>
    </row>
    <row r="336" spans="1:34" ht="15" customHeight="1" x14ac:dyDescent="0.4">
      <c r="A336" s="33" t="s">
        <v>37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2</v>
      </c>
      <c r="I336">
        <v>1</v>
      </c>
      <c r="J336">
        <v>1</v>
      </c>
      <c r="K336">
        <v>1</v>
      </c>
      <c r="L336">
        <v>1</v>
      </c>
      <c r="M336">
        <v>0.128</v>
      </c>
      <c r="N336">
        <v>0.5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0.5</v>
      </c>
      <c r="AE336">
        <v>1</v>
      </c>
      <c r="AF336" s="31"/>
      <c r="AG336" s="30"/>
      <c r="AH336" s="29"/>
    </row>
    <row r="337" spans="1:34" ht="15" customHeight="1" x14ac:dyDescent="0.4">
      <c r="A337" s="33" t="s">
        <v>38</v>
      </c>
      <c r="B337">
        <v>0.5</v>
      </c>
      <c r="C337">
        <v>0.5</v>
      </c>
      <c r="D337">
        <v>0.5</v>
      </c>
      <c r="E337">
        <v>0.5</v>
      </c>
      <c r="F337">
        <v>0.5</v>
      </c>
      <c r="G337">
        <v>0.5</v>
      </c>
      <c r="H337">
        <v>1</v>
      </c>
      <c r="I337">
        <v>0.5</v>
      </c>
      <c r="J337">
        <v>0.5</v>
      </c>
      <c r="K337">
        <v>0.5</v>
      </c>
      <c r="L337">
        <v>0.5</v>
      </c>
      <c r="M337">
        <v>6.4000000000000001E-2</v>
      </c>
      <c r="N337">
        <v>0.25</v>
      </c>
      <c r="O337">
        <v>0.5</v>
      </c>
      <c r="P337">
        <v>0.5</v>
      </c>
      <c r="Q337">
        <v>0.5</v>
      </c>
      <c r="R337">
        <v>0.5</v>
      </c>
      <c r="S337">
        <v>0.5</v>
      </c>
      <c r="T337">
        <v>0.5</v>
      </c>
      <c r="U337">
        <v>0.5</v>
      </c>
      <c r="V337">
        <v>0.5</v>
      </c>
      <c r="W337">
        <v>0.5</v>
      </c>
      <c r="X337">
        <v>0.5</v>
      </c>
      <c r="Y337">
        <v>0.5</v>
      </c>
      <c r="Z337">
        <v>0.5</v>
      </c>
      <c r="AA337">
        <v>0.5</v>
      </c>
      <c r="AB337">
        <v>0.5</v>
      </c>
      <c r="AC337">
        <v>0.5</v>
      </c>
      <c r="AD337">
        <v>0.25</v>
      </c>
      <c r="AE337">
        <v>0.5</v>
      </c>
      <c r="AF337" s="31"/>
      <c r="AG337" s="30"/>
      <c r="AH337" s="29"/>
    </row>
    <row r="338" spans="1:34" ht="15" customHeight="1" x14ac:dyDescent="0.4">
      <c r="A338" s="33" t="s">
        <v>39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2</v>
      </c>
      <c r="I338">
        <v>1</v>
      </c>
      <c r="J338">
        <v>1</v>
      </c>
      <c r="K338">
        <v>1</v>
      </c>
      <c r="L338">
        <v>1</v>
      </c>
      <c r="M338">
        <v>0.128</v>
      </c>
      <c r="N338">
        <v>0.5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0.5</v>
      </c>
      <c r="AE338">
        <v>1</v>
      </c>
      <c r="AF338" s="31"/>
      <c r="AG338" s="30"/>
      <c r="AH338" s="29"/>
    </row>
    <row r="339" spans="1:34" ht="15" customHeight="1" x14ac:dyDescent="0.4">
      <c r="A339" s="33" t="s">
        <v>40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1</v>
      </c>
      <c r="L339">
        <v>1</v>
      </c>
      <c r="M339">
        <v>0.128</v>
      </c>
      <c r="N339">
        <v>0.5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0.5</v>
      </c>
      <c r="AE339">
        <v>1</v>
      </c>
      <c r="AF339" s="31"/>
      <c r="AG339" s="30"/>
      <c r="AH339" s="29"/>
    </row>
    <row r="340" spans="1:34" ht="15" customHeight="1" x14ac:dyDescent="0.4">
      <c r="A340" s="33" t="s">
        <v>41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1</v>
      </c>
      <c r="L340">
        <v>1</v>
      </c>
      <c r="M340">
        <v>0.128</v>
      </c>
      <c r="N340">
        <v>0.5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0.5</v>
      </c>
      <c r="AE340">
        <v>1</v>
      </c>
      <c r="AF340" s="31"/>
      <c r="AG340" s="30"/>
      <c r="AH340" s="29"/>
    </row>
    <row r="341" spans="1:34" ht="15" customHeight="1" x14ac:dyDescent="0.4">
      <c r="A341" s="33" t="s">
        <v>42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1</v>
      </c>
      <c r="L341">
        <v>1</v>
      </c>
      <c r="M341">
        <v>0.128</v>
      </c>
      <c r="N341">
        <v>0.5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0.5</v>
      </c>
      <c r="AE341">
        <v>1</v>
      </c>
      <c r="AF341" s="31"/>
      <c r="AG341" s="30"/>
      <c r="AH341" s="29"/>
    </row>
    <row r="342" spans="1:34" ht="15" customHeight="1" x14ac:dyDescent="0.4">
      <c r="A342" s="33" t="s">
        <v>43</v>
      </c>
      <c r="B342">
        <v>7.8125</v>
      </c>
      <c r="C342">
        <v>7.8125</v>
      </c>
      <c r="D342">
        <v>7.8125</v>
      </c>
      <c r="E342">
        <v>7.8125</v>
      </c>
      <c r="F342">
        <v>7.8125</v>
      </c>
      <c r="G342">
        <v>7.8125</v>
      </c>
      <c r="H342">
        <v>15.625</v>
      </c>
      <c r="I342">
        <v>7.8125</v>
      </c>
      <c r="J342">
        <v>7.8125</v>
      </c>
      <c r="K342">
        <v>7.8125</v>
      </c>
      <c r="L342">
        <v>7.8125</v>
      </c>
      <c r="M342">
        <v>1</v>
      </c>
      <c r="N342">
        <v>3.90625</v>
      </c>
      <c r="O342">
        <v>7.8125</v>
      </c>
      <c r="P342">
        <v>7.8125</v>
      </c>
      <c r="Q342">
        <v>7.8125</v>
      </c>
      <c r="R342">
        <v>7.8125</v>
      </c>
      <c r="S342">
        <v>7.8125</v>
      </c>
      <c r="T342">
        <v>7.8125</v>
      </c>
      <c r="U342">
        <v>7.8125</v>
      </c>
      <c r="V342">
        <v>7.8125</v>
      </c>
      <c r="W342">
        <v>7.8125</v>
      </c>
      <c r="X342">
        <v>7.8125</v>
      </c>
      <c r="Y342">
        <v>7.8125</v>
      </c>
      <c r="Z342">
        <v>7.8125</v>
      </c>
      <c r="AA342">
        <v>7.8125</v>
      </c>
      <c r="AB342">
        <v>7.8125</v>
      </c>
      <c r="AC342">
        <v>7.8125</v>
      </c>
      <c r="AD342">
        <v>3.90625</v>
      </c>
      <c r="AE342">
        <v>7.8125</v>
      </c>
      <c r="AF342" s="31"/>
      <c r="AG342" s="30"/>
      <c r="AH342" s="29"/>
    </row>
    <row r="343" spans="1:34" ht="15" customHeight="1" x14ac:dyDescent="0.4">
      <c r="A343" s="33" t="s">
        <v>44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4</v>
      </c>
      <c r="I343">
        <v>2</v>
      </c>
      <c r="J343">
        <v>2</v>
      </c>
      <c r="K343">
        <v>2</v>
      </c>
      <c r="L343">
        <v>2</v>
      </c>
      <c r="M343">
        <v>0.25600000000000001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1</v>
      </c>
      <c r="AE343">
        <v>2</v>
      </c>
      <c r="AF343" s="31"/>
      <c r="AG343" s="30"/>
      <c r="AH343" s="29"/>
    </row>
    <row r="344" spans="1:34" ht="15" customHeight="1" x14ac:dyDescent="0.4">
      <c r="A344" s="33" t="s">
        <v>357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0.128</v>
      </c>
      <c r="N344">
        <v>0.5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0.5</v>
      </c>
      <c r="AE344">
        <v>1</v>
      </c>
      <c r="AF344" s="31"/>
      <c r="AG344" s="30"/>
      <c r="AH344" s="29"/>
    </row>
    <row r="345" spans="1:34" ht="15" customHeight="1" x14ac:dyDescent="0.4">
      <c r="A345" s="33" t="s">
        <v>358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0.128</v>
      </c>
      <c r="N345">
        <v>0.5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0.5</v>
      </c>
      <c r="AE345">
        <v>1</v>
      </c>
      <c r="AF345" s="31"/>
      <c r="AG345" s="30"/>
      <c r="AH345" s="29"/>
    </row>
    <row r="346" spans="1:34" ht="15" customHeight="1" x14ac:dyDescent="0.4">
      <c r="A346" s="33" t="s">
        <v>359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0.128</v>
      </c>
      <c r="N346">
        <v>0.5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0.5</v>
      </c>
      <c r="AE346">
        <v>1</v>
      </c>
      <c r="AF346" s="31"/>
      <c r="AG346" s="30"/>
      <c r="AH346" s="29"/>
    </row>
    <row r="347" spans="1:34" ht="15" customHeight="1" x14ac:dyDescent="0.4">
      <c r="A347" s="33" t="s">
        <v>360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0.128</v>
      </c>
      <c r="N347">
        <v>0.5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0.5</v>
      </c>
      <c r="AE347">
        <v>1</v>
      </c>
      <c r="AF347" s="31"/>
      <c r="AG347" s="30"/>
      <c r="AH347" s="29"/>
    </row>
    <row r="348" spans="1:34" ht="15" customHeight="1" x14ac:dyDescent="0.4">
      <c r="A348" s="33" t="s">
        <v>569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2</v>
      </c>
      <c r="I348">
        <v>1</v>
      </c>
      <c r="J348">
        <v>1</v>
      </c>
      <c r="K348">
        <v>1</v>
      </c>
      <c r="L348">
        <v>1</v>
      </c>
      <c r="M348">
        <v>0.128</v>
      </c>
      <c r="N348">
        <v>0.5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0.5</v>
      </c>
      <c r="AE348">
        <v>1</v>
      </c>
      <c r="AF348" s="31"/>
      <c r="AG348" s="30"/>
      <c r="AH348" s="29"/>
    </row>
    <row r="349" spans="1:34" ht="15" customHeight="1" x14ac:dyDescent="0.4">
      <c r="A349" s="33" t="s">
        <v>570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1</v>
      </c>
      <c r="L349">
        <v>1</v>
      </c>
      <c r="M349">
        <v>0.128</v>
      </c>
      <c r="N349">
        <v>0.5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0.5</v>
      </c>
      <c r="AE349">
        <v>1</v>
      </c>
      <c r="AF349" s="31"/>
      <c r="AG349" s="30"/>
      <c r="AH349" s="29"/>
    </row>
    <row r="350" spans="1:34" ht="15" customHeight="1" x14ac:dyDescent="0.4">
      <c r="A350" s="33" t="s">
        <v>571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0.128</v>
      </c>
      <c r="N350">
        <v>0.5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0.5</v>
      </c>
      <c r="AE350">
        <v>1</v>
      </c>
      <c r="AF350" s="31"/>
      <c r="AG350" s="30"/>
      <c r="AH350" s="29"/>
    </row>
    <row r="351" spans="1:34" ht="15" customHeight="1" x14ac:dyDescent="0.4">
      <c r="A351" s="33" t="s">
        <v>6097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0.128</v>
      </c>
      <c r="N351">
        <v>0.5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0.5</v>
      </c>
      <c r="AE351">
        <v>1</v>
      </c>
      <c r="AF351" s="31"/>
      <c r="AG351" s="30"/>
      <c r="AH351" s="29"/>
    </row>
    <row r="352" spans="1:34" ht="15" customHeight="1" x14ac:dyDescent="0.4">
      <c r="A352" s="33" t="s">
        <v>6098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0.128</v>
      </c>
      <c r="N352">
        <v>0.5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0.5</v>
      </c>
      <c r="AE352">
        <v>1</v>
      </c>
      <c r="AF352" s="31"/>
      <c r="AG352" s="30"/>
      <c r="AH352" s="29"/>
    </row>
    <row r="353" spans="1:34" ht="15" customHeight="1" x14ac:dyDescent="0.4">
      <c r="A353" s="33" t="s">
        <v>6099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0.128</v>
      </c>
      <c r="N353">
        <v>0.5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0.5</v>
      </c>
      <c r="AE353">
        <v>1</v>
      </c>
      <c r="AF353" s="31"/>
      <c r="AG353" s="30"/>
      <c r="AH353" s="29"/>
    </row>
    <row r="354" spans="1:34" ht="15" customHeight="1" x14ac:dyDescent="0.4">
      <c r="A354" s="33" t="s">
        <v>6100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0.128</v>
      </c>
      <c r="N354">
        <v>0.5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0.5</v>
      </c>
      <c r="AE354">
        <v>1</v>
      </c>
      <c r="AF354" s="31"/>
      <c r="AG354" s="30"/>
      <c r="AH354" s="29"/>
    </row>
    <row r="355" spans="1:34" ht="15" customHeight="1" x14ac:dyDescent="0.4">
      <c r="A355" s="33" t="s">
        <v>6101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0.128</v>
      </c>
      <c r="N355">
        <v>0.5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0.5</v>
      </c>
      <c r="AE355">
        <v>1</v>
      </c>
      <c r="AF355" s="31"/>
      <c r="AG355" s="30"/>
      <c r="AH355" s="29"/>
    </row>
    <row r="356" spans="1:34" ht="15" customHeight="1" x14ac:dyDescent="0.4">
      <c r="A356" s="33" t="s">
        <v>6102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1</v>
      </c>
      <c r="M356">
        <v>0.128</v>
      </c>
      <c r="N356">
        <v>0.5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0.5</v>
      </c>
      <c r="AE356">
        <v>1</v>
      </c>
      <c r="AF356" s="31"/>
      <c r="AG356" s="30"/>
      <c r="AH356" s="29"/>
    </row>
    <row r="357" spans="1:34" ht="15" customHeight="1" x14ac:dyDescent="0.4">
      <c r="A357" s="33" t="s">
        <v>6103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0.128</v>
      </c>
      <c r="N357">
        <v>0.5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0.5</v>
      </c>
      <c r="AE357">
        <v>1</v>
      </c>
      <c r="AF357" s="31"/>
      <c r="AG357" s="30"/>
      <c r="AH357" s="29"/>
    </row>
    <row r="358" spans="1:34" ht="15" customHeight="1" x14ac:dyDescent="0.4">
      <c r="A358" s="33" t="s">
        <v>6104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1</v>
      </c>
      <c r="K358">
        <v>1</v>
      </c>
      <c r="L358">
        <v>1</v>
      </c>
      <c r="M358">
        <v>0.128</v>
      </c>
      <c r="N358">
        <v>0.5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0.5</v>
      </c>
      <c r="AE358">
        <v>1</v>
      </c>
      <c r="AF358" s="31"/>
      <c r="AG358" s="30"/>
      <c r="AH358" s="29"/>
    </row>
    <row r="359" spans="1:34" ht="15" customHeight="1" x14ac:dyDescent="0.4">
      <c r="A359" s="33" t="s">
        <v>6105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4</v>
      </c>
      <c r="I359">
        <v>2</v>
      </c>
      <c r="J359">
        <v>2</v>
      </c>
      <c r="K359">
        <v>2</v>
      </c>
      <c r="L359">
        <v>2</v>
      </c>
      <c r="M359">
        <v>0.25600000000000001</v>
      </c>
      <c r="N359">
        <v>1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1</v>
      </c>
      <c r="AE359">
        <v>2</v>
      </c>
      <c r="AF359" s="31"/>
      <c r="AG359" s="30"/>
      <c r="AH359" s="29"/>
    </row>
    <row r="360" spans="1:34" ht="15" customHeight="1" x14ac:dyDescent="0.4">
      <c r="A360" s="33" t="s">
        <v>6106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0.128</v>
      </c>
      <c r="N360">
        <v>0.5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0.5</v>
      </c>
      <c r="AE360">
        <v>1</v>
      </c>
      <c r="AF360" s="31"/>
      <c r="AG360" s="30"/>
      <c r="AH360" s="29"/>
    </row>
    <row r="361" spans="1:34" ht="15" customHeight="1" x14ac:dyDescent="0.4">
      <c r="A361" s="35" t="s">
        <v>580</v>
      </c>
      <c r="B361" s="37">
        <f>SUM(B331:B360)</f>
        <v>38.3125</v>
      </c>
      <c r="C361" s="37">
        <f t="shared" ref="C361:AE361" si="69">SUM(C331:C360)</f>
        <v>38.3125</v>
      </c>
      <c r="D361" s="37">
        <f t="shared" si="69"/>
        <v>38.3125</v>
      </c>
      <c r="E361" s="37">
        <f t="shared" si="69"/>
        <v>38.3125</v>
      </c>
      <c r="F361" s="37">
        <f t="shared" si="69"/>
        <v>38.3125</v>
      </c>
      <c r="G361" s="37">
        <f t="shared" si="69"/>
        <v>38.3125</v>
      </c>
      <c r="H361" s="37">
        <f t="shared" si="69"/>
        <v>76.625</v>
      </c>
      <c r="I361" s="37">
        <f t="shared" si="69"/>
        <v>38.3125</v>
      </c>
      <c r="J361" s="37">
        <f t="shared" si="69"/>
        <v>38.3125</v>
      </c>
      <c r="K361" s="37">
        <f t="shared" si="69"/>
        <v>38.3125</v>
      </c>
      <c r="L361" s="37">
        <f t="shared" si="69"/>
        <v>38.3125</v>
      </c>
      <c r="M361" s="37">
        <f t="shared" si="69"/>
        <v>4.9040000000000026</v>
      </c>
      <c r="N361" s="37">
        <f t="shared" si="69"/>
        <v>19.15625</v>
      </c>
      <c r="O361" s="37">
        <f t="shared" si="69"/>
        <v>38.3125</v>
      </c>
      <c r="P361" s="37">
        <f t="shared" si="69"/>
        <v>38.3125</v>
      </c>
      <c r="Q361" s="37">
        <f t="shared" si="69"/>
        <v>38.3125</v>
      </c>
      <c r="R361" s="37">
        <f t="shared" si="69"/>
        <v>38.3125</v>
      </c>
      <c r="S361" s="37">
        <f t="shared" si="69"/>
        <v>38.3125</v>
      </c>
      <c r="T361" s="37">
        <f t="shared" si="69"/>
        <v>38.3125</v>
      </c>
      <c r="U361" s="37">
        <f t="shared" si="69"/>
        <v>38.3125</v>
      </c>
      <c r="V361" s="37">
        <f t="shared" si="69"/>
        <v>38.3125</v>
      </c>
      <c r="W361" s="37">
        <f t="shared" si="69"/>
        <v>38.3125</v>
      </c>
      <c r="X361" s="37">
        <f t="shared" si="69"/>
        <v>38.3125</v>
      </c>
      <c r="Y361" s="37">
        <f t="shared" si="69"/>
        <v>38.3125</v>
      </c>
      <c r="Z361" s="37">
        <f t="shared" si="69"/>
        <v>38.3125</v>
      </c>
      <c r="AA361" s="37">
        <f t="shared" si="69"/>
        <v>38.3125</v>
      </c>
      <c r="AB361" s="37">
        <f t="shared" si="69"/>
        <v>38.3125</v>
      </c>
      <c r="AC361" s="37">
        <f t="shared" si="69"/>
        <v>38.3125</v>
      </c>
      <c r="AD361" s="37">
        <f t="shared" si="69"/>
        <v>19.15625</v>
      </c>
      <c r="AE361" s="37">
        <f t="shared" si="69"/>
        <v>38.3125</v>
      </c>
      <c r="AF361" s="31"/>
      <c r="AG361" s="30"/>
      <c r="AH361" s="29"/>
    </row>
    <row r="362" spans="1:34" ht="15" customHeight="1" x14ac:dyDescent="0.4"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0"/>
      <c r="AH362" s="29"/>
    </row>
    <row r="363" spans="1:34" ht="15" customHeight="1" x14ac:dyDescent="0.4">
      <c r="A363" s="31" t="s">
        <v>588</v>
      </c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0"/>
      <c r="AH363" s="29"/>
    </row>
    <row r="364" spans="1:34" ht="15" customHeight="1" x14ac:dyDescent="0.4">
      <c r="A364" s="33"/>
      <c r="B364" s="33" t="s">
        <v>20</v>
      </c>
      <c r="C364" s="33" t="s">
        <v>21</v>
      </c>
      <c r="D364" s="33" t="s">
        <v>22</v>
      </c>
      <c r="E364" s="33" t="s">
        <v>23</v>
      </c>
      <c r="F364" s="33" t="s">
        <v>36</v>
      </c>
      <c r="G364" s="33" t="s">
        <v>37</v>
      </c>
      <c r="H364" s="33" t="s">
        <v>38</v>
      </c>
      <c r="I364" s="33" t="s">
        <v>39</v>
      </c>
      <c r="J364" s="33" t="s">
        <v>40</v>
      </c>
      <c r="K364" s="33" t="s">
        <v>41</v>
      </c>
      <c r="L364" s="33" t="s">
        <v>42</v>
      </c>
      <c r="M364" s="33" t="s">
        <v>43</v>
      </c>
      <c r="N364" s="33" t="s">
        <v>44</v>
      </c>
      <c r="O364" s="33" t="s">
        <v>357</v>
      </c>
      <c r="P364" s="33" t="s">
        <v>358</v>
      </c>
      <c r="Q364" s="33" t="s">
        <v>359</v>
      </c>
      <c r="R364" s="33" t="s">
        <v>360</v>
      </c>
      <c r="S364" s="33" t="s">
        <v>569</v>
      </c>
      <c r="T364" s="33" t="s">
        <v>570</v>
      </c>
      <c r="U364" s="33" t="s">
        <v>571</v>
      </c>
      <c r="V364" s="33" t="s">
        <v>6097</v>
      </c>
      <c r="W364" s="33" t="s">
        <v>6098</v>
      </c>
      <c r="X364" s="33" t="s">
        <v>6099</v>
      </c>
      <c r="Y364" s="33" t="s">
        <v>6100</v>
      </c>
      <c r="Z364" s="33" t="s">
        <v>6101</v>
      </c>
      <c r="AA364" s="33" t="s">
        <v>6102</v>
      </c>
      <c r="AB364" s="33" t="s">
        <v>6103</v>
      </c>
      <c r="AC364" s="33" t="s">
        <v>6104</v>
      </c>
      <c r="AD364" s="33" t="s">
        <v>6105</v>
      </c>
      <c r="AE364" s="33" t="s">
        <v>6106</v>
      </c>
      <c r="AF364" s="35" t="s">
        <v>591</v>
      </c>
      <c r="AG364" s="30"/>
      <c r="AH364" s="29"/>
    </row>
    <row r="365" spans="1:34" ht="15" customHeight="1" x14ac:dyDescent="0.4">
      <c r="A365" s="33" t="s">
        <v>20</v>
      </c>
      <c r="B365" s="34">
        <f t="shared" ref="B365:AE373" si="70">B331/B$361</f>
        <v>2.6101141924959218E-2</v>
      </c>
      <c r="C365" s="34">
        <f t="shared" si="70"/>
        <v>2.6101141924959218E-2</v>
      </c>
      <c r="D365" s="34">
        <f t="shared" si="70"/>
        <v>2.6101141924959218E-2</v>
      </c>
      <c r="E365" s="34">
        <f t="shared" si="70"/>
        <v>2.6101141924959218E-2</v>
      </c>
      <c r="F365" s="34">
        <f t="shared" si="70"/>
        <v>2.6101141924959218E-2</v>
      </c>
      <c r="G365" s="34">
        <f t="shared" si="70"/>
        <v>2.6101141924959218E-2</v>
      </c>
      <c r="H365" s="34">
        <f t="shared" si="70"/>
        <v>2.6101141924959218E-2</v>
      </c>
      <c r="I365" s="34">
        <f t="shared" si="70"/>
        <v>2.6101141924959218E-2</v>
      </c>
      <c r="J365" s="34">
        <f t="shared" si="70"/>
        <v>2.6101141924959218E-2</v>
      </c>
      <c r="K365" s="34">
        <f t="shared" si="70"/>
        <v>2.6101141924959218E-2</v>
      </c>
      <c r="L365" s="34">
        <f t="shared" si="70"/>
        <v>2.6101141924959218E-2</v>
      </c>
      <c r="M365" s="34">
        <f t="shared" si="70"/>
        <v>2.6101141924959204E-2</v>
      </c>
      <c r="N365" s="34">
        <f t="shared" si="70"/>
        <v>2.6101141924959218E-2</v>
      </c>
      <c r="O365" s="34">
        <f t="shared" si="70"/>
        <v>2.6101141924959218E-2</v>
      </c>
      <c r="P365" s="34">
        <f t="shared" si="70"/>
        <v>2.6101141924959218E-2</v>
      </c>
      <c r="Q365" s="34">
        <f t="shared" si="70"/>
        <v>2.6101141924959218E-2</v>
      </c>
      <c r="R365" s="34">
        <f t="shared" si="70"/>
        <v>2.6101141924959218E-2</v>
      </c>
      <c r="S365" s="34">
        <f t="shared" si="70"/>
        <v>2.6101141924959218E-2</v>
      </c>
      <c r="T365" s="34">
        <f t="shared" si="70"/>
        <v>2.6101141924959218E-2</v>
      </c>
      <c r="U365" s="34">
        <f t="shared" si="70"/>
        <v>2.6101141924959218E-2</v>
      </c>
      <c r="V365" s="34">
        <f t="shared" si="70"/>
        <v>2.6101141924959218E-2</v>
      </c>
      <c r="W365" s="34">
        <f t="shared" si="70"/>
        <v>2.6101141924959218E-2</v>
      </c>
      <c r="X365" s="34">
        <f t="shared" si="70"/>
        <v>2.6101141924959218E-2</v>
      </c>
      <c r="Y365" s="34">
        <f t="shared" si="70"/>
        <v>2.6101141924959218E-2</v>
      </c>
      <c r="Z365" s="34">
        <f t="shared" si="70"/>
        <v>2.6101141924959218E-2</v>
      </c>
      <c r="AA365" s="34">
        <f t="shared" si="70"/>
        <v>2.6101141924959218E-2</v>
      </c>
      <c r="AB365" s="34">
        <f t="shared" si="70"/>
        <v>2.6101141924959218E-2</v>
      </c>
      <c r="AC365" s="34">
        <f t="shared" si="70"/>
        <v>2.6101141924959218E-2</v>
      </c>
      <c r="AD365" s="34">
        <f t="shared" si="70"/>
        <v>2.6101141924959218E-2</v>
      </c>
      <c r="AE365" s="34">
        <f t="shared" si="70"/>
        <v>2.6101141924959218E-2</v>
      </c>
      <c r="AF365">
        <f t="shared" ref="AF365:AF394" si="71">AVERAGE(B365:AE365)</f>
        <v>2.6101141924959236E-2</v>
      </c>
      <c r="AG365" s="30"/>
      <c r="AH365" s="29"/>
    </row>
    <row r="366" spans="1:34" ht="15" customHeight="1" x14ac:dyDescent="0.4">
      <c r="A366" s="33" t="s">
        <v>21</v>
      </c>
      <c r="B366" s="34">
        <f t="shared" si="70"/>
        <v>2.6101141924959218E-2</v>
      </c>
      <c r="C366" s="34">
        <f t="shared" si="70"/>
        <v>2.6101141924959218E-2</v>
      </c>
      <c r="D366" s="34">
        <f t="shared" si="70"/>
        <v>2.6101141924959218E-2</v>
      </c>
      <c r="E366" s="34">
        <f t="shared" si="70"/>
        <v>2.6101141924959218E-2</v>
      </c>
      <c r="F366" s="34">
        <f t="shared" si="70"/>
        <v>2.6101141924959218E-2</v>
      </c>
      <c r="G366" s="34">
        <f t="shared" si="70"/>
        <v>2.6101141924959218E-2</v>
      </c>
      <c r="H366" s="34">
        <f t="shared" si="70"/>
        <v>2.6101141924959218E-2</v>
      </c>
      <c r="I366" s="34">
        <f t="shared" si="70"/>
        <v>2.6101141924959218E-2</v>
      </c>
      <c r="J366" s="34">
        <f t="shared" si="70"/>
        <v>2.6101141924959218E-2</v>
      </c>
      <c r="K366" s="34">
        <f t="shared" si="70"/>
        <v>2.6101141924959218E-2</v>
      </c>
      <c r="L366" s="34">
        <f t="shared" si="70"/>
        <v>2.6101141924959218E-2</v>
      </c>
      <c r="M366" s="34">
        <f t="shared" si="70"/>
        <v>2.6101141924959204E-2</v>
      </c>
      <c r="N366" s="34">
        <f t="shared" si="70"/>
        <v>2.6101141924959218E-2</v>
      </c>
      <c r="O366" s="34">
        <f t="shared" si="70"/>
        <v>2.6101141924959218E-2</v>
      </c>
      <c r="P366" s="34">
        <f t="shared" si="70"/>
        <v>2.6101141924959218E-2</v>
      </c>
      <c r="Q366" s="34">
        <f t="shared" si="70"/>
        <v>2.6101141924959218E-2</v>
      </c>
      <c r="R366" s="34">
        <f t="shared" si="70"/>
        <v>2.6101141924959218E-2</v>
      </c>
      <c r="S366" s="34">
        <f t="shared" si="70"/>
        <v>2.6101141924959218E-2</v>
      </c>
      <c r="T366" s="34">
        <f t="shared" si="70"/>
        <v>2.6101141924959218E-2</v>
      </c>
      <c r="U366" s="34">
        <f t="shared" si="70"/>
        <v>2.6101141924959218E-2</v>
      </c>
      <c r="V366" s="34">
        <f t="shared" si="70"/>
        <v>2.6101141924959218E-2</v>
      </c>
      <c r="W366" s="34">
        <f t="shared" si="70"/>
        <v>2.6101141924959218E-2</v>
      </c>
      <c r="X366" s="34">
        <f t="shared" si="70"/>
        <v>2.6101141924959218E-2</v>
      </c>
      <c r="Y366" s="34">
        <f t="shared" si="70"/>
        <v>2.6101141924959218E-2</v>
      </c>
      <c r="Z366" s="34">
        <f t="shared" si="70"/>
        <v>2.6101141924959218E-2</v>
      </c>
      <c r="AA366" s="34">
        <f t="shared" si="70"/>
        <v>2.6101141924959218E-2</v>
      </c>
      <c r="AB366" s="34">
        <f t="shared" si="70"/>
        <v>2.6101141924959218E-2</v>
      </c>
      <c r="AC366" s="34">
        <f t="shared" si="70"/>
        <v>2.6101141924959218E-2</v>
      </c>
      <c r="AD366" s="34">
        <f t="shared" si="70"/>
        <v>2.6101141924959218E-2</v>
      </c>
      <c r="AE366" s="34">
        <f t="shared" si="70"/>
        <v>2.6101141924959218E-2</v>
      </c>
      <c r="AF366">
        <f t="shared" si="71"/>
        <v>2.6101141924959236E-2</v>
      </c>
      <c r="AG366" s="30"/>
      <c r="AH366" s="29"/>
    </row>
    <row r="367" spans="1:34" ht="15" customHeight="1" x14ac:dyDescent="0.4">
      <c r="A367" s="33" t="s">
        <v>22</v>
      </c>
      <c r="B367" s="34">
        <f t="shared" si="70"/>
        <v>2.6101141924959218E-2</v>
      </c>
      <c r="C367" s="34">
        <f t="shared" si="70"/>
        <v>2.6101141924959218E-2</v>
      </c>
      <c r="D367" s="34">
        <f t="shared" si="70"/>
        <v>2.6101141924959218E-2</v>
      </c>
      <c r="E367" s="34">
        <f t="shared" si="70"/>
        <v>2.6101141924959218E-2</v>
      </c>
      <c r="F367" s="34">
        <f t="shared" si="70"/>
        <v>2.6101141924959218E-2</v>
      </c>
      <c r="G367" s="34">
        <f t="shared" si="70"/>
        <v>2.6101141924959218E-2</v>
      </c>
      <c r="H367" s="34">
        <f t="shared" si="70"/>
        <v>2.6101141924959218E-2</v>
      </c>
      <c r="I367" s="34">
        <f t="shared" si="70"/>
        <v>2.6101141924959218E-2</v>
      </c>
      <c r="J367" s="34">
        <f t="shared" si="70"/>
        <v>2.6101141924959218E-2</v>
      </c>
      <c r="K367" s="34">
        <f t="shared" si="70"/>
        <v>2.6101141924959218E-2</v>
      </c>
      <c r="L367" s="34">
        <f t="shared" si="70"/>
        <v>2.6101141924959218E-2</v>
      </c>
      <c r="M367" s="34">
        <f t="shared" si="70"/>
        <v>2.6101141924959204E-2</v>
      </c>
      <c r="N367" s="34">
        <f t="shared" si="70"/>
        <v>2.6101141924959218E-2</v>
      </c>
      <c r="O367" s="34">
        <f t="shared" si="70"/>
        <v>2.6101141924959218E-2</v>
      </c>
      <c r="P367" s="34">
        <f t="shared" si="70"/>
        <v>2.6101141924959218E-2</v>
      </c>
      <c r="Q367" s="34">
        <f t="shared" si="70"/>
        <v>2.6101141924959218E-2</v>
      </c>
      <c r="R367" s="34">
        <f t="shared" si="70"/>
        <v>2.6101141924959218E-2</v>
      </c>
      <c r="S367" s="34">
        <f t="shared" si="70"/>
        <v>2.6101141924959218E-2</v>
      </c>
      <c r="T367" s="34">
        <f t="shared" si="70"/>
        <v>2.6101141924959218E-2</v>
      </c>
      <c r="U367" s="34">
        <f t="shared" si="70"/>
        <v>2.6101141924959218E-2</v>
      </c>
      <c r="V367" s="34">
        <f t="shared" si="70"/>
        <v>2.6101141924959218E-2</v>
      </c>
      <c r="W367" s="34">
        <f t="shared" si="70"/>
        <v>2.6101141924959218E-2</v>
      </c>
      <c r="X367" s="34">
        <f t="shared" si="70"/>
        <v>2.6101141924959218E-2</v>
      </c>
      <c r="Y367" s="34">
        <f t="shared" si="70"/>
        <v>2.6101141924959218E-2</v>
      </c>
      <c r="Z367" s="34">
        <f t="shared" si="70"/>
        <v>2.6101141924959218E-2</v>
      </c>
      <c r="AA367" s="34">
        <f t="shared" si="70"/>
        <v>2.6101141924959218E-2</v>
      </c>
      <c r="AB367" s="34">
        <f t="shared" si="70"/>
        <v>2.6101141924959218E-2</v>
      </c>
      <c r="AC367" s="34">
        <f t="shared" si="70"/>
        <v>2.6101141924959218E-2</v>
      </c>
      <c r="AD367" s="34">
        <f t="shared" si="70"/>
        <v>2.6101141924959218E-2</v>
      </c>
      <c r="AE367" s="34">
        <f t="shared" si="70"/>
        <v>2.6101141924959218E-2</v>
      </c>
      <c r="AF367">
        <f t="shared" si="71"/>
        <v>2.6101141924959236E-2</v>
      </c>
      <c r="AG367" s="30"/>
      <c r="AH367" s="29"/>
    </row>
    <row r="368" spans="1:34" ht="15" customHeight="1" x14ac:dyDescent="0.4">
      <c r="A368" s="33" t="s">
        <v>23</v>
      </c>
      <c r="B368" s="34">
        <f t="shared" si="70"/>
        <v>2.6101141924959218E-2</v>
      </c>
      <c r="C368" s="34">
        <f t="shared" si="70"/>
        <v>2.6101141924959218E-2</v>
      </c>
      <c r="D368" s="34">
        <f t="shared" si="70"/>
        <v>2.6101141924959218E-2</v>
      </c>
      <c r="E368" s="34">
        <f t="shared" si="70"/>
        <v>2.6101141924959218E-2</v>
      </c>
      <c r="F368" s="34">
        <f t="shared" si="70"/>
        <v>2.6101141924959218E-2</v>
      </c>
      <c r="G368" s="34">
        <f t="shared" si="70"/>
        <v>2.6101141924959218E-2</v>
      </c>
      <c r="H368" s="34">
        <f t="shared" si="70"/>
        <v>2.6101141924959218E-2</v>
      </c>
      <c r="I368" s="34">
        <f t="shared" si="70"/>
        <v>2.6101141924959218E-2</v>
      </c>
      <c r="J368" s="34">
        <f t="shared" si="70"/>
        <v>2.6101141924959218E-2</v>
      </c>
      <c r="K368" s="34">
        <f t="shared" si="70"/>
        <v>2.6101141924959218E-2</v>
      </c>
      <c r="L368" s="34">
        <f t="shared" si="70"/>
        <v>2.6101141924959218E-2</v>
      </c>
      <c r="M368" s="34">
        <f t="shared" si="70"/>
        <v>2.6101141924959204E-2</v>
      </c>
      <c r="N368" s="34">
        <f t="shared" si="70"/>
        <v>2.6101141924959218E-2</v>
      </c>
      <c r="O368" s="34">
        <f t="shared" si="70"/>
        <v>2.6101141924959218E-2</v>
      </c>
      <c r="P368" s="34">
        <f t="shared" si="70"/>
        <v>2.6101141924959218E-2</v>
      </c>
      <c r="Q368" s="34">
        <f t="shared" si="70"/>
        <v>2.6101141924959218E-2</v>
      </c>
      <c r="R368" s="34">
        <f t="shared" si="70"/>
        <v>2.6101141924959218E-2</v>
      </c>
      <c r="S368" s="34">
        <f t="shared" si="70"/>
        <v>2.6101141924959218E-2</v>
      </c>
      <c r="T368" s="34">
        <f t="shared" si="70"/>
        <v>2.6101141924959218E-2</v>
      </c>
      <c r="U368" s="34">
        <f t="shared" si="70"/>
        <v>2.6101141924959218E-2</v>
      </c>
      <c r="V368" s="34">
        <f t="shared" si="70"/>
        <v>2.6101141924959218E-2</v>
      </c>
      <c r="W368" s="34">
        <f t="shared" si="70"/>
        <v>2.6101141924959218E-2</v>
      </c>
      <c r="X368" s="34">
        <f t="shared" si="70"/>
        <v>2.6101141924959218E-2</v>
      </c>
      <c r="Y368" s="34">
        <f t="shared" si="70"/>
        <v>2.6101141924959218E-2</v>
      </c>
      <c r="Z368" s="34">
        <f t="shared" si="70"/>
        <v>2.6101141924959218E-2</v>
      </c>
      <c r="AA368" s="34">
        <f t="shared" si="70"/>
        <v>2.6101141924959218E-2</v>
      </c>
      <c r="AB368" s="34">
        <f t="shared" si="70"/>
        <v>2.6101141924959218E-2</v>
      </c>
      <c r="AC368" s="34">
        <f t="shared" si="70"/>
        <v>2.6101141924959218E-2</v>
      </c>
      <c r="AD368" s="34">
        <f t="shared" si="70"/>
        <v>2.6101141924959218E-2</v>
      </c>
      <c r="AE368" s="34">
        <f t="shared" si="70"/>
        <v>2.6101141924959218E-2</v>
      </c>
      <c r="AF368">
        <f t="shared" si="71"/>
        <v>2.6101141924959236E-2</v>
      </c>
      <c r="AG368" s="30"/>
      <c r="AH368" s="29"/>
    </row>
    <row r="369" spans="1:34" ht="15" customHeight="1" x14ac:dyDescent="0.4">
      <c r="A369" s="33" t="s">
        <v>36</v>
      </c>
      <c r="B369" s="34">
        <f t="shared" si="70"/>
        <v>2.6101141924959218E-2</v>
      </c>
      <c r="C369" s="34">
        <f t="shared" si="70"/>
        <v>2.6101141924959218E-2</v>
      </c>
      <c r="D369" s="34">
        <f t="shared" si="70"/>
        <v>2.6101141924959218E-2</v>
      </c>
      <c r="E369" s="34">
        <f t="shared" si="70"/>
        <v>2.6101141924959218E-2</v>
      </c>
      <c r="F369" s="34">
        <f t="shared" si="70"/>
        <v>2.6101141924959218E-2</v>
      </c>
      <c r="G369" s="34">
        <f t="shared" si="70"/>
        <v>2.6101141924959218E-2</v>
      </c>
      <c r="H369" s="34">
        <f t="shared" si="70"/>
        <v>2.6101141924959218E-2</v>
      </c>
      <c r="I369" s="34">
        <f t="shared" si="70"/>
        <v>2.6101141924959218E-2</v>
      </c>
      <c r="J369" s="34">
        <f t="shared" si="70"/>
        <v>2.6101141924959218E-2</v>
      </c>
      <c r="K369" s="34">
        <f t="shared" si="70"/>
        <v>2.6101141924959218E-2</v>
      </c>
      <c r="L369" s="34">
        <f t="shared" si="70"/>
        <v>2.6101141924959218E-2</v>
      </c>
      <c r="M369" s="34">
        <f t="shared" si="70"/>
        <v>2.6101141924959204E-2</v>
      </c>
      <c r="N369" s="34">
        <f t="shared" si="70"/>
        <v>2.6101141924959218E-2</v>
      </c>
      <c r="O369" s="34">
        <f t="shared" si="70"/>
        <v>2.6101141924959218E-2</v>
      </c>
      <c r="P369" s="34">
        <f t="shared" si="70"/>
        <v>2.6101141924959218E-2</v>
      </c>
      <c r="Q369" s="34">
        <f t="shared" si="70"/>
        <v>2.6101141924959218E-2</v>
      </c>
      <c r="R369" s="34">
        <f t="shared" si="70"/>
        <v>2.6101141924959218E-2</v>
      </c>
      <c r="S369" s="34">
        <f t="shared" si="70"/>
        <v>2.6101141924959218E-2</v>
      </c>
      <c r="T369" s="34">
        <f t="shared" si="70"/>
        <v>2.6101141924959218E-2</v>
      </c>
      <c r="U369" s="34">
        <f t="shared" si="70"/>
        <v>2.6101141924959218E-2</v>
      </c>
      <c r="V369" s="34">
        <f t="shared" si="70"/>
        <v>2.6101141924959218E-2</v>
      </c>
      <c r="W369" s="34">
        <f t="shared" si="70"/>
        <v>2.6101141924959218E-2</v>
      </c>
      <c r="X369" s="34">
        <f t="shared" si="70"/>
        <v>2.6101141924959218E-2</v>
      </c>
      <c r="Y369" s="34">
        <f t="shared" si="70"/>
        <v>2.6101141924959218E-2</v>
      </c>
      <c r="Z369" s="34">
        <f t="shared" si="70"/>
        <v>2.6101141924959218E-2</v>
      </c>
      <c r="AA369" s="34">
        <f t="shared" si="70"/>
        <v>2.6101141924959218E-2</v>
      </c>
      <c r="AB369" s="34">
        <f t="shared" si="70"/>
        <v>2.6101141924959218E-2</v>
      </c>
      <c r="AC369" s="34">
        <f t="shared" si="70"/>
        <v>2.6101141924959218E-2</v>
      </c>
      <c r="AD369" s="34">
        <f t="shared" si="70"/>
        <v>2.6101141924959218E-2</v>
      </c>
      <c r="AE369" s="34">
        <f t="shared" si="70"/>
        <v>2.6101141924959218E-2</v>
      </c>
      <c r="AF369">
        <f t="shared" si="71"/>
        <v>2.6101141924959236E-2</v>
      </c>
      <c r="AG369" s="30"/>
      <c r="AH369" s="29"/>
    </row>
    <row r="370" spans="1:34" ht="15" customHeight="1" x14ac:dyDescent="0.4">
      <c r="A370" s="33" t="s">
        <v>37</v>
      </c>
      <c r="B370" s="34">
        <f t="shared" si="70"/>
        <v>2.6101141924959218E-2</v>
      </c>
      <c r="C370" s="34">
        <f t="shared" si="70"/>
        <v>2.6101141924959218E-2</v>
      </c>
      <c r="D370" s="34">
        <f t="shared" si="70"/>
        <v>2.6101141924959218E-2</v>
      </c>
      <c r="E370" s="34">
        <f t="shared" si="70"/>
        <v>2.6101141924959218E-2</v>
      </c>
      <c r="F370" s="34">
        <f t="shared" si="70"/>
        <v>2.6101141924959218E-2</v>
      </c>
      <c r="G370" s="34">
        <f t="shared" si="70"/>
        <v>2.6101141924959218E-2</v>
      </c>
      <c r="H370" s="34">
        <f t="shared" si="70"/>
        <v>2.6101141924959218E-2</v>
      </c>
      <c r="I370" s="34">
        <f t="shared" si="70"/>
        <v>2.6101141924959218E-2</v>
      </c>
      <c r="J370" s="34">
        <f t="shared" si="70"/>
        <v>2.6101141924959218E-2</v>
      </c>
      <c r="K370" s="34">
        <f t="shared" si="70"/>
        <v>2.6101141924959218E-2</v>
      </c>
      <c r="L370" s="34">
        <f t="shared" si="70"/>
        <v>2.6101141924959218E-2</v>
      </c>
      <c r="M370" s="34">
        <f t="shared" si="70"/>
        <v>2.6101141924959204E-2</v>
      </c>
      <c r="N370" s="34">
        <f t="shared" si="70"/>
        <v>2.6101141924959218E-2</v>
      </c>
      <c r="O370" s="34">
        <f t="shared" si="70"/>
        <v>2.6101141924959218E-2</v>
      </c>
      <c r="P370" s="34">
        <f t="shared" si="70"/>
        <v>2.6101141924959218E-2</v>
      </c>
      <c r="Q370" s="34">
        <f t="shared" si="70"/>
        <v>2.6101141924959218E-2</v>
      </c>
      <c r="R370" s="34">
        <f t="shared" si="70"/>
        <v>2.6101141924959218E-2</v>
      </c>
      <c r="S370" s="34">
        <f t="shared" si="70"/>
        <v>2.6101141924959218E-2</v>
      </c>
      <c r="T370" s="34">
        <f t="shared" si="70"/>
        <v>2.6101141924959218E-2</v>
      </c>
      <c r="U370" s="34">
        <f t="shared" si="70"/>
        <v>2.6101141924959218E-2</v>
      </c>
      <c r="V370" s="34">
        <f t="shared" si="70"/>
        <v>2.6101141924959218E-2</v>
      </c>
      <c r="W370" s="34">
        <f t="shared" si="70"/>
        <v>2.6101141924959218E-2</v>
      </c>
      <c r="X370" s="34">
        <f t="shared" si="70"/>
        <v>2.6101141924959218E-2</v>
      </c>
      <c r="Y370" s="34">
        <f t="shared" si="70"/>
        <v>2.6101141924959218E-2</v>
      </c>
      <c r="Z370" s="34">
        <f t="shared" si="70"/>
        <v>2.6101141924959218E-2</v>
      </c>
      <c r="AA370" s="34">
        <f t="shared" si="70"/>
        <v>2.6101141924959218E-2</v>
      </c>
      <c r="AB370" s="34">
        <f t="shared" si="70"/>
        <v>2.6101141924959218E-2</v>
      </c>
      <c r="AC370" s="34">
        <f t="shared" si="70"/>
        <v>2.6101141924959218E-2</v>
      </c>
      <c r="AD370" s="34">
        <f t="shared" si="70"/>
        <v>2.6101141924959218E-2</v>
      </c>
      <c r="AE370" s="34">
        <f t="shared" si="70"/>
        <v>2.6101141924959218E-2</v>
      </c>
      <c r="AF370">
        <f t="shared" si="71"/>
        <v>2.6101141924959236E-2</v>
      </c>
      <c r="AG370" s="30"/>
      <c r="AH370" s="29"/>
    </row>
    <row r="371" spans="1:34" ht="15" customHeight="1" x14ac:dyDescent="0.4">
      <c r="A371" s="33" t="s">
        <v>38</v>
      </c>
      <c r="B371" s="34">
        <f t="shared" si="70"/>
        <v>1.3050570962479609E-2</v>
      </c>
      <c r="C371" s="34">
        <f t="shared" si="70"/>
        <v>1.3050570962479609E-2</v>
      </c>
      <c r="D371" s="34">
        <f t="shared" si="70"/>
        <v>1.3050570962479609E-2</v>
      </c>
      <c r="E371" s="34">
        <f t="shared" si="70"/>
        <v>1.3050570962479609E-2</v>
      </c>
      <c r="F371" s="34">
        <f t="shared" si="70"/>
        <v>1.3050570962479609E-2</v>
      </c>
      <c r="G371" s="34">
        <f t="shared" si="70"/>
        <v>1.3050570962479609E-2</v>
      </c>
      <c r="H371" s="34">
        <f t="shared" si="70"/>
        <v>1.3050570962479609E-2</v>
      </c>
      <c r="I371" s="34">
        <f t="shared" si="70"/>
        <v>1.3050570962479609E-2</v>
      </c>
      <c r="J371" s="34">
        <f t="shared" si="70"/>
        <v>1.3050570962479609E-2</v>
      </c>
      <c r="K371" s="34">
        <f t="shared" si="70"/>
        <v>1.3050570962479609E-2</v>
      </c>
      <c r="L371" s="34">
        <f t="shared" si="70"/>
        <v>1.3050570962479609E-2</v>
      </c>
      <c r="M371" s="34">
        <f t="shared" si="70"/>
        <v>1.3050570962479602E-2</v>
      </c>
      <c r="N371" s="34">
        <f t="shared" si="70"/>
        <v>1.3050570962479609E-2</v>
      </c>
      <c r="O371" s="34">
        <f t="shared" si="70"/>
        <v>1.3050570962479609E-2</v>
      </c>
      <c r="P371" s="34">
        <f t="shared" si="70"/>
        <v>1.3050570962479609E-2</v>
      </c>
      <c r="Q371" s="34">
        <f t="shared" si="70"/>
        <v>1.3050570962479609E-2</v>
      </c>
      <c r="R371" s="34">
        <f t="shared" si="70"/>
        <v>1.3050570962479609E-2</v>
      </c>
      <c r="S371" s="34">
        <f t="shared" si="70"/>
        <v>1.3050570962479609E-2</v>
      </c>
      <c r="T371" s="34">
        <f t="shared" si="70"/>
        <v>1.3050570962479609E-2</v>
      </c>
      <c r="U371" s="34">
        <f t="shared" si="70"/>
        <v>1.3050570962479609E-2</v>
      </c>
      <c r="V371" s="34">
        <f t="shared" si="70"/>
        <v>1.3050570962479609E-2</v>
      </c>
      <c r="W371" s="34">
        <f t="shared" si="70"/>
        <v>1.3050570962479609E-2</v>
      </c>
      <c r="X371" s="34">
        <f t="shared" si="70"/>
        <v>1.3050570962479609E-2</v>
      </c>
      <c r="Y371" s="34">
        <f t="shared" si="70"/>
        <v>1.3050570962479609E-2</v>
      </c>
      <c r="Z371" s="34">
        <f t="shared" si="70"/>
        <v>1.3050570962479609E-2</v>
      </c>
      <c r="AA371" s="34">
        <f t="shared" si="70"/>
        <v>1.3050570962479609E-2</v>
      </c>
      <c r="AB371" s="34">
        <f t="shared" si="70"/>
        <v>1.3050570962479609E-2</v>
      </c>
      <c r="AC371" s="34">
        <f t="shared" si="70"/>
        <v>1.3050570962479609E-2</v>
      </c>
      <c r="AD371" s="34">
        <f t="shared" si="70"/>
        <v>1.3050570962479609E-2</v>
      </c>
      <c r="AE371" s="34">
        <f t="shared" si="70"/>
        <v>1.3050570962479609E-2</v>
      </c>
      <c r="AF371">
        <f t="shared" si="71"/>
        <v>1.3050570962479618E-2</v>
      </c>
      <c r="AG371" s="30"/>
      <c r="AH371" s="29"/>
    </row>
    <row r="372" spans="1:34" ht="15" customHeight="1" x14ac:dyDescent="0.4">
      <c r="A372" s="33" t="s">
        <v>39</v>
      </c>
      <c r="B372" s="34">
        <f t="shared" si="70"/>
        <v>2.6101141924959218E-2</v>
      </c>
      <c r="C372" s="34">
        <f t="shared" si="70"/>
        <v>2.6101141924959218E-2</v>
      </c>
      <c r="D372" s="34">
        <f t="shared" si="70"/>
        <v>2.6101141924959218E-2</v>
      </c>
      <c r="E372" s="34">
        <f t="shared" si="70"/>
        <v>2.6101141924959218E-2</v>
      </c>
      <c r="F372" s="34">
        <f t="shared" si="70"/>
        <v>2.6101141924959218E-2</v>
      </c>
      <c r="G372" s="34">
        <f t="shared" si="70"/>
        <v>2.6101141924959218E-2</v>
      </c>
      <c r="H372" s="34">
        <f t="shared" si="70"/>
        <v>2.6101141924959218E-2</v>
      </c>
      <c r="I372" s="34">
        <f t="shared" si="70"/>
        <v>2.6101141924959218E-2</v>
      </c>
      <c r="J372" s="34">
        <f t="shared" si="70"/>
        <v>2.6101141924959218E-2</v>
      </c>
      <c r="K372" s="34">
        <f t="shared" si="70"/>
        <v>2.6101141924959218E-2</v>
      </c>
      <c r="L372" s="34">
        <f t="shared" si="70"/>
        <v>2.6101141924959218E-2</v>
      </c>
      <c r="M372" s="34">
        <f t="shared" si="70"/>
        <v>2.6101141924959204E-2</v>
      </c>
      <c r="N372" s="34">
        <f t="shared" si="70"/>
        <v>2.6101141924959218E-2</v>
      </c>
      <c r="O372" s="34">
        <f t="shared" si="70"/>
        <v>2.6101141924959218E-2</v>
      </c>
      <c r="P372" s="34">
        <f t="shared" si="70"/>
        <v>2.6101141924959218E-2</v>
      </c>
      <c r="Q372" s="34">
        <f t="shared" si="70"/>
        <v>2.6101141924959218E-2</v>
      </c>
      <c r="R372" s="34">
        <f t="shared" si="70"/>
        <v>2.6101141924959218E-2</v>
      </c>
      <c r="S372" s="34">
        <f t="shared" si="70"/>
        <v>2.6101141924959218E-2</v>
      </c>
      <c r="T372" s="34">
        <f t="shared" si="70"/>
        <v>2.6101141924959218E-2</v>
      </c>
      <c r="U372" s="34">
        <f t="shared" si="70"/>
        <v>2.6101141924959218E-2</v>
      </c>
      <c r="V372" s="34">
        <f t="shared" si="70"/>
        <v>2.6101141924959218E-2</v>
      </c>
      <c r="W372" s="34">
        <f t="shared" si="70"/>
        <v>2.6101141924959218E-2</v>
      </c>
      <c r="X372" s="34">
        <f t="shared" si="70"/>
        <v>2.6101141924959218E-2</v>
      </c>
      <c r="Y372" s="34">
        <f t="shared" si="70"/>
        <v>2.6101141924959218E-2</v>
      </c>
      <c r="Z372" s="34">
        <f t="shared" si="70"/>
        <v>2.6101141924959218E-2</v>
      </c>
      <c r="AA372" s="34">
        <f t="shared" si="70"/>
        <v>2.6101141924959218E-2</v>
      </c>
      <c r="AB372" s="34">
        <f t="shared" si="70"/>
        <v>2.6101141924959218E-2</v>
      </c>
      <c r="AC372" s="34">
        <f t="shared" si="70"/>
        <v>2.6101141924959218E-2</v>
      </c>
      <c r="AD372" s="34">
        <f t="shared" si="70"/>
        <v>2.6101141924959218E-2</v>
      </c>
      <c r="AE372" s="34">
        <f t="shared" si="70"/>
        <v>2.6101141924959218E-2</v>
      </c>
      <c r="AF372">
        <f t="shared" si="71"/>
        <v>2.6101141924959236E-2</v>
      </c>
      <c r="AG372" s="30"/>
      <c r="AH372" s="29"/>
    </row>
    <row r="373" spans="1:34" ht="15" customHeight="1" x14ac:dyDescent="0.4">
      <c r="A373" s="33" t="s">
        <v>40</v>
      </c>
      <c r="B373" s="34">
        <f t="shared" si="70"/>
        <v>2.6101141924959218E-2</v>
      </c>
      <c r="C373" s="34">
        <f t="shared" si="70"/>
        <v>2.6101141924959218E-2</v>
      </c>
      <c r="D373" s="34">
        <f t="shared" si="70"/>
        <v>2.6101141924959218E-2</v>
      </c>
      <c r="E373" s="34">
        <f t="shared" si="70"/>
        <v>2.6101141924959218E-2</v>
      </c>
      <c r="F373" s="34">
        <f t="shared" si="70"/>
        <v>2.6101141924959218E-2</v>
      </c>
      <c r="G373" s="34">
        <f t="shared" si="70"/>
        <v>2.6101141924959218E-2</v>
      </c>
      <c r="H373" s="34">
        <f t="shared" si="70"/>
        <v>2.6101141924959218E-2</v>
      </c>
      <c r="I373" s="34">
        <f t="shared" si="70"/>
        <v>2.6101141924959218E-2</v>
      </c>
      <c r="J373" s="34">
        <f t="shared" si="70"/>
        <v>2.6101141924959218E-2</v>
      </c>
      <c r="K373" s="34">
        <f t="shared" si="70"/>
        <v>2.6101141924959218E-2</v>
      </c>
      <c r="L373" s="34">
        <f t="shared" si="70"/>
        <v>2.6101141924959218E-2</v>
      </c>
      <c r="M373" s="34">
        <f t="shared" si="70"/>
        <v>2.6101141924959204E-2</v>
      </c>
      <c r="N373" s="34">
        <f t="shared" si="70"/>
        <v>2.6101141924959218E-2</v>
      </c>
      <c r="O373" s="34">
        <f t="shared" si="70"/>
        <v>2.6101141924959218E-2</v>
      </c>
      <c r="P373" s="34">
        <f t="shared" si="70"/>
        <v>2.6101141924959218E-2</v>
      </c>
      <c r="Q373" s="34">
        <f t="shared" ref="Q373:AE373" si="72">Q339/Q$361</f>
        <v>2.6101141924959218E-2</v>
      </c>
      <c r="R373" s="34">
        <f t="shared" si="72"/>
        <v>2.6101141924959218E-2</v>
      </c>
      <c r="S373" s="34">
        <f t="shared" si="72"/>
        <v>2.6101141924959218E-2</v>
      </c>
      <c r="T373" s="34">
        <f t="shared" si="72"/>
        <v>2.6101141924959218E-2</v>
      </c>
      <c r="U373" s="34">
        <f t="shared" si="72"/>
        <v>2.6101141924959218E-2</v>
      </c>
      <c r="V373" s="34">
        <f t="shared" si="72"/>
        <v>2.6101141924959218E-2</v>
      </c>
      <c r="W373" s="34">
        <f t="shared" si="72"/>
        <v>2.6101141924959218E-2</v>
      </c>
      <c r="X373" s="34">
        <f t="shared" si="72"/>
        <v>2.6101141924959218E-2</v>
      </c>
      <c r="Y373" s="34">
        <f t="shared" si="72"/>
        <v>2.6101141924959218E-2</v>
      </c>
      <c r="Z373" s="34">
        <f t="shared" si="72"/>
        <v>2.6101141924959218E-2</v>
      </c>
      <c r="AA373" s="34">
        <f t="shared" si="72"/>
        <v>2.6101141924959218E-2</v>
      </c>
      <c r="AB373" s="34">
        <f t="shared" si="72"/>
        <v>2.6101141924959218E-2</v>
      </c>
      <c r="AC373" s="34">
        <f t="shared" si="72"/>
        <v>2.6101141924959218E-2</v>
      </c>
      <c r="AD373" s="34">
        <f t="shared" si="72"/>
        <v>2.6101141924959218E-2</v>
      </c>
      <c r="AE373" s="34">
        <f t="shared" si="72"/>
        <v>2.6101141924959218E-2</v>
      </c>
      <c r="AF373">
        <f t="shared" si="71"/>
        <v>2.6101141924959236E-2</v>
      </c>
      <c r="AG373" s="30"/>
      <c r="AH373" s="29"/>
    </row>
    <row r="374" spans="1:34" ht="15" customHeight="1" x14ac:dyDescent="0.4">
      <c r="A374" s="33" t="s">
        <v>41</v>
      </c>
      <c r="B374" s="34">
        <f t="shared" ref="B374:AE382" si="73">B340/B$361</f>
        <v>2.6101141924959218E-2</v>
      </c>
      <c r="C374" s="34">
        <f t="shared" si="73"/>
        <v>2.6101141924959218E-2</v>
      </c>
      <c r="D374" s="34">
        <f t="shared" si="73"/>
        <v>2.6101141924959218E-2</v>
      </c>
      <c r="E374" s="34">
        <f t="shared" si="73"/>
        <v>2.6101141924959218E-2</v>
      </c>
      <c r="F374" s="34">
        <f t="shared" si="73"/>
        <v>2.6101141924959218E-2</v>
      </c>
      <c r="G374" s="34">
        <f t="shared" si="73"/>
        <v>2.6101141924959218E-2</v>
      </c>
      <c r="H374" s="34">
        <f t="shared" si="73"/>
        <v>2.6101141924959218E-2</v>
      </c>
      <c r="I374" s="34">
        <f t="shared" si="73"/>
        <v>2.6101141924959218E-2</v>
      </c>
      <c r="J374" s="34">
        <f t="shared" si="73"/>
        <v>2.6101141924959218E-2</v>
      </c>
      <c r="K374" s="34">
        <f t="shared" si="73"/>
        <v>2.6101141924959218E-2</v>
      </c>
      <c r="L374" s="34">
        <f t="shared" si="73"/>
        <v>2.6101141924959218E-2</v>
      </c>
      <c r="M374" s="34">
        <f t="shared" si="73"/>
        <v>2.6101141924959204E-2</v>
      </c>
      <c r="N374" s="34">
        <f t="shared" si="73"/>
        <v>2.6101141924959218E-2</v>
      </c>
      <c r="O374" s="34">
        <f t="shared" si="73"/>
        <v>2.6101141924959218E-2</v>
      </c>
      <c r="P374" s="34">
        <f t="shared" si="73"/>
        <v>2.6101141924959218E-2</v>
      </c>
      <c r="Q374" s="34">
        <f t="shared" si="73"/>
        <v>2.6101141924959218E-2</v>
      </c>
      <c r="R374" s="34">
        <f t="shared" si="73"/>
        <v>2.6101141924959218E-2</v>
      </c>
      <c r="S374" s="34">
        <f t="shared" si="73"/>
        <v>2.6101141924959218E-2</v>
      </c>
      <c r="T374" s="34">
        <f t="shared" si="73"/>
        <v>2.6101141924959218E-2</v>
      </c>
      <c r="U374" s="34">
        <f t="shared" si="73"/>
        <v>2.6101141924959218E-2</v>
      </c>
      <c r="V374" s="34">
        <f t="shared" si="73"/>
        <v>2.6101141924959218E-2</v>
      </c>
      <c r="W374" s="34">
        <f t="shared" si="73"/>
        <v>2.6101141924959218E-2</v>
      </c>
      <c r="X374" s="34">
        <f t="shared" si="73"/>
        <v>2.6101141924959218E-2</v>
      </c>
      <c r="Y374" s="34">
        <f t="shared" si="73"/>
        <v>2.6101141924959218E-2</v>
      </c>
      <c r="Z374" s="34">
        <f t="shared" si="73"/>
        <v>2.6101141924959218E-2</v>
      </c>
      <c r="AA374" s="34">
        <f t="shared" si="73"/>
        <v>2.6101141924959218E-2</v>
      </c>
      <c r="AB374" s="34">
        <f t="shared" si="73"/>
        <v>2.6101141924959218E-2</v>
      </c>
      <c r="AC374" s="34">
        <f t="shared" si="73"/>
        <v>2.6101141924959218E-2</v>
      </c>
      <c r="AD374" s="34">
        <f t="shared" si="73"/>
        <v>2.6101141924959218E-2</v>
      </c>
      <c r="AE374" s="34">
        <f t="shared" si="73"/>
        <v>2.6101141924959218E-2</v>
      </c>
      <c r="AF374">
        <f t="shared" si="71"/>
        <v>2.6101141924959236E-2</v>
      </c>
      <c r="AG374" s="30"/>
      <c r="AH374" s="29"/>
    </row>
    <row r="375" spans="1:34" ht="15" customHeight="1" x14ac:dyDescent="0.4">
      <c r="A375" s="33" t="s">
        <v>42</v>
      </c>
      <c r="B375" s="34">
        <f t="shared" si="73"/>
        <v>2.6101141924959218E-2</v>
      </c>
      <c r="C375" s="34">
        <f t="shared" si="73"/>
        <v>2.6101141924959218E-2</v>
      </c>
      <c r="D375" s="34">
        <f t="shared" si="73"/>
        <v>2.6101141924959218E-2</v>
      </c>
      <c r="E375" s="34">
        <f t="shared" si="73"/>
        <v>2.6101141924959218E-2</v>
      </c>
      <c r="F375" s="34">
        <f t="shared" si="73"/>
        <v>2.6101141924959218E-2</v>
      </c>
      <c r="G375" s="34">
        <f t="shared" si="73"/>
        <v>2.6101141924959218E-2</v>
      </c>
      <c r="H375" s="34">
        <f t="shared" si="73"/>
        <v>2.6101141924959218E-2</v>
      </c>
      <c r="I375" s="34">
        <f t="shared" si="73"/>
        <v>2.6101141924959218E-2</v>
      </c>
      <c r="J375" s="34">
        <f t="shared" si="73"/>
        <v>2.6101141924959218E-2</v>
      </c>
      <c r="K375" s="34">
        <f t="shared" si="73"/>
        <v>2.6101141924959218E-2</v>
      </c>
      <c r="L375" s="34">
        <f t="shared" si="73"/>
        <v>2.6101141924959218E-2</v>
      </c>
      <c r="M375" s="34">
        <f t="shared" si="73"/>
        <v>2.6101141924959204E-2</v>
      </c>
      <c r="N375" s="34">
        <f t="shared" si="73"/>
        <v>2.6101141924959218E-2</v>
      </c>
      <c r="O375" s="34">
        <f t="shared" si="73"/>
        <v>2.6101141924959218E-2</v>
      </c>
      <c r="P375" s="34">
        <f t="shared" si="73"/>
        <v>2.6101141924959218E-2</v>
      </c>
      <c r="Q375" s="34">
        <f t="shared" si="73"/>
        <v>2.6101141924959218E-2</v>
      </c>
      <c r="R375" s="34">
        <f t="shared" si="73"/>
        <v>2.6101141924959218E-2</v>
      </c>
      <c r="S375" s="34">
        <f t="shared" si="73"/>
        <v>2.6101141924959218E-2</v>
      </c>
      <c r="T375" s="34">
        <f t="shared" si="73"/>
        <v>2.6101141924959218E-2</v>
      </c>
      <c r="U375" s="34">
        <f t="shared" si="73"/>
        <v>2.6101141924959218E-2</v>
      </c>
      <c r="V375" s="34">
        <f t="shared" si="73"/>
        <v>2.6101141924959218E-2</v>
      </c>
      <c r="W375" s="34">
        <f t="shared" si="73"/>
        <v>2.6101141924959218E-2</v>
      </c>
      <c r="X375" s="34">
        <f t="shared" si="73"/>
        <v>2.6101141924959218E-2</v>
      </c>
      <c r="Y375" s="34">
        <f t="shared" si="73"/>
        <v>2.6101141924959218E-2</v>
      </c>
      <c r="Z375" s="34">
        <f t="shared" si="73"/>
        <v>2.6101141924959218E-2</v>
      </c>
      <c r="AA375" s="34">
        <f t="shared" si="73"/>
        <v>2.6101141924959218E-2</v>
      </c>
      <c r="AB375" s="34">
        <f t="shared" si="73"/>
        <v>2.6101141924959218E-2</v>
      </c>
      <c r="AC375" s="34">
        <f t="shared" si="73"/>
        <v>2.6101141924959218E-2</v>
      </c>
      <c r="AD375" s="34">
        <f t="shared" si="73"/>
        <v>2.6101141924959218E-2</v>
      </c>
      <c r="AE375" s="34">
        <f t="shared" si="73"/>
        <v>2.6101141924959218E-2</v>
      </c>
      <c r="AF375">
        <f t="shared" si="71"/>
        <v>2.6101141924959236E-2</v>
      </c>
      <c r="AG375" s="30"/>
      <c r="AH375" s="29"/>
    </row>
    <row r="376" spans="1:34" ht="15" customHeight="1" x14ac:dyDescent="0.4">
      <c r="A376" s="33" t="s">
        <v>43</v>
      </c>
      <c r="B376" s="34">
        <f t="shared" si="73"/>
        <v>0.2039151712887439</v>
      </c>
      <c r="C376" s="34">
        <f t="shared" si="73"/>
        <v>0.2039151712887439</v>
      </c>
      <c r="D376" s="34">
        <f t="shared" si="73"/>
        <v>0.2039151712887439</v>
      </c>
      <c r="E376" s="34">
        <f t="shared" si="73"/>
        <v>0.2039151712887439</v>
      </c>
      <c r="F376" s="34">
        <f t="shared" si="73"/>
        <v>0.2039151712887439</v>
      </c>
      <c r="G376" s="34">
        <f t="shared" si="73"/>
        <v>0.2039151712887439</v>
      </c>
      <c r="H376" s="34">
        <f t="shared" si="73"/>
        <v>0.2039151712887439</v>
      </c>
      <c r="I376" s="34">
        <f t="shared" si="73"/>
        <v>0.2039151712887439</v>
      </c>
      <c r="J376" s="34">
        <f t="shared" si="73"/>
        <v>0.2039151712887439</v>
      </c>
      <c r="K376" s="34">
        <f t="shared" si="73"/>
        <v>0.2039151712887439</v>
      </c>
      <c r="L376" s="34">
        <f t="shared" si="73"/>
        <v>0.2039151712887439</v>
      </c>
      <c r="M376" s="34">
        <f t="shared" si="73"/>
        <v>0.20391517128874379</v>
      </c>
      <c r="N376" s="34">
        <f t="shared" si="73"/>
        <v>0.2039151712887439</v>
      </c>
      <c r="O376" s="34">
        <f t="shared" si="73"/>
        <v>0.2039151712887439</v>
      </c>
      <c r="P376" s="34">
        <f t="shared" si="73"/>
        <v>0.2039151712887439</v>
      </c>
      <c r="Q376" s="34">
        <f t="shared" si="73"/>
        <v>0.2039151712887439</v>
      </c>
      <c r="R376" s="34">
        <f t="shared" si="73"/>
        <v>0.2039151712887439</v>
      </c>
      <c r="S376" s="34">
        <f t="shared" si="73"/>
        <v>0.2039151712887439</v>
      </c>
      <c r="T376" s="34">
        <f t="shared" si="73"/>
        <v>0.2039151712887439</v>
      </c>
      <c r="U376" s="34">
        <f t="shared" si="73"/>
        <v>0.2039151712887439</v>
      </c>
      <c r="V376" s="34">
        <f t="shared" si="73"/>
        <v>0.2039151712887439</v>
      </c>
      <c r="W376" s="34">
        <f t="shared" si="73"/>
        <v>0.2039151712887439</v>
      </c>
      <c r="X376" s="34">
        <f t="shared" si="73"/>
        <v>0.2039151712887439</v>
      </c>
      <c r="Y376" s="34">
        <f t="shared" si="73"/>
        <v>0.2039151712887439</v>
      </c>
      <c r="Z376" s="34">
        <f t="shared" si="73"/>
        <v>0.2039151712887439</v>
      </c>
      <c r="AA376" s="34">
        <f t="shared" si="73"/>
        <v>0.2039151712887439</v>
      </c>
      <c r="AB376" s="34">
        <f t="shared" si="73"/>
        <v>0.2039151712887439</v>
      </c>
      <c r="AC376" s="34">
        <f t="shared" si="73"/>
        <v>0.2039151712887439</v>
      </c>
      <c r="AD376" s="34">
        <f t="shared" si="73"/>
        <v>0.2039151712887439</v>
      </c>
      <c r="AE376" s="34">
        <f t="shared" si="73"/>
        <v>0.2039151712887439</v>
      </c>
      <c r="AF376">
        <f t="shared" si="71"/>
        <v>0.20391517128874376</v>
      </c>
      <c r="AG376" s="30"/>
      <c r="AH376" s="29"/>
    </row>
    <row r="377" spans="1:34" ht="15" customHeight="1" x14ac:dyDescent="0.4">
      <c r="A377" s="33" t="s">
        <v>44</v>
      </c>
      <c r="B377" s="34">
        <f t="shared" si="73"/>
        <v>5.2202283849918436E-2</v>
      </c>
      <c r="C377" s="34">
        <f t="shared" si="73"/>
        <v>5.2202283849918436E-2</v>
      </c>
      <c r="D377" s="34">
        <f t="shared" si="73"/>
        <v>5.2202283849918436E-2</v>
      </c>
      <c r="E377" s="34">
        <f t="shared" si="73"/>
        <v>5.2202283849918436E-2</v>
      </c>
      <c r="F377" s="34">
        <f t="shared" si="73"/>
        <v>5.2202283849918436E-2</v>
      </c>
      <c r="G377" s="34">
        <f t="shared" si="73"/>
        <v>5.2202283849918436E-2</v>
      </c>
      <c r="H377" s="34">
        <f t="shared" si="73"/>
        <v>5.2202283849918436E-2</v>
      </c>
      <c r="I377" s="34">
        <f t="shared" si="73"/>
        <v>5.2202283849918436E-2</v>
      </c>
      <c r="J377" s="34">
        <f t="shared" si="73"/>
        <v>5.2202283849918436E-2</v>
      </c>
      <c r="K377" s="34">
        <f t="shared" si="73"/>
        <v>5.2202283849918436E-2</v>
      </c>
      <c r="L377" s="34">
        <f t="shared" si="73"/>
        <v>5.2202283849918436E-2</v>
      </c>
      <c r="M377" s="34">
        <f t="shared" si="73"/>
        <v>5.2202283849918409E-2</v>
      </c>
      <c r="N377" s="34">
        <f t="shared" si="73"/>
        <v>5.2202283849918436E-2</v>
      </c>
      <c r="O377" s="34">
        <f t="shared" si="73"/>
        <v>5.2202283849918436E-2</v>
      </c>
      <c r="P377" s="34">
        <f t="shared" si="73"/>
        <v>5.2202283849918436E-2</v>
      </c>
      <c r="Q377" s="34">
        <f t="shared" si="73"/>
        <v>5.2202283849918436E-2</v>
      </c>
      <c r="R377" s="34">
        <f t="shared" si="73"/>
        <v>5.2202283849918436E-2</v>
      </c>
      <c r="S377" s="34">
        <f t="shared" si="73"/>
        <v>5.2202283849918436E-2</v>
      </c>
      <c r="T377" s="34">
        <f t="shared" si="73"/>
        <v>5.2202283849918436E-2</v>
      </c>
      <c r="U377" s="34">
        <f t="shared" si="73"/>
        <v>5.2202283849918436E-2</v>
      </c>
      <c r="V377" s="34">
        <f t="shared" si="73"/>
        <v>5.2202283849918436E-2</v>
      </c>
      <c r="W377" s="34">
        <f t="shared" si="73"/>
        <v>5.2202283849918436E-2</v>
      </c>
      <c r="X377" s="34">
        <f t="shared" si="73"/>
        <v>5.2202283849918436E-2</v>
      </c>
      <c r="Y377" s="34">
        <f t="shared" si="73"/>
        <v>5.2202283849918436E-2</v>
      </c>
      <c r="Z377" s="34">
        <f t="shared" si="73"/>
        <v>5.2202283849918436E-2</v>
      </c>
      <c r="AA377" s="34">
        <f t="shared" si="73"/>
        <v>5.2202283849918436E-2</v>
      </c>
      <c r="AB377" s="34">
        <f t="shared" si="73"/>
        <v>5.2202283849918436E-2</v>
      </c>
      <c r="AC377" s="34">
        <f t="shared" si="73"/>
        <v>5.2202283849918436E-2</v>
      </c>
      <c r="AD377" s="34">
        <f t="shared" si="73"/>
        <v>5.2202283849918436E-2</v>
      </c>
      <c r="AE377" s="34">
        <f t="shared" si="73"/>
        <v>5.2202283849918436E-2</v>
      </c>
      <c r="AF377">
        <f t="shared" si="71"/>
        <v>5.2202283849918471E-2</v>
      </c>
      <c r="AG377" s="30"/>
      <c r="AH377" s="29"/>
    </row>
    <row r="378" spans="1:34" ht="15" customHeight="1" x14ac:dyDescent="0.4">
      <c r="A378" s="33" t="s">
        <v>357</v>
      </c>
      <c r="B378" s="34">
        <f t="shared" si="73"/>
        <v>2.6101141924959218E-2</v>
      </c>
      <c r="C378" s="34">
        <f t="shared" si="73"/>
        <v>2.6101141924959218E-2</v>
      </c>
      <c r="D378" s="34">
        <f t="shared" si="73"/>
        <v>2.6101141924959218E-2</v>
      </c>
      <c r="E378" s="34">
        <f t="shared" si="73"/>
        <v>2.6101141924959218E-2</v>
      </c>
      <c r="F378" s="34">
        <f t="shared" si="73"/>
        <v>2.6101141924959218E-2</v>
      </c>
      <c r="G378" s="34">
        <f t="shared" si="73"/>
        <v>2.6101141924959218E-2</v>
      </c>
      <c r="H378" s="34">
        <f t="shared" si="73"/>
        <v>2.6101141924959218E-2</v>
      </c>
      <c r="I378" s="34">
        <f t="shared" si="73"/>
        <v>2.6101141924959218E-2</v>
      </c>
      <c r="J378" s="34">
        <f t="shared" si="73"/>
        <v>2.6101141924959218E-2</v>
      </c>
      <c r="K378" s="34">
        <f t="shared" si="73"/>
        <v>2.6101141924959218E-2</v>
      </c>
      <c r="L378" s="34">
        <f t="shared" si="73"/>
        <v>2.6101141924959218E-2</v>
      </c>
      <c r="M378" s="34">
        <f t="shared" si="73"/>
        <v>2.6101141924959204E-2</v>
      </c>
      <c r="N378" s="34">
        <f t="shared" si="73"/>
        <v>2.6101141924959218E-2</v>
      </c>
      <c r="O378" s="34">
        <f t="shared" si="73"/>
        <v>2.6101141924959218E-2</v>
      </c>
      <c r="P378" s="34">
        <f t="shared" si="73"/>
        <v>2.6101141924959218E-2</v>
      </c>
      <c r="Q378" s="34">
        <f t="shared" si="73"/>
        <v>2.6101141924959218E-2</v>
      </c>
      <c r="R378" s="34">
        <f t="shared" si="73"/>
        <v>2.6101141924959218E-2</v>
      </c>
      <c r="S378" s="34">
        <f t="shared" si="73"/>
        <v>2.6101141924959218E-2</v>
      </c>
      <c r="T378" s="34">
        <f t="shared" si="73"/>
        <v>2.6101141924959218E-2</v>
      </c>
      <c r="U378" s="34">
        <f t="shared" si="73"/>
        <v>2.6101141924959218E-2</v>
      </c>
      <c r="V378" s="34">
        <f t="shared" si="73"/>
        <v>2.6101141924959218E-2</v>
      </c>
      <c r="W378" s="34">
        <f t="shared" si="73"/>
        <v>2.6101141924959218E-2</v>
      </c>
      <c r="X378" s="34">
        <f t="shared" si="73"/>
        <v>2.6101141924959218E-2</v>
      </c>
      <c r="Y378" s="34">
        <f t="shared" si="73"/>
        <v>2.6101141924959218E-2</v>
      </c>
      <c r="Z378" s="34">
        <f t="shared" si="73"/>
        <v>2.6101141924959218E-2</v>
      </c>
      <c r="AA378" s="34">
        <f t="shared" si="73"/>
        <v>2.6101141924959218E-2</v>
      </c>
      <c r="AB378" s="34">
        <f t="shared" si="73"/>
        <v>2.6101141924959218E-2</v>
      </c>
      <c r="AC378" s="34">
        <f t="shared" si="73"/>
        <v>2.6101141924959218E-2</v>
      </c>
      <c r="AD378" s="34">
        <f t="shared" si="73"/>
        <v>2.6101141924959218E-2</v>
      </c>
      <c r="AE378" s="34">
        <f t="shared" si="73"/>
        <v>2.6101141924959218E-2</v>
      </c>
      <c r="AF378">
        <f t="shared" si="71"/>
        <v>2.6101141924959236E-2</v>
      </c>
      <c r="AG378" s="30"/>
      <c r="AH378" s="29"/>
    </row>
    <row r="379" spans="1:34" ht="15" customHeight="1" x14ac:dyDescent="0.4">
      <c r="A379" s="33" t="s">
        <v>358</v>
      </c>
      <c r="B379" s="34">
        <f t="shared" si="73"/>
        <v>2.6101141924959218E-2</v>
      </c>
      <c r="C379" s="34">
        <f t="shared" si="73"/>
        <v>2.6101141924959218E-2</v>
      </c>
      <c r="D379" s="34">
        <f t="shared" si="73"/>
        <v>2.6101141924959218E-2</v>
      </c>
      <c r="E379" s="34">
        <f t="shared" si="73"/>
        <v>2.6101141924959218E-2</v>
      </c>
      <c r="F379" s="34">
        <f t="shared" si="73"/>
        <v>2.6101141924959218E-2</v>
      </c>
      <c r="G379" s="34">
        <f t="shared" si="73"/>
        <v>2.6101141924959218E-2</v>
      </c>
      <c r="H379" s="34">
        <f t="shared" si="73"/>
        <v>2.6101141924959218E-2</v>
      </c>
      <c r="I379" s="34">
        <f t="shared" si="73"/>
        <v>2.6101141924959218E-2</v>
      </c>
      <c r="J379" s="34">
        <f t="shared" si="73"/>
        <v>2.6101141924959218E-2</v>
      </c>
      <c r="K379" s="34">
        <f t="shared" si="73"/>
        <v>2.6101141924959218E-2</v>
      </c>
      <c r="L379" s="34">
        <f t="shared" si="73"/>
        <v>2.6101141924959218E-2</v>
      </c>
      <c r="M379" s="34">
        <f t="shared" si="73"/>
        <v>2.6101141924959204E-2</v>
      </c>
      <c r="N379" s="34">
        <f t="shared" si="73"/>
        <v>2.6101141924959218E-2</v>
      </c>
      <c r="O379" s="34">
        <f t="shared" si="73"/>
        <v>2.6101141924959218E-2</v>
      </c>
      <c r="P379" s="34">
        <f t="shared" si="73"/>
        <v>2.6101141924959218E-2</v>
      </c>
      <c r="Q379" s="34">
        <f t="shared" si="73"/>
        <v>2.6101141924959218E-2</v>
      </c>
      <c r="R379" s="34">
        <f t="shared" si="73"/>
        <v>2.6101141924959218E-2</v>
      </c>
      <c r="S379" s="34">
        <f t="shared" si="73"/>
        <v>2.6101141924959218E-2</v>
      </c>
      <c r="T379" s="34">
        <f t="shared" si="73"/>
        <v>2.6101141924959218E-2</v>
      </c>
      <c r="U379" s="34">
        <f t="shared" si="73"/>
        <v>2.6101141924959218E-2</v>
      </c>
      <c r="V379" s="34">
        <f t="shared" si="73"/>
        <v>2.6101141924959218E-2</v>
      </c>
      <c r="W379" s="34">
        <f t="shared" si="73"/>
        <v>2.6101141924959218E-2</v>
      </c>
      <c r="X379" s="34">
        <f t="shared" si="73"/>
        <v>2.6101141924959218E-2</v>
      </c>
      <c r="Y379" s="34">
        <f t="shared" si="73"/>
        <v>2.6101141924959218E-2</v>
      </c>
      <c r="Z379" s="34">
        <f t="shared" si="73"/>
        <v>2.6101141924959218E-2</v>
      </c>
      <c r="AA379" s="34">
        <f t="shared" si="73"/>
        <v>2.6101141924959218E-2</v>
      </c>
      <c r="AB379" s="34">
        <f t="shared" si="73"/>
        <v>2.6101141924959218E-2</v>
      </c>
      <c r="AC379" s="34">
        <f t="shared" si="73"/>
        <v>2.6101141924959218E-2</v>
      </c>
      <c r="AD379" s="34">
        <f t="shared" si="73"/>
        <v>2.6101141924959218E-2</v>
      </c>
      <c r="AE379" s="34">
        <f t="shared" si="73"/>
        <v>2.6101141924959218E-2</v>
      </c>
      <c r="AF379">
        <f t="shared" si="71"/>
        <v>2.6101141924959236E-2</v>
      </c>
      <c r="AG379" s="30"/>
      <c r="AH379" s="29"/>
    </row>
    <row r="380" spans="1:34" ht="15" customHeight="1" x14ac:dyDescent="0.4">
      <c r="A380" s="33" t="s">
        <v>359</v>
      </c>
      <c r="B380" s="34">
        <f t="shared" si="73"/>
        <v>2.6101141924959218E-2</v>
      </c>
      <c r="C380" s="34">
        <f t="shared" si="73"/>
        <v>2.6101141924959218E-2</v>
      </c>
      <c r="D380" s="34">
        <f t="shared" si="73"/>
        <v>2.6101141924959218E-2</v>
      </c>
      <c r="E380" s="34">
        <f t="shared" si="73"/>
        <v>2.6101141924959218E-2</v>
      </c>
      <c r="F380" s="34">
        <f t="shared" si="73"/>
        <v>2.6101141924959218E-2</v>
      </c>
      <c r="G380" s="34">
        <f t="shared" si="73"/>
        <v>2.6101141924959218E-2</v>
      </c>
      <c r="H380" s="34">
        <f t="shared" si="73"/>
        <v>2.6101141924959218E-2</v>
      </c>
      <c r="I380" s="34">
        <f t="shared" si="73"/>
        <v>2.6101141924959218E-2</v>
      </c>
      <c r="J380" s="34">
        <f t="shared" si="73"/>
        <v>2.6101141924959218E-2</v>
      </c>
      <c r="K380" s="34">
        <f t="shared" si="73"/>
        <v>2.6101141924959218E-2</v>
      </c>
      <c r="L380" s="34">
        <f t="shared" si="73"/>
        <v>2.6101141924959218E-2</v>
      </c>
      <c r="M380" s="34">
        <f t="shared" si="73"/>
        <v>2.6101141924959204E-2</v>
      </c>
      <c r="N380" s="34">
        <f t="shared" si="73"/>
        <v>2.6101141924959218E-2</v>
      </c>
      <c r="O380" s="34">
        <f t="shared" si="73"/>
        <v>2.6101141924959218E-2</v>
      </c>
      <c r="P380" s="34">
        <f t="shared" si="73"/>
        <v>2.6101141924959218E-2</v>
      </c>
      <c r="Q380" s="34">
        <f t="shared" si="73"/>
        <v>2.6101141924959218E-2</v>
      </c>
      <c r="R380" s="34">
        <f t="shared" si="73"/>
        <v>2.6101141924959218E-2</v>
      </c>
      <c r="S380" s="34">
        <f t="shared" si="73"/>
        <v>2.6101141924959218E-2</v>
      </c>
      <c r="T380" s="34">
        <f t="shared" si="73"/>
        <v>2.6101141924959218E-2</v>
      </c>
      <c r="U380" s="34">
        <f t="shared" si="73"/>
        <v>2.6101141924959218E-2</v>
      </c>
      <c r="V380" s="34">
        <f t="shared" si="73"/>
        <v>2.6101141924959218E-2</v>
      </c>
      <c r="W380" s="34">
        <f t="shared" si="73"/>
        <v>2.6101141924959218E-2</v>
      </c>
      <c r="X380" s="34">
        <f t="shared" si="73"/>
        <v>2.6101141924959218E-2</v>
      </c>
      <c r="Y380" s="34">
        <f t="shared" si="73"/>
        <v>2.6101141924959218E-2</v>
      </c>
      <c r="Z380" s="34">
        <f t="shared" si="73"/>
        <v>2.6101141924959218E-2</v>
      </c>
      <c r="AA380" s="34">
        <f t="shared" si="73"/>
        <v>2.6101141924959218E-2</v>
      </c>
      <c r="AB380" s="34">
        <f t="shared" si="73"/>
        <v>2.6101141924959218E-2</v>
      </c>
      <c r="AC380" s="34">
        <f t="shared" si="73"/>
        <v>2.6101141924959218E-2</v>
      </c>
      <c r="AD380" s="34">
        <f t="shared" si="73"/>
        <v>2.6101141924959218E-2</v>
      </c>
      <c r="AE380" s="34">
        <f t="shared" si="73"/>
        <v>2.6101141924959218E-2</v>
      </c>
      <c r="AF380">
        <f t="shared" si="71"/>
        <v>2.6101141924959236E-2</v>
      </c>
      <c r="AG380" s="30"/>
      <c r="AH380" s="29"/>
    </row>
    <row r="381" spans="1:34" ht="15" customHeight="1" x14ac:dyDescent="0.4">
      <c r="A381" s="33" t="s">
        <v>360</v>
      </c>
      <c r="B381" s="34">
        <f t="shared" si="73"/>
        <v>2.6101141924959218E-2</v>
      </c>
      <c r="C381" s="34">
        <f t="shared" si="73"/>
        <v>2.6101141924959218E-2</v>
      </c>
      <c r="D381" s="34">
        <f t="shared" si="73"/>
        <v>2.6101141924959218E-2</v>
      </c>
      <c r="E381" s="34">
        <f t="shared" si="73"/>
        <v>2.6101141924959218E-2</v>
      </c>
      <c r="F381" s="34">
        <f t="shared" si="73"/>
        <v>2.6101141924959218E-2</v>
      </c>
      <c r="G381" s="34">
        <f t="shared" si="73"/>
        <v>2.6101141924959218E-2</v>
      </c>
      <c r="H381" s="34">
        <f t="shared" si="73"/>
        <v>2.6101141924959218E-2</v>
      </c>
      <c r="I381" s="34">
        <f t="shared" si="73"/>
        <v>2.6101141924959218E-2</v>
      </c>
      <c r="J381" s="34">
        <f t="shared" si="73"/>
        <v>2.6101141924959218E-2</v>
      </c>
      <c r="K381" s="34">
        <f t="shared" si="73"/>
        <v>2.6101141924959218E-2</v>
      </c>
      <c r="L381" s="34">
        <f t="shared" si="73"/>
        <v>2.6101141924959218E-2</v>
      </c>
      <c r="M381" s="34">
        <f t="shared" si="73"/>
        <v>2.6101141924959204E-2</v>
      </c>
      <c r="N381" s="34">
        <f t="shared" si="73"/>
        <v>2.6101141924959218E-2</v>
      </c>
      <c r="O381" s="34">
        <f t="shared" si="73"/>
        <v>2.6101141924959218E-2</v>
      </c>
      <c r="P381" s="34">
        <f t="shared" si="73"/>
        <v>2.6101141924959218E-2</v>
      </c>
      <c r="Q381" s="34">
        <f t="shared" si="73"/>
        <v>2.6101141924959218E-2</v>
      </c>
      <c r="R381" s="34">
        <f t="shared" si="73"/>
        <v>2.6101141924959218E-2</v>
      </c>
      <c r="S381" s="34">
        <f t="shared" si="73"/>
        <v>2.6101141924959218E-2</v>
      </c>
      <c r="T381" s="34">
        <f t="shared" si="73"/>
        <v>2.6101141924959218E-2</v>
      </c>
      <c r="U381" s="34">
        <f t="shared" si="73"/>
        <v>2.6101141924959218E-2</v>
      </c>
      <c r="V381" s="34">
        <f t="shared" si="73"/>
        <v>2.6101141924959218E-2</v>
      </c>
      <c r="W381" s="34">
        <f t="shared" si="73"/>
        <v>2.6101141924959218E-2</v>
      </c>
      <c r="X381" s="34">
        <f t="shared" si="73"/>
        <v>2.6101141924959218E-2</v>
      </c>
      <c r="Y381" s="34">
        <f t="shared" si="73"/>
        <v>2.6101141924959218E-2</v>
      </c>
      <c r="Z381" s="34">
        <f t="shared" si="73"/>
        <v>2.6101141924959218E-2</v>
      </c>
      <c r="AA381" s="34">
        <f t="shared" si="73"/>
        <v>2.6101141924959218E-2</v>
      </c>
      <c r="AB381" s="34">
        <f t="shared" si="73"/>
        <v>2.6101141924959218E-2</v>
      </c>
      <c r="AC381" s="34">
        <f t="shared" si="73"/>
        <v>2.6101141924959218E-2</v>
      </c>
      <c r="AD381" s="34">
        <f t="shared" si="73"/>
        <v>2.6101141924959218E-2</v>
      </c>
      <c r="AE381" s="34">
        <f t="shared" si="73"/>
        <v>2.6101141924959218E-2</v>
      </c>
      <c r="AF381">
        <f t="shared" si="71"/>
        <v>2.6101141924959236E-2</v>
      </c>
      <c r="AG381" s="30"/>
      <c r="AH381" s="29"/>
    </row>
    <row r="382" spans="1:34" ht="15" customHeight="1" x14ac:dyDescent="0.4">
      <c r="A382" s="33" t="s">
        <v>569</v>
      </c>
      <c r="B382" s="34">
        <f t="shared" si="73"/>
        <v>2.6101141924959218E-2</v>
      </c>
      <c r="C382" s="34">
        <f t="shared" si="73"/>
        <v>2.6101141924959218E-2</v>
      </c>
      <c r="D382" s="34">
        <f t="shared" si="73"/>
        <v>2.6101141924959218E-2</v>
      </c>
      <c r="E382" s="34">
        <f t="shared" si="73"/>
        <v>2.6101141924959218E-2</v>
      </c>
      <c r="F382" s="34">
        <f t="shared" si="73"/>
        <v>2.6101141924959218E-2</v>
      </c>
      <c r="G382" s="34">
        <f t="shared" si="73"/>
        <v>2.6101141924959218E-2</v>
      </c>
      <c r="H382" s="34">
        <f t="shared" si="73"/>
        <v>2.6101141924959218E-2</v>
      </c>
      <c r="I382" s="34">
        <f t="shared" si="73"/>
        <v>2.6101141924959218E-2</v>
      </c>
      <c r="J382" s="34">
        <f t="shared" si="73"/>
        <v>2.6101141924959218E-2</v>
      </c>
      <c r="K382" s="34">
        <f t="shared" si="73"/>
        <v>2.6101141924959218E-2</v>
      </c>
      <c r="L382" s="34">
        <f t="shared" si="73"/>
        <v>2.6101141924959218E-2</v>
      </c>
      <c r="M382" s="34">
        <f t="shared" si="73"/>
        <v>2.6101141924959204E-2</v>
      </c>
      <c r="N382" s="34">
        <f t="shared" si="73"/>
        <v>2.6101141924959218E-2</v>
      </c>
      <c r="O382" s="34">
        <f t="shared" si="73"/>
        <v>2.6101141924959218E-2</v>
      </c>
      <c r="P382" s="34">
        <f t="shared" si="73"/>
        <v>2.6101141924959218E-2</v>
      </c>
      <c r="Q382" s="34">
        <f t="shared" ref="Q382:AE382" si="74">Q348/Q$361</f>
        <v>2.6101141924959218E-2</v>
      </c>
      <c r="R382" s="34">
        <f t="shared" si="74"/>
        <v>2.6101141924959218E-2</v>
      </c>
      <c r="S382" s="34">
        <f t="shared" si="74"/>
        <v>2.6101141924959218E-2</v>
      </c>
      <c r="T382" s="34">
        <f t="shared" si="74"/>
        <v>2.6101141924959218E-2</v>
      </c>
      <c r="U382" s="34">
        <f t="shared" si="74"/>
        <v>2.6101141924959218E-2</v>
      </c>
      <c r="V382" s="34">
        <f t="shared" si="74"/>
        <v>2.6101141924959218E-2</v>
      </c>
      <c r="W382" s="34">
        <f t="shared" si="74"/>
        <v>2.6101141924959218E-2</v>
      </c>
      <c r="X382" s="34">
        <f t="shared" si="74"/>
        <v>2.6101141924959218E-2</v>
      </c>
      <c r="Y382" s="34">
        <f t="shared" si="74"/>
        <v>2.6101141924959218E-2</v>
      </c>
      <c r="Z382" s="34">
        <f t="shared" si="74"/>
        <v>2.6101141924959218E-2</v>
      </c>
      <c r="AA382" s="34">
        <f t="shared" si="74"/>
        <v>2.6101141924959218E-2</v>
      </c>
      <c r="AB382" s="34">
        <f t="shared" si="74"/>
        <v>2.6101141924959218E-2</v>
      </c>
      <c r="AC382" s="34">
        <f t="shared" si="74"/>
        <v>2.6101141924959218E-2</v>
      </c>
      <c r="AD382" s="34">
        <f t="shared" si="74"/>
        <v>2.6101141924959218E-2</v>
      </c>
      <c r="AE382" s="34">
        <f t="shared" si="74"/>
        <v>2.6101141924959218E-2</v>
      </c>
      <c r="AF382">
        <f t="shared" si="71"/>
        <v>2.6101141924959236E-2</v>
      </c>
      <c r="AG382" s="30"/>
      <c r="AH382" s="29"/>
    </row>
    <row r="383" spans="1:34" ht="15" customHeight="1" x14ac:dyDescent="0.4">
      <c r="A383" s="33" t="s">
        <v>570</v>
      </c>
      <c r="B383" s="34">
        <f t="shared" ref="B383:AE391" si="75">B349/B$361</f>
        <v>2.6101141924959218E-2</v>
      </c>
      <c r="C383" s="34">
        <f t="shared" si="75"/>
        <v>2.6101141924959218E-2</v>
      </c>
      <c r="D383" s="34">
        <f t="shared" si="75"/>
        <v>2.6101141924959218E-2</v>
      </c>
      <c r="E383" s="34">
        <f t="shared" si="75"/>
        <v>2.6101141924959218E-2</v>
      </c>
      <c r="F383" s="34">
        <f t="shared" si="75"/>
        <v>2.6101141924959218E-2</v>
      </c>
      <c r="G383" s="34">
        <f t="shared" si="75"/>
        <v>2.6101141924959218E-2</v>
      </c>
      <c r="H383" s="34">
        <f t="shared" si="75"/>
        <v>2.6101141924959218E-2</v>
      </c>
      <c r="I383" s="34">
        <f t="shared" si="75"/>
        <v>2.6101141924959218E-2</v>
      </c>
      <c r="J383" s="34">
        <f t="shared" si="75"/>
        <v>2.6101141924959218E-2</v>
      </c>
      <c r="K383" s="34">
        <f t="shared" si="75"/>
        <v>2.6101141924959218E-2</v>
      </c>
      <c r="L383" s="34">
        <f t="shared" si="75"/>
        <v>2.6101141924959218E-2</v>
      </c>
      <c r="M383" s="34">
        <f t="shared" si="75"/>
        <v>2.6101141924959204E-2</v>
      </c>
      <c r="N383" s="34">
        <f t="shared" si="75"/>
        <v>2.6101141924959218E-2</v>
      </c>
      <c r="O383" s="34">
        <f t="shared" si="75"/>
        <v>2.6101141924959218E-2</v>
      </c>
      <c r="P383" s="34">
        <f t="shared" si="75"/>
        <v>2.6101141924959218E-2</v>
      </c>
      <c r="Q383" s="34">
        <f t="shared" si="75"/>
        <v>2.6101141924959218E-2</v>
      </c>
      <c r="R383" s="34">
        <f t="shared" si="75"/>
        <v>2.6101141924959218E-2</v>
      </c>
      <c r="S383" s="34">
        <f t="shared" si="75"/>
        <v>2.6101141924959218E-2</v>
      </c>
      <c r="T383" s="34">
        <f t="shared" si="75"/>
        <v>2.6101141924959218E-2</v>
      </c>
      <c r="U383" s="34">
        <f t="shared" si="75"/>
        <v>2.6101141924959218E-2</v>
      </c>
      <c r="V383" s="34">
        <f t="shared" si="75"/>
        <v>2.6101141924959218E-2</v>
      </c>
      <c r="W383" s="34">
        <f t="shared" si="75"/>
        <v>2.6101141924959218E-2</v>
      </c>
      <c r="X383" s="34">
        <f t="shared" si="75"/>
        <v>2.6101141924959218E-2</v>
      </c>
      <c r="Y383" s="34">
        <f t="shared" si="75"/>
        <v>2.6101141924959218E-2</v>
      </c>
      <c r="Z383" s="34">
        <f t="shared" si="75"/>
        <v>2.6101141924959218E-2</v>
      </c>
      <c r="AA383" s="34">
        <f t="shared" si="75"/>
        <v>2.6101141924959218E-2</v>
      </c>
      <c r="AB383" s="34">
        <f t="shared" si="75"/>
        <v>2.6101141924959218E-2</v>
      </c>
      <c r="AC383" s="34">
        <f t="shared" si="75"/>
        <v>2.6101141924959218E-2</v>
      </c>
      <c r="AD383" s="34">
        <f t="shared" si="75"/>
        <v>2.6101141924959218E-2</v>
      </c>
      <c r="AE383" s="34">
        <f t="shared" si="75"/>
        <v>2.6101141924959218E-2</v>
      </c>
      <c r="AF383">
        <f t="shared" si="71"/>
        <v>2.6101141924959236E-2</v>
      </c>
      <c r="AG383" s="30"/>
      <c r="AH383" s="29"/>
    </row>
    <row r="384" spans="1:34" ht="15" customHeight="1" x14ac:dyDescent="0.4">
      <c r="A384" s="33" t="s">
        <v>571</v>
      </c>
      <c r="B384" s="34">
        <f t="shared" si="75"/>
        <v>2.6101141924959218E-2</v>
      </c>
      <c r="C384" s="34">
        <f t="shared" si="75"/>
        <v>2.6101141924959218E-2</v>
      </c>
      <c r="D384" s="34">
        <f t="shared" si="75"/>
        <v>2.6101141924959218E-2</v>
      </c>
      <c r="E384" s="34">
        <f t="shared" si="75"/>
        <v>2.6101141924959218E-2</v>
      </c>
      <c r="F384" s="34">
        <f t="shared" si="75"/>
        <v>2.6101141924959218E-2</v>
      </c>
      <c r="G384" s="34">
        <f t="shared" si="75"/>
        <v>2.6101141924959218E-2</v>
      </c>
      <c r="H384" s="34">
        <f t="shared" si="75"/>
        <v>2.6101141924959218E-2</v>
      </c>
      <c r="I384" s="34">
        <f t="shared" si="75"/>
        <v>2.6101141924959218E-2</v>
      </c>
      <c r="J384" s="34">
        <f t="shared" si="75"/>
        <v>2.6101141924959218E-2</v>
      </c>
      <c r="K384" s="34">
        <f t="shared" si="75"/>
        <v>2.6101141924959218E-2</v>
      </c>
      <c r="L384" s="34">
        <f t="shared" si="75"/>
        <v>2.6101141924959218E-2</v>
      </c>
      <c r="M384" s="34">
        <f t="shared" si="75"/>
        <v>2.6101141924959204E-2</v>
      </c>
      <c r="N384" s="34">
        <f t="shared" si="75"/>
        <v>2.6101141924959218E-2</v>
      </c>
      <c r="O384" s="34">
        <f t="shared" si="75"/>
        <v>2.6101141924959218E-2</v>
      </c>
      <c r="P384" s="34">
        <f t="shared" si="75"/>
        <v>2.6101141924959218E-2</v>
      </c>
      <c r="Q384" s="34">
        <f t="shared" si="75"/>
        <v>2.6101141924959218E-2</v>
      </c>
      <c r="R384" s="34">
        <f t="shared" si="75"/>
        <v>2.6101141924959218E-2</v>
      </c>
      <c r="S384" s="34">
        <f t="shared" si="75"/>
        <v>2.6101141924959218E-2</v>
      </c>
      <c r="T384" s="34">
        <f t="shared" si="75"/>
        <v>2.6101141924959218E-2</v>
      </c>
      <c r="U384" s="34">
        <f t="shared" si="75"/>
        <v>2.6101141924959218E-2</v>
      </c>
      <c r="V384" s="34">
        <f t="shared" si="75"/>
        <v>2.6101141924959218E-2</v>
      </c>
      <c r="W384" s="34">
        <f t="shared" si="75"/>
        <v>2.6101141924959218E-2</v>
      </c>
      <c r="X384" s="34">
        <f t="shared" si="75"/>
        <v>2.6101141924959218E-2</v>
      </c>
      <c r="Y384" s="34">
        <f t="shared" si="75"/>
        <v>2.6101141924959218E-2</v>
      </c>
      <c r="Z384" s="34">
        <f t="shared" si="75"/>
        <v>2.6101141924959218E-2</v>
      </c>
      <c r="AA384" s="34">
        <f t="shared" si="75"/>
        <v>2.6101141924959218E-2</v>
      </c>
      <c r="AB384" s="34">
        <f t="shared" si="75"/>
        <v>2.6101141924959218E-2</v>
      </c>
      <c r="AC384" s="34">
        <f t="shared" si="75"/>
        <v>2.6101141924959218E-2</v>
      </c>
      <c r="AD384" s="34">
        <f t="shared" si="75"/>
        <v>2.6101141924959218E-2</v>
      </c>
      <c r="AE384" s="34">
        <f t="shared" si="75"/>
        <v>2.6101141924959218E-2</v>
      </c>
      <c r="AF384">
        <f t="shared" si="71"/>
        <v>2.6101141924959236E-2</v>
      </c>
      <c r="AG384" s="30"/>
      <c r="AH384" s="29"/>
    </row>
    <row r="385" spans="1:34" ht="15" customHeight="1" x14ac:dyDescent="0.4">
      <c r="A385" s="33" t="s">
        <v>6097</v>
      </c>
      <c r="B385" s="34">
        <f t="shared" si="75"/>
        <v>2.6101141924959218E-2</v>
      </c>
      <c r="C385" s="34">
        <f t="shared" si="75"/>
        <v>2.6101141924959218E-2</v>
      </c>
      <c r="D385" s="34">
        <f t="shared" si="75"/>
        <v>2.6101141924959218E-2</v>
      </c>
      <c r="E385" s="34">
        <f t="shared" si="75"/>
        <v>2.6101141924959218E-2</v>
      </c>
      <c r="F385" s="34">
        <f t="shared" si="75"/>
        <v>2.6101141924959218E-2</v>
      </c>
      <c r="G385" s="34">
        <f t="shared" si="75"/>
        <v>2.6101141924959218E-2</v>
      </c>
      <c r="H385" s="34">
        <f t="shared" si="75"/>
        <v>2.6101141924959218E-2</v>
      </c>
      <c r="I385" s="34">
        <f t="shared" si="75"/>
        <v>2.6101141924959218E-2</v>
      </c>
      <c r="J385" s="34">
        <f t="shared" si="75"/>
        <v>2.6101141924959218E-2</v>
      </c>
      <c r="K385" s="34">
        <f t="shared" si="75"/>
        <v>2.6101141924959218E-2</v>
      </c>
      <c r="L385" s="34">
        <f t="shared" si="75"/>
        <v>2.6101141924959218E-2</v>
      </c>
      <c r="M385" s="34">
        <f t="shared" si="75"/>
        <v>2.6101141924959204E-2</v>
      </c>
      <c r="N385" s="34">
        <f t="shared" si="75"/>
        <v>2.6101141924959218E-2</v>
      </c>
      <c r="O385" s="34">
        <f t="shared" si="75"/>
        <v>2.6101141924959218E-2</v>
      </c>
      <c r="P385" s="34">
        <f t="shared" si="75"/>
        <v>2.6101141924959218E-2</v>
      </c>
      <c r="Q385" s="34">
        <f t="shared" si="75"/>
        <v>2.6101141924959218E-2</v>
      </c>
      <c r="R385" s="34">
        <f t="shared" si="75"/>
        <v>2.6101141924959218E-2</v>
      </c>
      <c r="S385" s="34">
        <f t="shared" si="75"/>
        <v>2.6101141924959218E-2</v>
      </c>
      <c r="T385" s="34">
        <f t="shared" si="75"/>
        <v>2.6101141924959218E-2</v>
      </c>
      <c r="U385" s="34">
        <f t="shared" si="75"/>
        <v>2.6101141924959218E-2</v>
      </c>
      <c r="V385" s="34">
        <f t="shared" si="75"/>
        <v>2.6101141924959218E-2</v>
      </c>
      <c r="W385" s="34">
        <f t="shared" si="75"/>
        <v>2.6101141924959218E-2</v>
      </c>
      <c r="X385" s="34">
        <f t="shared" si="75"/>
        <v>2.6101141924959218E-2</v>
      </c>
      <c r="Y385" s="34">
        <f t="shared" si="75"/>
        <v>2.6101141924959218E-2</v>
      </c>
      <c r="Z385" s="34">
        <f t="shared" si="75"/>
        <v>2.6101141924959218E-2</v>
      </c>
      <c r="AA385" s="34">
        <f t="shared" si="75"/>
        <v>2.6101141924959218E-2</v>
      </c>
      <c r="AB385" s="34">
        <f t="shared" si="75"/>
        <v>2.6101141924959218E-2</v>
      </c>
      <c r="AC385" s="34">
        <f t="shared" si="75"/>
        <v>2.6101141924959218E-2</v>
      </c>
      <c r="AD385" s="34">
        <f t="shared" si="75"/>
        <v>2.6101141924959218E-2</v>
      </c>
      <c r="AE385" s="34">
        <f t="shared" si="75"/>
        <v>2.6101141924959218E-2</v>
      </c>
      <c r="AF385">
        <f t="shared" si="71"/>
        <v>2.6101141924959236E-2</v>
      </c>
      <c r="AG385" s="30"/>
      <c r="AH385" s="29"/>
    </row>
    <row r="386" spans="1:34" ht="15" customHeight="1" x14ac:dyDescent="0.4">
      <c r="A386" s="33" t="s">
        <v>6098</v>
      </c>
      <c r="B386" s="34">
        <f t="shared" si="75"/>
        <v>2.6101141924959218E-2</v>
      </c>
      <c r="C386" s="34">
        <f t="shared" si="75"/>
        <v>2.6101141924959218E-2</v>
      </c>
      <c r="D386" s="34">
        <f t="shared" si="75"/>
        <v>2.6101141924959218E-2</v>
      </c>
      <c r="E386" s="34">
        <f t="shared" si="75"/>
        <v>2.6101141924959218E-2</v>
      </c>
      <c r="F386" s="34">
        <f t="shared" si="75"/>
        <v>2.6101141924959218E-2</v>
      </c>
      <c r="G386" s="34">
        <f t="shared" si="75"/>
        <v>2.6101141924959218E-2</v>
      </c>
      <c r="H386" s="34">
        <f t="shared" si="75"/>
        <v>2.6101141924959218E-2</v>
      </c>
      <c r="I386" s="34">
        <f t="shared" si="75"/>
        <v>2.6101141924959218E-2</v>
      </c>
      <c r="J386" s="34">
        <f t="shared" si="75"/>
        <v>2.6101141924959218E-2</v>
      </c>
      <c r="K386" s="34">
        <f t="shared" si="75"/>
        <v>2.6101141924959218E-2</v>
      </c>
      <c r="L386" s="34">
        <f t="shared" si="75"/>
        <v>2.6101141924959218E-2</v>
      </c>
      <c r="M386" s="34">
        <f t="shared" si="75"/>
        <v>2.6101141924959204E-2</v>
      </c>
      <c r="N386" s="34">
        <f t="shared" si="75"/>
        <v>2.6101141924959218E-2</v>
      </c>
      <c r="O386" s="34">
        <f t="shared" si="75"/>
        <v>2.6101141924959218E-2</v>
      </c>
      <c r="P386" s="34">
        <f t="shared" si="75"/>
        <v>2.6101141924959218E-2</v>
      </c>
      <c r="Q386" s="34">
        <f t="shared" si="75"/>
        <v>2.6101141924959218E-2</v>
      </c>
      <c r="R386" s="34">
        <f t="shared" si="75"/>
        <v>2.6101141924959218E-2</v>
      </c>
      <c r="S386" s="34">
        <f t="shared" si="75"/>
        <v>2.6101141924959218E-2</v>
      </c>
      <c r="T386" s="34">
        <f t="shared" si="75"/>
        <v>2.6101141924959218E-2</v>
      </c>
      <c r="U386" s="34">
        <f t="shared" si="75"/>
        <v>2.6101141924959218E-2</v>
      </c>
      <c r="V386" s="34">
        <f t="shared" si="75"/>
        <v>2.6101141924959218E-2</v>
      </c>
      <c r="W386" s="34">
        <f t="shared" si="75"/>
        <v>2.6101141924959218E-2</v>
      </c>
      <c r="X386" s="34">
        <f t="shared" si="75"/>
        <v>2.6101141924959218E-2</v>
      </c>
      <c r="Y386" s="34">
        <f t="shared" si="75"/>
        <v>2.6101141924959218E-2</v>
      </c>
      <c r="Z386" s="34">
        <f t="shared" si="75"/>
        <v>2.6101141924959218E-2</v>
      </c>
      <c r="AA386" s="34">
        <f t="shared" si="75"/>
        <v>2.6101141924959218E-2</v>
      </c>
      <c r="AB386" s="34">
        <f t="shared" si="75"/>
        <v>2.6101141924959218E-2</v>
      </c>
      <c r="AC386" s="34">
        <f t="shared" si="75"/>
        <v>2.6101141924959218E-2</v>
      </c>
      <c r="AD386" s="34">
        <f t="shared" si="75"/>
        <v>2.6101141924959218E-2</v>
      </c>
      <c r="AE386" s="34">
        <f t="shared" si="75"/>
        <v>2.6101141924959218E-2</v>
      </c>
      <c r="AF386">
        <f t="shared" si="71"/>
        <v>2.6101141924959236E-2</v>
      </c>
      <c r="AG386" s="30"/>
      <c r="AH386" s="29"/>
    </row>
    <row r="387" spans="1:34" ht="15" customHeight="1" x14ac:dyDescent="0.4">
      <c r="A387" s="33" t="s">
        <v>6099</v>
      </c>
      <c r="B387" s="34">
        <f t="shared" si="75"/>
        <v>2.6101141924959218E-2</v>
      </c>
      <c r="C387" s="34">
        <f t="shared" si="75"/>
        <v>2.6101141924959218E-2</v>
      </c>
      <c r="D387" s="34">
        <f t="shared" si="75"/>
        <v>2.6101141924959218E-2</v>
      </c>
      <c r="E387" s="34">
        <f t="shared" si="75"/>
        <v>2.6101141924959218E-2</v>
      </c>
      <c r="F387" s="34">
        <f t="shared" si="75"/>
        <v>2.6101141924959218E-2</v>
      </c>
      <c r="G387" s="34">
        <f t="shared" si="75"/>
        <v>2.6101141924959218E-2</v>
      </c>
      <c r="H387" s="34">
        <f t="shared" si="75"/>
        <v>2.6101141924959218E-2</v>
      </c>
      <c r="I387" s="34">
        <f t="shared" si="75"/>
        <v>2.6101141924959218E-2</v>
      </c>
      <c r="J387" s="34">
        <f t="shared" si="75"/>
        <v>2.6101141924959218E-2</v>
      </c>
      <c r="K387" s="34">
        <f t="shared" si="75"/>
        <v>2.6101141924959218E-2</v>
      </c>
      <c r="L387" s="34">
        <f t="shared" si="75"/>
        <v>2.6101141924959218E-2</v>
      </c>
      <c r="M387" s="34">
        <f t="shared" si="75"/>
        <v>2.6101141924959204E-2</v>
      </c>
      <c r="N387" s="34">
        <f t="shared" si="75"/>
        <v>2.6101141924959218E-2</v>
      </c>
      <c r="O387" s="34">
        <f t="shared" si="75"/>
        <v>2.6101141924959218E-2</v>
      </c>
      <c r="P387" s="34">
        <f t="shared" si="75"/>
        <v>2.6101141924959218E-2</v>
      </c>
      <c r="Q387" s="34">
        <f t="shared" si="75"/>
        <v>2.6101141924959218E-2</v>
      </c>
      <c r="R387" s="34">
        <f t="shared" si="75"/>
        <v>2.6101141924959218E-2</v>
      </c>
      <c r="S387" s="34">
        <f t="shared" si="75"/>
        <v>2.6101141924959218E-2</v>
      </c>
      <c r="T387" s="34">
        <f t="shared" si="75"/>
        <v>2.6101141924959218E-2</v>
      </c>
      <c r="U387" s="34">
        <f t="shared" si="75"/>
        <v>2.6101141924959218E-2</v>
      </c>
      <c r="V387" s="34">
        <f t="shared" si="75"/>
        <v>2.6101141924959218E-2</v>
      </c>
      <c r="W387" s="34">
        <f t="shared" si="75"/>
        <v>2.6101141924959218E-2</v>
      </c>
      <c r="X387" s="34">
        <f t="shared" si="75"/>
        <v>2.6101141924959218E-2</v>
      </c>
      <c r="Y387" s="34">
        <f t="shared" si="75"/>
        <v>2.6101141924959218E-2</v>
      </c>
      <c r="Z387" s="34">
        <f t="shared" si="75"/>
        <v>2.6101141924959218E-2</v>
      </c>
      <c r="AA387" s="34">
        <f t="shared" si="75"/>
        <v>2.6101141924959218E-2</v>
      </c>
      <c r="AB387" s="34">
        <f t="shared" si="75"/>
        <v>2.6101141924959218E-2</v>
      </c>
      <c r="AC387" s="34">
        <f t="shared" si="75"/>
        <v>2.6101141924959218E-2</v>
      </c>
      <c r="AD387" s="34">
        <f t="shared" si="75"/>
        <v>2.6101141924959218E-2</v>
      </c>
      <c r="AE387" s="34">
        <f t="shared" si="75"/>
        <v>2.6101141924959218E-2</v>
      </c>
      <c r="AF387">
        <f t="shared" si="71"/>
        <v>2.6101141924959236E-2</v>
      </c>
      <c r="AG387" s="30"/>
      <c r="AH387" s="29"/>
    </row>
    <row r="388" spans="1:34" ht="15" customHeight="1" x14ac:dyDescent="0.4">
      <c r="A388" s="33" t="s">
        <v>6100</v>
      </c>
      <c r="B388" s="34">
        <f t="shared" si="75"/>
        <v>2.6101141924959218E-2</v>
      </c>
      <c r="C388" s="34">
        <f t="shared" si="75"/>
        <v>2.6101141924959218E-2</v>
      </c>
      <c r="D388" s="34">
        <f t="shared" si="75"/>
        <v>2.6101141924959218E-2</v>
      </c>
      <c r="E388" s="34">
        <f t="shared" si="75"/>
        <v>2.6101141924959218E-2</v>
      </c>
      <c r="F388" s="34">
        <f t="shared" si="75"/>
        <v>2.6101141924959218E-2</v>
      </c>
      <c r="G388" s="34">
        <f t="shared" si="75"/>
        <v>2.6101141924959218E-2</v>
      </c>
      <c r="H388" s="34">
        <f t="shared" si="75"/>
        <v>2.6101141924959218E-2</v>
      </c>
      <c r="I388" s="34">
        <f t="shared" si="75"/>
        <v>2.6101141924959218E-2</v>
      </c>
      <c r="J388" s="34">
        <f t="shared" si="75"/>
        <v>2.6101141924959218E-2</v>
      </c>
      <c r="K388" s="34">
        <f t="shared" si="75"/>
        <v>2.6101141924959218E-2</v>
      </c>
      <c r="L388" s="34">
        <f t="shared" si="75"/>
        <v>2.6101141924959218E-2</v>
      </c>
      <c r="M388" s="34">
        <f t="shared" si="75"/>
        <v>2.6101141924959204E-2</v>
      </c>
      <c r="N388" s="34">
        <f t="shared" si="75"/>
        <v>2.6101141924959218E-2</v>
      </c>
      <c r="O388" s="34">
        <f t="shared" si="75"/>
        <v>2.6101141924959218E-2</v>
      </c>
      <c r="P388" s="34">
        <f t="shared" si="75"/>
        <v>2.6101141924959218E-2</v>
      </c>
      <c r="Q388" s="34">
        <f t="shared" si="75"/>
        <v>2.6101141924959218E-2</v>
      </c>
      <c r="R388" s="34">
        <f t="shared" si="75"/>
        <v>2.6101141924959218E-2</v>
      </c>
      <c r="S388" s="34">
        <f t="shared" si="75"/>
        <v>2.6101141924959218E-2</v>
      </c>
      <c r="T388" s="34">
        <f t="shared" si="75"/>
        <v>2.6101141924959218E-2</v>
      </c>
      <c r="U388" s="34">
        <f t="shared" si="75"/>
        <v>2.6101141924959218E-2</v>
      </c>
      <c r="V388" s="34">
        <f t="shared" si="75"/>
        <v>2.6101141924959218E-2</v>
      </c>
      <c r="W388" s="34">
        <f t="shared" si="75"/>
        <v>2.6101141924959218E-2</v>
      </c>
      <c r="X388" s="34">
        <f t="shared" si="75"/>
        <v>2.6101141924959218E-2</v>
      </c>
      <c r="Y388" s="34">
        <f t="shared" si="75"/>
        <v>2.6101141924959218E-2</v>
      </c>
      <c r="Z388" s="34">
        <f t="shared" si="75"/>
        <v>2.6101141924959218E-2</v>
      </c>
      <c r="AA388" s="34">
        <f t="shared" si="75"/>
        <v>2.6101141924959218E-2</v>
      </c>
      <c r="AB388" s="34">
        <f t="shared" si="75"/>
        <v>2.6101141924959218E-2</v>
      </c>
      <c r="AC388" s="34">
        <f t="shared" si="75"/>
        <v>2.6101141924959218E-2</v>
      </c>
      <c r="AD388" s="34">
        <f t="shared" si="75"/>
        <v>2.6101141924959218E-2</v>
      </c>
      <c r="AE388" s="34">
        <f t="shared" si="75"/>
        <v>2.6101141924959218E-2</v>
      </c>
      <c r="AF388">
        <f t="shared" si="71"/>
        <v>2.6101141924959236E-2</v>
      </c>
      <c r="AG388" s="30"/>
      <c r="AH388" s="29"/>
    </row>
    <row r="389" spans="1:34" ht="15" customHeight="1" x14ac:dyDescent="0.4">
      <c r="A389" s="33" t="s">
        <v>6101</v>
      </c>
      <c r="B389" s="34">
        <f t="shared" si="75"/>
        <v>2.6101141924959218E-2</v>
      </c>
      <c r="C389" s="34">
        <f t="shared" si="75"/>
        <v>2.6101141924959218E-2</v>
      </c>
      <c r="D389" s="34">
        <f t="shared" si="75"/>
        <v>2.6101141924959218E-2</v>
      </c>
      <c r="E389" s="34">
        <f t="shared" si="75"/>
        <v>2.6101141924959218E-2</v>
      </c>
      <c r="F389" s="34">
        <f t="shared" si="75"/>
        <v>2.6101141924959218E-2</v>
      </c>
      <c r="G389" s="34">
        <f t="shared" si="75"/>
        <v>2.6101141924959218E-2</v>
      </c>
      <c r="H389" s="34">
        <f t="shared" si="75"/>
        <v>2.6101141924959218E-2</v>
      </c>
      <c r="I389" s="34">
        <f t="shared" si="75"/>
        <v>2.6101141924959218E-2</v>
      </c>
      <c r="J389" s="34">
        <f t="shared" si="75"/>
        <v>2.6101141924959218E-2</v>
      </c>
      <c r="K389" s="34">
        <f t="shared" si="75"/>
        <v>2.6101141924959218E-2</v>
      </c>
      <c r="L389" s="34">
        <f t="shared" si="75"/>
        <v>2.6101141924959218E-2</v>
      </c>
      <c r="M389" s="34">
        <f t="shared" si="75"/>
        <v>2.6101141924959204E-2</v>
      </c>
      <c r="N389" s="34">
        <f t="shared" si="75"/>
        <v>2.6101141924959218E-2</v>
      </c>
      <c r="O389" s="34">
        <f t="shared" si="75"/>
        <v>2.6101141924959218E-2</v>
      </c>
      <c r="P389" s="34">
        <f t="shared" si="75"/>
        <v>2.6101141924959218E-2</v>
      </c>
      <c r="Q389" s="34">
        <f t="shared" si="75"/>
        <v>2.6101141924959218E-2</v>
      </c>
      <c r="R389" s="34">
        <f t="shared" si="75"/>
        <v>2.6101141924959218E-2</v>
      </c>
      <c r="S389" s="34">
        <f t="shared" si="75"/>
        <v>2.6101141924959218E-2</v>
      </c>
      <c r="T389" s="34">
        <f t="shared" si="75"/>
        <v>2.6101141924959218E-2</v>
      </c>
      <c r="U389" s="34">
        <f t="shared" si="75"/>
        <v>2.6101141924959218E-2</v>
      </c>
      <c r="V389" s="34">
        <f t="shared" si="75"/>
        <v>2.6101141924959218E-2</v>
      </c>
      <c r="W389" s="34">
        <f t="shared" si="75"/>
        <v>2.6101141924959218E-2</v>
      </c>
      <c r="X389" s="34">
        <f t="shared" si="75"/>
        <v>2.6101141924959218E-2</v>
      </c>
      <c r="Y389" s="34">
        <f t="shared" si="75"/>
        <v>2.6101141924959218E-2</v>
      </c>
      <c r="Z389" s="34">
        <f t="shared" si="75"/>
        <v>2.6101141924959218E-2</v>
      </c>
      <c r="AA389" s="34">
        <f t="shared" si="75"/>
        <v>2.6101141924959218E-2</v>
      </c>
      <c r="AB389" s="34">
        <f t="shared" si="75"/>
        <v>2.6101141924959218E-2</v>
      </c>
      <c r="AC389" s="34">
        <f t="shared" si="75"/>
        <v>2.6101141924959218E-2</v>
      </c>
      <c r="AD389" s="34">
        <f t="shared" si="75"/>
        <v>2.6101141924959218E-2</v>
      </c>
      <c r="AE389" s="34">
        <f t="shared" si="75"/>
        <v>2.6101141924959218E-2</v>
      </c>
      <c r="AF389">
        <f t="shared" si="71"/>
        <v>2.6101141924959236E-2</v>
      </c>
      <c r="AG389" s="30"/>
      <c r="AH389" s="29"/>
    </row>
    <row r="390" spans="1:34" ht="15" customHeight="1" x14ac:dyDescent="0.4">
      <c r="A390" s="33" t="s">
        <v>6102</v>
      </c>
      <c r="B390" s="34">
        <f t="shared" si="75"/>
        <v>2.6101141924959218E-2</v>
      </c>
      <c r="C390" s="34">
        <f t="shared" si="75"/>
        <v>2.6101141924959218E-2</v>
      </c>
      <c r="D390" s="34">
        <f t="shared" si="75"/>
        <v>2.6101141924959218E-2</v>
      </c>
      <c r="E390" s="34">
        <f t="shared" si="75"/>
        <v>2.6101141924959218E-2</v>
      </c>
      <c r="F390" s="34">
        <f t="shared" si="75"/>
        <v>2.6101141924959218E-2</v>
      </c>
      <c r="G390" s="34">
        <f t="shared" si="75"/>
        <v>2.6101141924959218E-2</v>
      </c>
      <c r="H390" s="34">
        <f t="shared" si="75"/>
        <v>2.6101141924959218E-2</v>
      </c>
      <c r="I390" s="34">
        <f t="shared" si="75"/>
        <v>2.6101141924959218E-2</v>
      </c>
      <c r="J390" s="34">
        <f t="shared" si="75"/>
        <v>2.6101141924959218E-2</v>
      </c>
      <c r="K390" s="34">
        <f t="shared" si="75"/>
        <v>2.6101141924959218E-2</v>
      </c>
      <c r="L390" s="34">
        <f t="shared" si="75"/>
        <v>2.6101141924959218E-2</v>
      </c>
      <c r="M390" s="34">
        <f t="shared" si="75"/>
        <v>2.6101141924959204E-2</v>
      </c>
      <c r="N390" s="34">
        <f t="shared" si="75"/>
        <v>2.6101141924959218E-2</v>
      </c>
      <c r="O390" s="34">
        <f t="shared" si="75"/>
        <v>2.6101141924959218E-2</v>
      </c>
      <c r="P390" s="34">
        <f t="shared" si="75"/>
        <v>2.6101141924959218E-2</v>
      </c>
      <c r="Q390" s="34">
        <f t="shared" si="75"/>
        <v>2.6101141924959218E-2</v>
      </c>
      <c r="R390" s="34">
        <f t="shared" si="75"/>
        <v>2.6101141924959218E-2</v>
      </c>
      <c r="S390" s="34">
        <f t="shared" si="75"/>
        <v>2.6101141924959218E-2</v>
      </c>
      <c r="T390" s="34">
        <f t="shared" si="75"/>
        <v>2.6101141924959218E-2</v>
      </c>
      <c r="U390" s="34">
        <f t="shared" si="75"/>
        <v>2.6101141924959218E-2</v>
      </c>
      <c r="V390" s="34">
        <f t="shared" si="75"/>
        <v>2.6101141924959218E-2</v>
      </c>
      <c r="W390" s="34">
        <f t="shared" si="75"/>
        <v>2.6101141924959218E-2</v>
      </c>
      <c r="X390" s="34">
        <f t="shared" si="75"/>
        <v>2.6101141924959218E-2</v>
      </c>
      <c r="Y390" s="34">
        <f t="shared" si="75"/>
        <v>2.6101141924959218E-2</v>
      </c>
      <c r="Z390" s="34">
        <f t="shared" si="75"/>
        <v>2.6101141924959218E-2</v>
      </c>
      <c r="AA390" s="34">
        <f t="shared" si="75"/>
        <v>2.6101141924959218E-2</v>
      </c>
      <c r="AB390" s="34">
        <f t="shared" si="75"/>
        <v>2.6101141924959218E-2</v>
      </c>
      <c r="AC390" s="34">
        <f t="shared" si="75"/>
        <v>2.6101141924959218E-2</v>
      </c>
      <c r="AD390" s="34">
        <f t="shared" si="75"/>
        <v>2.6101141924959218E-2</v>
      </c>
      <c r="AE390" s="34">
        <f t="shared" si="75"/>
        <v>2.6101141924959218E-2</v>
      </c>
      <c r="AF390">
        <f t="shared" si="71"/>
        <v>2.6101141924959236E-2</v>
      </c>
      <c r="AG390" s="30"/>
      <c r="AH390" s="29"/>
    </row>
    <row r="391" spans="1:34" ht="15" customHeight="1" x14ac:dyDescent="0.4">
      <c r="A391" s="33" t="s">
        <v>6103</v>
      </c>
      <c r="B391" s="34">
        <f t="shared" si="75"/>
        <v>2.6101141924959218E-2</v>
      </c>
      <c r="C391" s="34">
        <f t="shared" si="75"/>
        <v>2.6101141924959218E-2</v>
      </c>
      <c r="D391" s="34">
        <f t="shared" si="75"/>
        <v>2.6101141924959218E-2</v>
      </c>
      <c r="E391" s="34">
        <f t="shared" si="75"/>
        <v>2.6101141924959218E-2</v>
      </c>
      <c r="F391" s="34">
        <f t="shared" si="75"/>
        <v>2.6101141924959218E-2</v>
      </c>
      <c r="G391" s="34">
        <f t="shared" si="75"/>
        <v>2.6101141924959218E-2</v>
      </c>
      <c r="H391" s="34">
        <f t="shared" si="75"/>
        <v>2.6101141924959218E-2</v>
      </c>
      <c r="I391" s="34">
        <f t="shared" si="75"/>
        <v>2.6101141924959218E-2</v>
      </c>
      <c r="J391" s="34">
        <f t="shared" si="75"/>
        <v>2.6101141924959218E-2</v>
      </c>
      <c r="K391" s="34">
        <f t="shared" si="75"/>
        <v>2.6101141924959218E-2</v>
      </c>
      <c r="L391" s="34">
        <f t="shared" si="75"/>
        <v>2.6101141924959218E-2</v>
      </c>
      <c r="M391" s="34">
        <f t="shared" si="75"/>
        <v>2.6101141924959204E-2</v>
      </c>
      <c r="N391" s="34">
        <f t="shared" si="75"/>
        <v>2.6101141924959218E-2</v>
      </c>
      <c r="O391" s="34">
        <f t="shared" si="75"/>
        <v>2.6101141924959218E-2</v>
      </c>
      <c r="P391" s="34">
        <f t="shared" si="75"/>
        <v>2.6101141924959218E-2</v>
      </c>
      <c r="Q391" s="34">
        <f t="shared" ref="Q391:AE391" si="76">Q357/Q$361</f>
        <v>2.6101141924959218E-2</v>
      </c>
      <c r="R391" s="34">
        <f t="shared" si="76"/>
        <v>2.6101141924959218E-2</v>
      </c>
      <c r="S391" s="34">
        <f t="shared" si="76"/>
        <v>2.6101141924959218E-2</v>
      </c>
      <c r="T391" s="34">
        <f t="shared" si="76"/>
        <v>2.6101141924959218E-2</v>
      </c>
      <c r="U391" s="34">
        <f t="shared" si="76"/>
        <v>2.6101141924959218E-2</v>
      </c>
      <c r="V391" s="34">
        <f t="shared" si="76"/>
        <v>2.6101141924959218E-2</v>
      </c>
      <c r="W391" s="34">
        <f t="shared" si="76"/>
        <v>2.6101141924959218E-2</v>
      </c>
      <c r="X391" s="34">
        <f t="shared" si="76"/>
        <v>2.6101141924959218E-2</v>
      </c>
      <c r="Y391" s="34">
        <f t="shared" si="76"/>
        <v>2.6101141924959218E-2</v>
      </c>
      <c r="Z391" s="34">
        <f t="shared" si="76"/>
        <v>2.6101141924959218E-2</v>
      </c>
      <c r="AA391" s="34">
        <f t="shared" si="76"/>
        <v>2.6101141924959218E-2</v>
      </c>
      <c r="AB391" s="34">
        <f t="shared" si="76"/>
        <v>2.6101141924959218E-2</v>
      </c>
      <c r="AC391" s="34">
        <f t="shared" si="76"/>
        <v>2.6101141924959218E-2</v>
      </c>
      <c r="AD391" s="34">
        <f t="shared" si="76"/>
        <v>2.6101141924959218E-2</v>
      </c>
      <c r="AE391" s="34">
        <f t="shared" si="76"/>
        <v>2.6101141924959218E-2</v>
      </c>
      <c r="AF391">
        <f t="shared" si="71"/>
        <v>2.6101141924959236E-2</v>
      </c>
      <c r="AG391" s="30"/>
      <c r="AH391" s="29"/>
    </row>
    <row r="392" spans="1:34" ht="15" customHeight="1" x14ac:dyDescent="0.4">
      <c r="A392" s="33" t="s">
        <v>6104</v>
      </c>
      <c r="B392" s="34">
        <f t="shared" ref="B392:AE394" si="77">B358/B$361</f>
        <v>2.6101141924959218E-2</v>
      </c>
      <c r="C392" s="34">
        <f t="shared" si="77"/>
        <v>2.6101141924959218E-2</v>
      </c>
      <c r="D392" s="34">
        <f t="shared" si="77"/>
        <v>2.6101141924959218E-2</v>
      </c>
      <c r="E392" s="34">
        <f t="shared" si="77"/>
        <v>2.6101141924959218E-2</v>
      </c>
      <c r="F392" s="34">
        <f t="shared" si="77"/>
        <v>2.6101141924959218E-2</v>
      </c>
      <c r="G392" s="34">
        <f t="shared" si="77"/>
        <v>2.6101141924959218E-2</v>
      </c>
      <c r="H392" s="34">
        <f t="shared" si="77"/>
        <v>2.6101141924959218E-2</v>
      </c>
      <c r="I392" s="34">
        <f t="shared" si="77"/>
        <v>2.6101141924959218E-2</v>
      </c>
      <c r="J392" s="34">
        <f t="shared" si="77"/>
        <v>2.6101141924959218E-2</v>
      </c>
      <c r="K392" s="34">
        <f t="shared" si="77"/>
        <v>2.6101141924959218E-2</v>
      </c>
      <c r="L392" s="34">
        <f t="shared" si="77"/>
        <v>2.6101141924959218E-2</v>
      </c>
      <c r="M392" s="34">
        <f t="shared" si="77"/>
        <v>2.6101141924959204E-2</v>
      </c>
      <c r="N392" s="34">
        <f t="shared" si="77"/>
        <v>2.6101141924959218E-2</v>
      </c>
      <c r="O392" s="34">
        <f t="shared" si="77"/>
        <v>2.6101141924959218E-2</v>
      </c>
      <c r="P392" s="34">
        <f t="shared" si="77"/>
        <v>2.6101141924959218E-2</v>
      </c>
      <c r="Q392" s="34">
        <f t="shared" si="77"/>
        <v>2.6101141924959218E-2</v>
      </c>
      <c r="R392" s="34">
        <f t="shared" si="77"/>
        <v>2.6101141924959218E-2</v>
      </c>
      <c r="S392" s="34">
        <f t="shared" si="77"/>
        <v>2.6101141924959218E-2</v>
      </c>
      <c r="T392" s="34">
        <f t="shared" si="77"/>
        <v>2.6101141924959218E-2</v>
      </c>
      <c r="U392" s="34">
        <f t="shared" si="77"/>
        <v>2.6101141924959218E-2</v>
      </c>
      <c r="V392" s="34">
        <f t="shared" si="77"/>
        <v>2.6101141924959218E-2</v>
      </c>
      <c r="W392" s="34">
        <f t="shared" si="77"/>
        <v>2.6101141924959218E-2</v>
      </c>
      <c r="X392" s="34">
        <f t="shared" si="77"/>
        <v>2.6101141924959218E-2</v>
      </c>
      <c r="Y392" s="34">
        <f t="shared" si="77"/>
        <v>2.6101141924959218E-2</v>
      </c>
      <c r="Z392" s="34">
        <f t="shared" si="77"/>
        <v>2.6101141924959218E-2</v>
      </c>
      <c r="AA392" s="34">
        <f t="shared" si="77"/>
        <v>2.6101141924959218E-2</v>
      </c>
      <c r="AB392" s="34">
        <f t="shared" si="77"/>
        <v>2.6101141924959218E-2</v>
      </c>
      <c r="AC392" s="34">
        <f t="shared" si="77"/>
        <v>2.6101141924959218E-2</v>
      </c>
      <c r="AD392" s="34">
        <f t="shared" si="77"/>
        <v>2.6101141924959218E-2</v>
      </c>
      <c r="AE392" s="34">
        <f t="shared" si="77"/>
        <v>2.6101141924959218E-2</v>
      </c>
      <c r="AF392">
        <f t="shared" si="71"/>
        <v>2.6101141924959236E-2</v>
      </c>
      <c r="AG392" s="30"/>
      <c r="AH392" s="29"/>
    </row>
    <row r="393" spans="1:34" ht="15" customHeight="1" x14ac:dyDescent="0.4">
      <c r="A393" s="33" t="s">
        <v>6105</v>
      </c>
      <c r="B393" s="34">
        <f t="shared" si="77"/>
        <v>5.2202283849918436E-2</v>
      </c>
      <c r="C393" s="34">
        <f t="shared" si="77"/>
        <v>5.2202283849918436E-2</v>
      </c>
      <c r="D393" s="34">
        <f t="shared" si="77"/>
        <v>5.2202283849918436E-2</v>
      </c>
      <c r="E393" s="34">
        <f t="shared" si="77"/>
        <v>5.2202283849918436E-2</v>
      </c>
      <c r="F393" s="34">
        <f t="shared" si="77"/>
        <v>5.2202283849918436E-2</v>
      </c>
      <c r="G393" s="34">
        <f t="shared" si="77"/>
        <v>5.2202283849918436E-2</v>
      </c>
      <c r="H393" s="34">
        <f t="shared" si="77"/>
        <v>5.2202283849918436E-2</v>
      </c>
      <c r="I393" s="34">
        <f t="shared" si="77"/>
        <v>5.2202283849918436E-2</v>
      </c>
      <c r="J393" s="34">
        <f t="shared" si="77"/>
        <v>5.2202283849918436E-2</v>
      </c>
      <c r="K393" s="34">
        <f t="shared" si="77"/>
        <v>5.2202283849918436E-2</v>
      </c>
      <c r="L393" s="34">
        <f t="shared" si="77"/>
        <v>5.2202283849918436E-2</v>
      </c>
      <c r="M393" s="34">
        <f t="shared" si="77"/>
        <v>5.2202283849918409E-2</v>
      </c>
      <c r="N393" s="34">
        <f t="shared" si="77"/>
        <v>5.2202283849918436E-2</v>
      </c>
      <c r="O393" s="34">
        <f t="shared" si="77"/>
        <v>5.2202283849918436E-2</v>
      </c>
      <c r="P393" s="34">
        <f t="shared" si="77"/>
        <v>5.2202283849918436E-2</v>
      </c>
      <c r="Q393" s="34">
        <f t="shared" si="77"/>
        <v>5.2202283849918436E-2</v>
      </c>
      <c r="R393" s="34">
        <f t="shared" si="77"/>
        <v>5.2202283849918436E-2</v>
      </c>
      <c r="S393" s="34">
        <f t="shared" si="77"/>
        <v>5.2202283849918436E-2</v>
      </c>
      <c r="T393" s="34">
        <f t="shared" si="77"/>
        <v>5.2202283849918436E-2</v>
      </c>
      <c r="U393" s="34">
        <f t="shared" si="77"/>
        <v>5.2202283849918436E-2</v>
      </c>
      <c r="V393" s="34">
        <f t="shared" si="77"/>
        <v>5.2202283849918436E-2</v>
      </c>
      <c r="W393" s="34">
        <f t="shared" si="77"/>
        <v>5.2202283849918436E-2</v>
      </c>
      <c r="X393" s="34">
        <f t="shared" si="77"/>
        <v>5.2202283849918436E-2</v>
      </c>
      <c r="Y393" s="34">
        <f t="shared" si="77"/>
        <v>5.2202283849918436E-2</v>
      </c>
      <c r="Z393" s="34">
        <f t="shared" si="77"/>
        <v>5.2202283849918436E-2</v>
      </c>
      <c r="AA393" s="34">
        <f t="shared" si="77"/>
        <v>5.2202283849918436E-2</v>
      </c>
      <c r="AB393" s="34">
        <f t="shared" si="77"/>
        <v>5.2202283849918436E-2</v>
      </c>
      <c r="AC393" s="34">
        <f t="shared" si="77"/>
        <v>5.2202283849918436E-2</v>
      </c>
      <c r="AD393" s="34">
        <f t="shared" si="77"/>
        <v>5.2202283849918436E-2</v>
      </c>
      <c r="AE393" s="34">
        <f t="shared" si="77"/>
        <v>5.2202283849918436E-2</v>
      </c>
      <c r="AF393">
        <f t="shared" si="71"/>
        <v>5.2202283849918471E-2</v>
      </c>
      <c r="AG393" s="30"/>
      <c r="AH393" s="29"/>
    </row>
    <row r="394" spans="1:34" ht="15" customHeight="1" x14ac:dyDescent="0.4">
      <c r="A394" s="33" t="s">
        <v>6106</v>
      </c>
      <c r="B394" s="34">
        <f t="shared" si="77"/>
        <v>2.6101141924959218E-2</v>
      </c>
      <c r="C394" s="34">
        <f t="shared" si="77"/>
        <v>2.6101141924959218E-2</v>
      </c>
      <c r="D394" s="34">
        <f t="shared" si="77"/>
        <v>2.6101141924959218E-2</v>
      </c>
      <c r="E394" s="34">
        <f t="shared" si="77"/>
        <v>2.6101141924959218E-2</v>
      </c>
      <c r="F394" s="34">
        <f t="shared" si="77"/>
        <v>2.6101141924959218E-2</v>
      </c>
      <c r="G394" s="34">
        <f t="shared" si="77"/>
        <v>2.6101141924959218E-2</v>
      </c>
      <c r="H394" s="34">
        <f t="shared" si="77"/>
        <v>2.6101141924959218E-2</v>
      </c>
      <c r="I394" s="34">
        <f t="shared" si="77"/>
        <v>2.6101141924959218E-2</v>
      </c>
      <c r="J394" s="34">
        <f t="shared" si="77"/>
        <v>2.6101141924959218E-2</v>
      </c>
      <c r="K394" s="34">
        <f t="shared" si="77"/>
        <v>2.6101141924959218E-2</v>
      </c>
      <c r="L394" s="34">
        <f t="shared" si="77"/>
        <v>2.6101141924959218E-2</v>
      </c>
      <c r="M394" s="34">
        <f t="shared" si="77"/>
        <v>2.6101141924959204E-2</v>
      </c>
      <c r="N394" s="34">
        <f t="shared" si="77"/>
        <v>2.6101141924959218E-2</v>
      </c>
      <c r="O394" s="34">
        <f t="shared" si="77"/>
        <v>2.6101141924959218E-2</v>
      </c>
      <c r="P394" s="34">
        <f t="shared" si="77"/>
        <v>2.6101141924959218E-2</v>
      </c>
      <c r="Q394" s="34">
        <f t="shared" si="77"/>
        <v>2.6101141924959218E-2</v>
      </c>
      <c r="R394" s="34">
        <f t="shared" si="77"/>
        <v>2.6101141924959218E-2</v>
      </c>
      <c r="S394" s="34">
        <f t="shared" si="77"/>
        <v>2.6101141924959218E-2</v>
      </c>
      <c r="T394" s="34">
        <f t="shared" si="77"/>
        <v>2.6101141924959218E-2</v>
      </c>
      <c r="U394" s="34">
        <f t="shared" si="77"/>
        <v>2.6101141924959218E-2</v>
      </c>
      <c r="V394" s="34">
        <f t="shared" si="77"/>
        <v>2.6101141924959218E-2</v>
      </c>
      <c r="W394" s="34">
        <f t="shared" si="77"/>
        <v>2.6101141924959218E-2</v>
      </c>
      <c r="X394" s="34">
        <f t="shared" si="77"/>
        <v>2.6101141924959218E-2</v>
      </c>
      <c r="Y394" s="34">
        <f t="shared" si="77"/>
        <v>2.6101141924959218E-2</v>
      </c>
      <c r="Z394" s="34">
        <f t="shared" si="77"/>
        <v>2.6101141924959218E-2</v>
      </c>
      <c r="AA394" s="34">
        <f t="shared" si="77"/>
        <v>2.6101141924959218E-2</v>
      </c>
      <c r="AB394" s="34">
        <f t="shared" si="77"/>
        <v>2.6101141924959218E-2</v>
      </c>
      <c r="AC394" s="34">
        <f t="shared" si="77"/>
        <v>2.6101141924959218E-2</v>
      </c>
      <c r="AD394" s="34">
        <f t="shared" si="77"/>
        <v>2.6101141924959218E-2</v>
      </c>
      <c r="AE394" s="34">
        <f t="shared" si="77"/>
        <v>2.6101141924959218E-2</v>
      </c>
      <c r="AF394">
        <f t="shared" si="71"/>
        <v>2.6101141924959236E-2</v>
      </c>
      <c r="AG394" s="30"/>
      <c r="AH394" s="29"/>
    </row>
    <row r="395" spans="1:34" ht="15" customHeight="1" x14ac:dyDescent="0.4">
      <c r="A395" s="31"/>
      <c r="B395" s="36">
        <f t="shared" ref="B395:AE395" si="78">AVERAGE(B365:B394)</f>
        <v>3.3333333333333361E-2</v>
      </c>
      <c r="C395" s="36">
        <f t="shared" si="78"/>
        <v>3.3333333333333361E-2</v>
      </c>
      <c r="D395" s="36">
        <f t="shared" si="78"/>
        <v>3.3333333333333361E-2</v>
      </c>
      <c r="E395" s="36">
        <f t="shared" si="78"/>
        <v>3.3333333333333361E-2</v>
      </c>
      <c r="F395" s="36">
        <f t="shared" si="78"/>
        <v>3.3333333333333361E-2</v>
      </c>
      <c r="G395" s="36">
        <f t="shared" si="78"/>
        <v>3.3333333333333361E-2</v>
      </c>
      <c r="H395" s="36">
        <f t="shared" si="78"/>
        <v>3.3333333333333361E-2</v>
      </c>
      <c r="I395" s="36">
        <f t="shared" si="78"/>
        <v>3.3333333333333361E-2</v>
      </c>
      <c r="J395" s="36">
        <f t="shared" si="78"/>
        <v>3.3333333333333361E-2</v>
      </c>
      <c r="K395" s="36">
        <f t="shared" si="78"/>
        <v>3.3333333333333361E-2</v>
      </c>
      <c r="L395" s="36">
        <f t="shared" si="78"/>
        <v>3.3333333333333361E-2</v>
      </c>
      <c r="M395" s="36">
        <f t="shared" si="78"/>
        <v>3.3333333333333298E-2</v>
      </c>
      <c r="N395" s="36">
        <f t="shared" si="78"/>
        <v>3.3333333333333361E-2</v>
      </c>
      <c r="O395" s="36">
        <f t="shared" si="78"/>
        <v>3.3333333333333361E-2</v>
      </c>
      <c r="P395" s="36">
        <f t="shared" si="78"/>
        <v>3.3333333333333361E-2</v>
      </c>
      <c r="Q395" s="36">
        <f t="shared" si="78"/>
        <v>3.3333333333333361E-2</v>
      </c>
      <c r="R395" s="36">
        <f t="shared" si="78"/>
        <v>3.3333333333333361E-2</v>
      </c>
      <c r="S395" s="36">
        <f t="shared" si="78"/>
        <v>3.3333333333333361E-2</v>
      </c>
      <c r="T395" s="36">
        <f t="shared" si="78"/>
        <v>3.3333333333333361E-2</v>
      </c>
      <c r="U395" s="36">
        <f t="shared" si="78"/>
        <v>3.3333333333333361E-2</v>
      </c>
      <c r="V395" s="36">
        <f t="shared" si="78"/>
        <v>3.3333333333333361E-2</v>
      </c>
      <c r="W395" s="36">
        <f t="shared" si="78"/>
        <v>3.3333333333333361E-2</v>
      </c>
      <c r="X395" s="36">
        <f t="shared" si="78"/>
        <v>3.3333333333333361E-2</v>
      </c>
      <c r="Y395" s="36">
        <f t="shared" si="78"/>
        <v>3.3333333333333361E-2</v>
      </c>
      <c r="Z395" s="36">
        <f t="shared" si="78"/>
        <v>3.3333333333333361E-2</v>
      </c>
      <c r="AA395" s="36">
        <f t="shared" si="78"/>
        <v>3.3333333333333361E-2</v>
      </c>
      <c r="AB395" s="36">
        <f t="shared" si="78"/>
        <v>3.3333333333333361E-2</v>
      </c>
      <c r="AC395" s="36">
        <f t="shared" si="78"/>
        <v>3.3333333333333361E-2</v>
      </c>
      <c r="AD395" s="36">
        <f t="shared" si="78"/>
        <v>3.3333333333333361E-2</v>
      </c>
      <c r="AE395" s="36">
        <f t="shared" si="78"/>
        <v>3.3333333333333361E-2</v>
      </c>
      <c r="AF395" s="31"/>
      <c r="AG395" s="30"/>
      <c r="AH395" s="29"/>
    </row>
    <row r="396" spans="1:34" ht="15" customHeight="1" x14ac:dyDescent="0.4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0"/>
      <c r="AH396" s="29"/>
    </row>
    <row r="397" spans="1:34" ht="15" customHeight="1" x14ac:dyDescent="0.4">
      <c r="A397" s="31" t="s">
        <v>589</v>
      </c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0"/>
      <c r="AH397" s="29"/>
    </row>
    <row r="398" spans="1:34" ht="15" customHeight="1" x14ac:dyDescent="0.4">
      <c r="A398" s="33"/>
      <c r="B398" s="33" t="s">
        <v>20</v>
      </c>
      <c r="C398" s="33" t="s">
        <v>21</v>
      </c>
      <c r="D398" s="33" t="s">
        <v>22</v>
      </c>
      <c r="E398" s="33" t="s">
        <v>23</v>
      </c>
      <c r="F398" s="33" t="s">
        <v>36</v>
      </c>
      <c r="G398" s="33" t="s">
        <v>37</v>
      </c>
      <c r="H398" s="33" t="s">
        <v>38</v>
      </c>
      <c r="I398" s="33" t="s">
        <v>39</v>
      </c>
      <c r="J398" s="33" t="s">
        <v>40</v>
      </c>
      <c r="K398" s="33" t="s">
        <v>41</v>
      </c>
      <c r="L398" s="33" t="s">
        <v>42</v>
      </c>
      <c r="M398" s="33" t="s">
        <v>43</v>
      </c>
      <c r="N398" s="33" t="s">
        <v>44</v>
      </c>
      <c r="O398" s="33" t="s">
        <v>357</v>
      </c>
      <c r="P398" s="33" t="s">
        <v>358</v>
      </c>
      <c r="Q398" s="33" t="s">
        <v>359</v>
      </c>
      <c r="R398" s="33" t="s">
        <v>360</v>
      </c>
      <c r="S398" s="33" t="s">
        <v>569</v>
      </c>
      <c r="T398" s="33" t="s">
        <v>570</v>
      </c>
      <c r="U398" s="33" t="s">
        <v>571</v>
      </c>
      <c r="V398" s="33" t="s">
        <v>6097</v>
      </c>
      <c r="W398" s="33" t="s">
        <v>6098</v>
      </c>
      <c r="X398" s="33" t="s">
        <v>6099</v>
      </c>
      <c r="Y398" s="33" t="s">
        <v>6100</v>
      </c>
      <c r="Z398" s="33" t="s">
        <v>6101</v>
      </c>
      <c r="AA398" s="33" t="s">
        <v>6102</v>
      </c>
      <c r="AB398" s="33" t="s">
        <v>6103</v>
      </c>
      <c r="AC398" s="33" t="s">
        <v>6104</v>
      </c>
      <c r="AD398" s="33" t="s">
        <v>6105</v>
      </c>
      <c r="AE398" s="33" t="s">
        <v>6106</v>
      </c>
      <c r="AF398" s="31"/>
      <c r="AG398" s="30"/>
      <c r="AH398" s="29"/>
    </row>
    <row r="399" spans="1:34" ht="15" customHeight="1" x14ac:dyDescent="0.4">
      <c r="A399" s="33" t="s">
        <v>20</v>
      </c>
      <c r="B399">
        <v>1</v>
      </c>
      <c r="C399">
        <v>0.97748980617773562</v>
      </c>
      <c r="D399">
        <v>0.97748980617773562</v>
      </c>
      <c r="E399">
        <v>0.91623036649214662</v>
      </c>
      <c r="F399">
        <v>0.908006018782753</v>
      </c>
      <c r="G399">
        <v>0.90441613478384453</v>
      </c>
      <c r="H399">
        <v>0.89974293059125954</v>
      </c>
      <c r="I399">
        <v>0.89745890920280014</v>
      </c>
      <c r="J399">
        <v>0.89745890920280014</v>
      </c>
      <c r="K399">
        <v>0.89743589743589747</v>
      </c>
      <c r="L399">
        <v>0.8771929824561403</v>
      </c>
      <c r="M399">
        <v>0.8771929824561403</v>
      </c>
      <c r="N399">
        <v>0.8771929824561403</v>
      </c>
      <c r="O399">
        <v>0.87502187554688871</v>
      </c>
      <c r="P399">
        <v>0.86177180282661159</v>
      </c>
      <c r="Q399">
        <v>0.85488874233653311</v>
      </c>
      <c r="R399">
        <v>0.85367935803312278</v>
      </c>
      <c r="S399">
        <v>0.85367935803312278</v>
      </c>
      <c r="T399">
        <v>0.84953518289278862</v>
      </c>
      <c r="U399">
        <v>0.84337349397590367</v>
      </c>
      <c r="V399">
        <v>0.83854428711756401</v>
      </c>
      <c r="W399">
        <v>0.83532219570405719</v>
      </c>
      <c r="X399">
        <v>0.83532219570405719</v>
      </c>
      <c r="Y399">
        <v>0.83335317507559703</v>
      </c>
      <c r="Z399">
        <v>0.81585081585081576</v>
      </c>
      <c r="AA399">
        <v>0.81585081585081576</v>
      </c>
      <c r="AB399">
        <v>0.81397241796320852</v>
      </c>
      <c r="AC399">
        <v>0.81395348837209303</v>
      </c>
      <c r="AD399">
        <v>0.81215918319990721</v>
      </c>
      <c r="AE399">
        <v>0.79908675799086759</v>
      </c>
      <c r="AF399" s="31"/>
      <c r="AG399" s="30"/>
      <c r="AH399" s="29"/>
    </row>
    <row r="400" spans="1:34" ht="15" customHeight="1" x14ac:dyDescent="0.4">
      <c r="A400" s="33" t="s">
        <v>21</v>
      </c>
      <c r="B400">
        <v>1.0230285714285714</v>
      </c>
      <c r="C400">
        <v>1</v>
      </c>
      <c r="D400">
        <v>1</v>
      </c>
      <c r="E400">
        <v>0.93732984293193711</v>
      </c>
      <c r="F400">
        <v>0.9289161002438644</v>
      </c>
      <c r="G400">
        <v>0.92524354634486672</v>
      </c>
      <c r="H400">
        <v>0.92046272493573256</v>
      </c>
      <c r="I400">
        <v>0.91812610579758447</v>
      </c>
      <c r="J400">
        <v>0.91812610579758447</v>
      </c>
      <c r="K400">
        <v>0.91810256410256408</v>
      </c>
      <c r="L400">
        <v>0.89739348370927308</v>
      </c>
      <c r="M400">
        <v>0.89739348370927308</v>
      </c>
      <c r="N400">
        <v>0.89739348370927308</v>
      </c>
      <c r="O400">
        <v>0.89517237930948268</v>
      </c>
      <c r="P400">
        <v>0.88161717634313297</v>
      </c>
      <c r="Q400">
        <v>0.87457560880291141</v>
      </c>
      <c r="R400">
        <v>0.87333837410668547</v>
      </c>
      <c r="S400">
        <v>0.87333837410668547</v>
      </c>
      <c r="T400">
        <v>0.86909876453311963</v>
      </c>
      <c r="U400">
        <v>0.86279518072289152</v>
      </c>
      <c r="V400">
        <v>0.85785476412947126</v>
      </c>
      <c r="W400">
        <v>0.85455847255369921</v>
      </c>
      <c r="X400">
        <v>0.85455847255369921</v>
      </c>
      <c r="Y400">
        <v>0.85254410819305215</v>
      </c>
      <c r="Z400">
        <v>0.83463869463869456</v>
      </c>
      <c r="AA400">
        <v>0.83463869463869456</v>
      </c>
      <c r="AB400">
        <v>0.8327170399311612</v>
      </c>
      <c r="AC400">
        <v>0.83269767441860454</v>
      </c>
      <c r="AD400">
        <v>0.83086204896159643</v>
      </c>
      <c r="AE400">
        <v>0.81748858447488582</v>
      </c>
      <c r="AF400" s="31"/>
      <c r="AG400" s="30"/>
      <c r="AH400" s="29"/>
    </row>
    <row r="401" spans="1:34" ht="15" customHeight="1" x14ac:dyDescent="0.4">
      <c r="A401" s="33" t="s">
        <v>22</v>
      </c>
      <c r="B401">
        <v>1.0230285714285714</v>
      </c>
      <c r="C401">
        <v>1</v>
      </c>
      <c r="D401">
        <v>1</v>
      </c>
      <c r="E401">
        <v>0.93732984293193711</v>
      </c>
      <c r="F401">
        <v>0.9289161002438644</v>
      </c>
      <c r="G401">
        <v>0.92524354634486672</v>
      </c>
      <c r="H401">
        <v>0.92046272493573256</v>
      </c>
      <c r="I401">
        <v>0.91812610579758447</v>
      </c>
      <c r="J401">
        <v>0.91812610579758447</v>
      </c>
      <c r="K401">
        <v>0.91810256410256408</v>
      </c>
      <c r="L401">
        <v>0.89739348370927308</v>
      </c>
      <c r="M401">
        <v>0.89739348370927308</v>
      </c>
      <c r="N401">
        <v>0.89739348370927308</v>
      </c>
      <c r="O401">
        <v>0.89517237930948268</v>
      </c>
      <c r="P401">
        <v>0.88161717634313297</v>
      </c>
      <c r="Q401">
        <v>0.87457560880291141</v>
      </c>
      <c r="R401">
        <v>0.87333837410668547</v>
      </c>
      <c r="S401">
        <v>0.87333837410668547</v>
      </c>
      <c r="T401">
        <v>0.86909876453311963</v>
      </c>
      <c r="U401">
        <v>0.86279518072289152</v>
      </c>
      <c r="V401">
        <v>0.85785476412947126</v>
      </c>
      <c r="W401">
        <v>0.85455847255369921</v>
      </c>
      <c r="X401">
        <v>0.85455847255369921</v>
      </c>
      <c r="Y401">
        <v>0.85254410819305215</v>
      </c>
      <c r="Z401">
        <v>0.83463869463869456</v>
      </c>
      <c r="AA401">
        <v>0.83463869463869456</v>
      </c>
      <c r="AB401">
        <v>0.8327170399311612</v>
      </c>
      <c r="AC401">
        <v>0.83269767441860454</v>
      </c>
      <c r="AD401">
        <v>0.83086204896159643</v>
      </c>
      <c r="AE401">
        <v>0.81748858447488582</v>
      </c>
      <c r="AF401" s="31"/>
      <c r="AG401" s="30"/>
      <c r="AH401" s="29"/>
    </row>
    <row r="402" spans="1:34" ht="15" customHeight="1" x14ac:dyDescent="0.4">
      <c r="A402" s="33" t="s">
        <v>23</v>
      </c>
      <c r="B402">
        <v>1.0914285714285714</v>
      </c>
      <c r="C402">
        <v>1.0668603027425572</v>
      </c>
      <c r="D402">
        <v>1.0668603027425572</v>
      </c>
      <c r="E402">
        <v>1</v>
      </c>
      <c r="F402">
        <v>0.99102371192860472</v>
      </c>
      <c r="G402">
        <v>0.98710560996408181</v>
      </c>
      <c r="H402">
        <v>0.98200514138817474</v>
      </c>
      <c r="I402">
        <v>0.97951229518705618</v>
      </c>
      <c r="J402">
        <v>0.97951229518705618</v>
      </c>
      <c r="K402">
        <v>0.97948717948717956</v>
      </c>
      <c r="L402">
        <v>0.95739348370927313</v>
      </c>
      <c r="M402">
        <v>0.95739348370927313</v>
      </c>
      <c r="N402">
        <v>0.95739348370927313</v>
      </c>
      <c r="O402">
        <v>0.95502387559688995</v>
      </c>
      <c r="P402">
        <v>0.94056236765647327</v>
      </c>
      <c r="Q402">
        <v>0.93304999877873041</v>
      </c>
      <c r="R402">
        <v>0.93173004219615119</v>
      </c>
      <c r="S402">
        <v>0.93173004219615119</v>
      </c>
      <c r="T402">
        <v>0.92720697104298655</v>
      </c>
      <c r="U402">
        <v>0.92048192771084336</v>
      </c>
      <c r="V402">
        <v>0.91521119336831269</v>
      </c>
      <c r="W402">
        <v>0.91169451073985674</v>
      </c>
      <c r="X402">
        <v>0.91169451073985674</v>
      </c>
      <c r="Y402">
        <v>0.90954546536822312</v>
      </c>
      <c r="Z402">
        <v>0.89044289044289038</v>
      </c>
      <c r="AA402">
        <v>0.89044289044289038</v>
      </c>
      <c r="AB402">
        <v>0.88839275331984469</v>
      </c>
      <c r="AC402">
        <v>0.88837209302325582</v>
      </c>
      <c r="AD402">
        <v>0.88641373709247018</v>
      </c>
      <c r="AE402">
        <v>0.87214611872146119</v>
      </c>
      <c r="AF402" s="31"/>
      <c r="AG402" s="30"/>
      <c r="AH402" s="29"/>
    </row>
    <row r="403" spans="1:34" ht="15" customHeight="1" x14ac:dyDescent="0.4">
      <c r="A403" s="33" t="s">
        <v>36</v>
      </c>
      <c r="B403">
        <v>1.1013142857142857</v>
      </c>
      <c r="C403">
        <v>1.0765234876836285</v>
      </c>
      <c r="D403">
        <v>1.0765234876836285</v>
      </c>
      <c r="E403">
        <v>1.0090575916230367</v>
      </c>
      <c r="F403">
        <v>1</v>
      </c>
      <c r="G403">
        <v>0.99604640946794498</v>
      </c>
      <c r="H403">
        <v>0.99089974293059124</v>
      </c>
      <c r="I403">
        <v>0.98838431754660383</v>
      </c>
      <c r="J403">
        <v>0.98838431754660383</v>
      </c>
      <c r="K403">
        <v>0.98835897435897435</v>
      </c>
      <c r="L403">
        <v>0.96606516290726818</v>
      </c>
      <c r="M403">
        <v>0.96606516290726818</v>
      </c>
      <c r="N403">
        <v>0.96606516290726818</v>
      </c>
      <c r="O403">
        <v>0.96367409185229636</v>
      </c>
      <c r="P403">
        <v>0.94908159747870202</v>
      </c>
      <c r="Q403">
        <v>0.94150118463154298</v>
      </c>
      <c r="R403">
        <v>0.94016927242127868</v>
      </c>
      <c r="S403">
        <v>0.94016927242127868</v>
      </c>
      <c r="T403">
        <v>0.93560523313672661</v>
      </c>
      <c r="U403">
        <v>0.92881927710843382</v>
      </c>
      <c r="V403">
        <v>0.92350080260667489</v>
      </c>
      <c r="W403">
        <v>0.91995226730310264</v>
      </c>
      <c r="X403">
        <v>0.91995226730310264</v>
      </c>
      <c r="Y403">
        <v>0.91778375675611334</v>
      </c>
      <c r="Z403">
        <v>0.89850815850815846</v>
      </c>
      <c r="AA403">
        <v>0.89850815850815846</v>
      </c>
      <c r="AB403">
        <v>0.89643945208028097</v>
      </c>
      <c r="AC403">
        <v>0.89641860465116285</v>
      </c>
      <c r="AD403">
        <v>0.89444251073210357</v>
      </c>
      <c r="AE403">
        <v>0.88004566210045665</v>
      </c>
      <c r="AF403" s="31"/>
      <c r="AG403" s="30"/>
      <c r="AH403" s="29"/>
    </row>
    <row r="404" spans="1:34" ht="15" customHeight="1" x14ac:dyDescent="0.4">
      <c r="A404" s="33" t="s">
        <v>37</v>
      </c>
      <c r="B404">
        <v>1.1056857142857144</v>
      </c>
      <c r="C404">
        <v>1.080796514550634</v>
      </c>
      <c r="D404">
        <v>1.080796514550634</v>
      </c>
      <c r="E404">
        <v>1.013062827225131</v>
      </c>
      <c r="F404">
        <v>1.0039692834535361</v>
      </c>
      <c r="G404">
        <v>1</v>
      </c>
      <c r="H404">
        <v>0.99483290488431875</v>
      </c>
      <c r="I404">
        <v>0.99230749506397609</v>
      </c>
      <c r="J404">
        <v>0.99230749506397609</v>
      </c>
      <c r="K404">
        <v>0.99228205128205127</v>
      </c>
      <c r="L404">
        <v>0.96989974937343348</v>
      </c>
      <c r="M404">
        <v>0.96989974937343348</v>
      </c>
      <c r="N404">
        <v>0.96989974937343348</v>
      </c>
      <c r="O404">
        <v>0.967499187479687</v>
      </c>
      <c r="P404">
        <v>0.95284877135962975</v>
      </c>
      <c r="Q404">
        <v>0.94523826970518554</v>
      </c>
      <c r="R404">
        <v>0.94390107075782337</v>
      </c>
      <c r="S404">
        <v>0.94390107075782337</v>
      </c>
      <c r="T404">
        <v>0.939318915507658</v>
      </c>
      <c r="U404">
        <v>0.9325060240963855</v>
      </c>
      <c r="V404">
        <v>0.92716643906178886</v>
      </c>
      <c r="W404">
        <v>0.92360381861575169</v>
      </c>
      <c r="X404">
        <v>0.92360381861575169</v>
      </c>
      <c r="Y404">
        <v>0.9214267006357294</v>
      </c>
      <c r="Z404">
        <v>0.90207459207459206</v>
      </c>
      <c r="AA404">
        <v>0.90207459207459206</v>
      </c>
      <c r="AB404">
        <v>0.89999767436452016</v>
      </c>
      <c r="AC404">
        <v>0.89997674418604656</v>
      </c>
      <c r="AD404">
        <v>0.89799280659009173</v>
      </c>
      <c r="AE404">
        <v>0.88353881278538815</v>
      </c>
      <c r="AF404" s="31"/>
      <c r="AG404" s="30"/>
      <c r="AH404" s="29"/>
    </row>
    <row r="405" spans="1:34" ht="15" customHeight="1" x14ac:dyDescent="0.4">
      <c r="A405" s="33" t="s">
        <v>38</v>
      </c>
      <c r="B405">
        <v>1.1114285714285714</v>
      </c>
      <c r="C405">
        <v>1.0864100988661121</v>
      </c>
      <c r="D405">
        <v>1.0864100988661121</v>
      </c>
      <c r="E405">
        <v>1.0183246073298429</v>
      </c>
      <c r="F405">
        <v>1.0091838323042599</v>
      </c>
      <c r="G405">
        <v>1.0051939326597588</v>
      </c>
      <c r="H405">
        <v>1</v>
      </c>
      <c r="I405">
        <v>0.99746147337111213</v>
      </c>
      <c r="J405">
        <v>0.99746147337111213</v>
      </c>
      <c r="K405">
        <v>0.99743589743589756</v>
      </c>
      <c r="L405">
        <v>0.97493734335839599</v>
      </c>
      <c r="M405">
        <v>0.97493734335839599</v>
      </c>
      <c r="N405">
        <v>0.97493734335839599</v>
      </c>
      <c r="O405">
        <v>0.97252431310782783</v>
      </c>
      <c r="P405">
        <v>0.95779780371300549</v>
      </c>
      <c r="Q405">
        <v>0.9501477736254611</v>
      </c>
      <c r="R405">
        <v>0.94880362935681362</v>
      </c>
      <c r="S405">
        <v>0.94880362935681362</v>
      </c>
      <c r="T405">
        <v>0.94419767470084226</v>
      </c>
      <c r="U405">
        <v>0.93734939759036151</v>
      </c>
      <c r="V405">
        <v>0.931982079110664</v>
      </c>
      <c r="W405">
        <v>0.9284009546539379</v>
      </c>
      <c r="X405">
        <v>0.9284009546539379</v>
      </c>
      <c r="Y405">
        <v>0.92621252886973504</v>
      </c>
      <c r="Z405">
        <v>0.90675990675990681</v>
      </c>
      <c r="AA405">
        <v>0.90675990675990681</v>
      </c>
      <c r="AB405">
        <v>0.90467220167910889</v>
      </c>
      <c r="AC405">
        <v>0.90465116279069768</v>
      </c>
      <c r="AD405">
        <v>0.90265692075646831</v>
      </c>
      <c r="AE405">
        <v>0.88812785388127857</v>
      </c>
      <c r="AF405" s="31"/>
      <c r="AG405" s="30"/>
      <c r="AH405" s="29"/>
    </row>
    <row r="406" spans="1:34" ht="15" customHeight="1" x14ac:dyDescent="0.4">
      <c r="A406" s="33" t="s">
        <v>39</v>
      </c>
      <c r="B406">
        <v>1.1142571428571428</v>
      </c>
      <c r="C406">
        <v>1.0891749986035861</v>
      </c>
      <c r="D406">
        <v>1.0891749986035861</v>
      </c>
      <c r="E406">
        <v>1.020916230366492</v>
      </c>
      <c r="F406">
        <v>1.0117521921859596</v>
      </c>
      <c r="G406">
        <v>1.0077521382981471</v>
      </c>
      <c r="H406">
        <v>1.0025449871465295</v>
      </c>
      <c r="I406">
        <v>1</v>
      </c>
      <c r="J406">
        <v>1</v>
      </c>
      <c r="K406">
        <v>0.99997435897435893</v>
      </c>
      <c r="L406">
        <v>0.97741854636591474</v>
      </c>
      <c r="M406">
        <v>0.97741854636591474</v>
      </c>
      <c r="N406">
        <v>0.97741854636591474</v>
      </c>
      <c r="O406">
        <v>0.97499937498437461</v>
      </c>
      <c r="P406">
        <v>0.96023538681242926</v>
      </c>
      <c r="Q406">
        <v>0.95256588749664151</v>
      </c>
      <c r="R406">
        <v>0.95121832239810722</v>
      </c>
      <c r="S406">
        <v>0.95121832239810722</v>
      </c>
      <c r="T406">
        <v>0.94660064564673896</v>
      </c>
      <c r="U406">
        <v>0.9397349397590361</v>
      </c>
      <c r="V406">
        <v>0.93435396152279648</v>
      </c>
      <c r="W406">
        <v>0.93076372315035794</v>
      </c>
      <c r="X406">
        <v>0.93076372315035794</v>
      </c>
      <c r="Y406">
        <v>0.92856972785066316</v>
      </c>
      <c r="Z406">
        <v>0.90906759906759904</v>
      </c>
      <c r="AA406">
        <v>0.90906759906759904</v>
      </c>
      <c r="AB406">
        <v>0.90697458080420479</v>
      </c>
      <c r="AC406">
        <v>0.906953488372093</v>
      </c>
      <c r="AD406">
        <v>0.9049541710175194</v>
      </c>
      <c r="AE406">
        <v>0.89038812785388133</v>
      </c>
      <c r="AF406" s="31"/>
      <c r="AG406" s="30"/>
      <c r="AH406" s="29"/>
    </row>
    <row r="407" spans="1:34" ht="15" customHeight="1" x14ac:dyDescent="0.4">
      <c r="A407" s="33" t="s">
        <v>40</v>
      </c>
      <c r="B407">
        <v>1.1142571428571428</v>
      </c>
      <c r="C407">
        <v>1.0891749986035861</v>
      </c>
      <c r="D407">
        <v>1.0891749986035861</v>
      </c>
      <c r="E407">
        <v>1.020916230366492</v>
      </c>
      <c r="F407">
        <v>1.0117521921859596</v>
      </c>
      <c r="G407">
        <v>1.0077521382981471</v>
      </c>
      <c r="H407">
        <v>1.0025449871465295</v>
      </c>
      <c r="I407">
        <v>1</v>
      </c>
      <c r="J407">
        <v>1</v>
      </c>
      <c r="K407">
        <v>0.99997435897435893</v>
      </c>
      <c r="L407">
        <v>0.97741854636591474</v>
      </c>
      <c r="M407">
        <v>0.97741854636591474</v>
      </c>
      <c r="N407">
        <v>0.97741854636591474</v>
      </c>
      <c r="O407">
        <v>0.97499937498437461</v>
      </c>
      <c r="P407">
        <v>0.96023538681242926</v>
      </c>
      <c r="Q407">
        <v>0.95256588749664151</v>
      </c>
      <c r="R407">
        <v>0.95121832239810722</v>
      </c>
      <c r="S407">
        <v>0.95121832239810722</v>
      </c>
      <c r="T407">
        <v>0.94660064564673896</v>
      </c>
      <c r="U407">
        <v>0.9397349397590361</v>
      </c>
      <c r="V407">
        <v>0.93435396152279648</v>
      </c>
      <c r="W407">
        <v>0.93076372315035794</v>
      </c>
      <c r="X407">
        <v>0.93076372315035794</v>
      </c>
      <c r="Y407">
        <v>0.92856972785066316</v>
      </c>
      <c r="Z407">
        <v>0.90906759906759904</v>
      </c>
      <c r="AA407">
        <v>0.90906759906759904</v>
      </c>
      <c r="AB407">
        <v>0.90697458080420479</v>
      </c>
      <c r="AC407">
        <v>0.906953488372093</v>
      </c>
      <c r="AD407">
        <v>0.9049541710175194</v>
      </c>
      <c r="AE407">
        <v>0.89038812785388133</v>
      </c>
      <c r="AF407" s="31"/>
      <c r="AG407" s="30"/>
      <c r="AH407" s="29"/>
    </row>
    <row r="408" spans="1:34" ht="15" customHeight="1" x14ac:dyDescent="0.4">
      <c r="A408" s="33" t="s">
        <v>41</v>
      </c>
      <c r="B408">
        <v>1.1142857142857143</v>
      </c>
      <c r="C408">
        <v>1.0892029268837626</v>
      </c>
      <c r="D408">
        <v>1.0892029268837626</v>
      </c>
      <c r="E408">
        <v>1.0209424083769634</v>
      </c>
      <c r="F408">
        <v>1.0117781352150677</v>
      </c>
      <c r="G408">
        <v>1.007777978759141</v>
      </c>
      <c r="H408">
        <v>1.0025706940874035</v>
      </c>
      <c r="I408">
        <v>1.0000256416831201</v>
      </c>
      <c r="J408">
        <v>1.0000256416831201</v>
      </c>
      <c r="K408">
        <v>1</v>
      </c>
      <c r="L408">
        <v>0.97744360902255634</v>
      </c>
      <c r="M408">
        <v>0.97744360902255634</v>
      </c>
      <c r="N408">
        <v>0.97744360902255634</v>
      </c>
      <c r="O408">
        <v>0.97502437560939026</v>
      </c>
      <c r="P408">
        <v>0.96026000886393859</v>
      </c>
      <c r="Q408">
        <v>0.95259031288927964</v>
      </c>
      <c r="R408">
        <v>0.95124271323690823</v>
      </c>
      <c r="S408">
        <v>0.95124271323690823</v>
      </c>
      <c r="T408">
        <v>0.94662491808053595</v>
      </c>
      <c r="U408">
        <v>0.93975903614457834</v>
      </c>
      <c r="V408">
        <v>0.93437791993099983</v>
      </c>
      <c r="W408">
        <v>0.93078758949880658</v>
      </c>
      <c r="X408">
        <v>0.93078758949880658</v>
      </c>
      <c r="Y408">
        <v>0.92859353794137955</v>
      </c>
      <c r="Z408">
        <v>0.90909090909090906</v>
      </c>
      <c r="AA408">
        <v>0.90909090909090906</v>
      </c>
      <c r="AB408">
        <v>0.90699783715900373</v>
      </c>
      <c r="AC408">
        <v>0.90697674418604646</v>
      </c>
      <c r="AD408">
        <v>0.90497737556561086</v>
      </c>
      <c r="AE408">
        <v>0.8904109589041096</v>
      </c>
      <c r="AF408" s="31"/>
      <c r="AG408" s="30"/>
      <c r="AH408" s="29"/>
    </row>
    <row r="409" spans="1:34" ht="15" customHeight="1" x14ac:dyDescent="0.4">
      <c r="A409" s="33" t="s">
        <v>42</v>
      </c>
      <c r="B409">
        <v>1.1400000000000001</v>
      </c>
      <c r="C409">
        <v>1.1143383790426187</v>
      </c>
      <c r="D409">
        <v>1.1143383790426187</v>
      </c>
      <c r="E409">
        <v>1.0445026178010473</v>
      </c>
      <c r="F409">
        <v>1.0351268614123386</v>
      </c>
      <c r="G409">
        <v>1.0310343936535828</v>
      </c>
      <c r="H409">
        <v>1.025706940874036</v>
      </c>
      <c r="I409">
        <v>1.0231031564911921</v>
      </c>
      <c r="J409">
        <v>1.0231031564911921</v>
      </c>
      <c r="K409">
        <v>1.0230769230769232</v>
      </c>
      <c r="L409">
        <v>1</v>
      </c>
      <c r="M409">
        <v>1</v>
      </c>
      <c r="N409">
        <v>1</v>
      </c>
      <c r="O409">
        <v>0.99752493812345322</v>
      </c>
      <c r="P409">
        <v>0.98241985522233721</v>
      </c>
      <c r="Q409">
        <v>0.97457316626364776</v>
      </c>
      <c r="R409">
        <v>0.97319446815776001</v>
      </c>
      <c r="S409">
        <v>0.97319446815776001</v>
      </c>
      <c r="T409">
        <v>0.96847010849777915</v>
      </c>
      <c r="U409">
        <v>0.96144578313253015</v>
      </c>
      <c r="V409">
        <v>0.95594048731402304</v>
      </c>
      <c r="W409">
        <v>0.95226730310262531</v>
      </c>
      <c r="X409">
        <v>0.95226730310262531</v>
      </c>
      <c r="Y409">
        <v>0.95002261958618073</v>
      </c>
      <c r="Z409">
        <v>0.93006993006993011</v>
      </c>
      <c r="AA409">
        <v>0.93006993006993011</v>
      </c>
      <c r="AB409">
        <v>0.92792855647805772</v>
      </c>
      <c r="AC409">
        <v>0.9279069767441861</v>
      </c>
      <c r="AD409">
        <v>0.92586146884789422</v>
      </c>
      <c r="AE409">
        <v>0.91095890410958913</v>
      </c>
      <c r="AF409" s="31"/>
      <c r="AG409" s="30"/>
      <c r="AH409" s="29"/>
    </row>
    <row r="410" spans="1:34" ht="15" customHeight="1" x14ac:dyDescent="0.4">
      <c r="A410" s="33" t="s">
        <v>43</v>
      </c>
      <c r="B410">
        <v>1.1400000000000001</v>
      </c>
      <c r="C410">
        <v>1.1143383790426187</v>
      </c>
      <c r="D410">
        <v>1.1143383790426187</v>
      </c>
      <c r="E410">
        <v>1.0445026178010473</v>
      </c>
      <c r="F410">
        <v>1.0351268614123386</v>
      </c>
      <c r="G410">
        <v>1.0310343936535828</v>
      </c>
      <c r="H410">
        <v>1.025706940874036</v>
      </c>
      <c r="I410">
        <v>1.0231031564911921</v>
      </c>
      <c r="J410">
        <v>1.0231031564911921</v>
      </c>
      <c r="K410">
        <v>1.0230769230769232</v>
      </c>
      <c r="L410">
        <v>1</v>
      </c>
      <c r="M410">
        <v>1</v>
      </c>
      <c r="N410">
        <v>1</v>
      </c>
      <c r="O410">
        <v>0.99752493812345322</v>
      </c>
      <c r="P410">
        <v>0.98241985522233721</v>
      </c>
      <c r="Q410">
        <v>0.97457316626364776</v>
      </c>
      <c r="R410">
        <v>0.97319446815776001</v>
      </c>
      <c r="S410">
        <v>0.97319446815776001</v>
      </c>
      <c r="T410">
        <v>0.96847010849777915</v>
      </c>
      <c r="U410">
        <v>0.96144578313253015</v>
      </c>
      <c r="V410">
        <v>0.95594048731402304</v>
      </c>
      <c r="W410">
        <v>0.95226730310262531</v>
      </c>
      <c r="X410">
        <v>0.95226730310262531</v>
      </c>
      <c r="Y410">
        <v>0.95002261958618073</v>
      </c>
      <c r="Z410">
        <v>0.93006993006993011</v>
      </c>
      <c r="AA410">
        <v>0.93006993006993011</v>
      </c>
      <c r="AB410">
        <v>0.92792855647805772</v>
      </c>
      <c r="AC410">
        <v>0.9279069767441861</v>
      </c>
      <c r="AD410">
        <v>0.92586146884789422</v>
      </c>
      <c r="AE410">
        <v>0.91095890410958913</v>
      </c>
      <c r="AF410" s="31"/>
      <c r="AG410" s="30"/>
      <c r="AH410" s="29"/>
    </row>
    <row r="411" spans="1:34" ht="15" customHeight="1" x14ac:dyDescent="0.4">
      <c r="A411" s="33" t="s">
        <v>44</v>
      </c>
      <c r="B411">
        <v>1.1400000000000001</v>
      </c>
      <c r="C411">
        <v>1.1143383790426187</v>
      </c>
      <c r="D411">
        <v>1.1143383790426187</v>
      </c>
      <c r="E411">
        <v>1.0445026178010473</v>
      </c>
      <c r="F411">
        <v>1.0351268614123386</v>
      </c>
      <c r="G411">
        <v>1.0310343936535828</v>
      </c>
      <c r="H411">
        <v>1.025706940874036</v>
      </c>
      <c r="I411">
        <v>1.0231031564911921</v>
      </c>
      <c r="J411">
        <v>1.0231031564911921</v>
      </c>
      <c r="K411">
        <v>1.0230769230769232</v>
      </c>
      <c r="L411">
        <v>1</v>
      </c>
      <c r="M411">
        <v>1</v>
      </c>
      <c r="N411">
        <v>1</v>
      </c>
      <c r="O411">
        <v>0.99752493812345322</v>
      </c>
      <c r="P411">
        <v>0.98241985522233721</v>
      </c>
      <c r="Q411">
        <v>0.97457316626364776</v>
      </c>
      <c r="R411">
        <v>0.97319446815776001</v>
      </c>
      <c r="S411">
        <v>0.97319446815776001</v>
      </c>
      <c r="T411">
        <v>0.96847010849777915</v>
      </c>
      <c r="U411">
        <v>0.96144578313253015</v>
      </c>
      <c r="V411">
        <v>0.95594048731402304</v>
      </c>
      <c r="W411">
        <v>0.95226730310262531</v>
      </c>
      <c r="X411">
        <v>0.95226730310262531</v>
      </c>
      <c r="Y411">
        <v>0.95002261958618073</v>
      </c>
      <c r="Z411">
        <v>0.93006993006993011</v>
      </c>
      <c r="AA411">
        <v>0.93006993006993011</v>
      </c>
      <c r="AB411">
        <v>0.92792855647805772</v>
      </c>
      <c r="AC411">
        <v>0.9279069767441861</v>
      </c>
      <c r="AD411">
        <v>0.92586146884789422</v>
      </c>
      <c r="AE411">
        <v>0.91095890410958913</v>
      </c>
      <c r="AF411" s="31"/>
      <c r="AG411" s="30"/>
      <c r="AH411" s="29"/>
    </row>
    <row r="412" spans="1:34" ht="15" customHeight="1" x14ac:dyDescent="0.4">
      <c r="A412" s="33" t="s">
        <v>357</v>
      </c>
      <c r="B412">
        <v>1.1428285714285713</v>
      </c>
      <c r="C412">
        <v>1.1171032787800927</v>
      </c>
      <c r="D412">
        <v>1.1171032787800927</v>
      </c>
      <c r="E412">
        <v>1.0470942408376962</v>
      </c>
      <c r="F412">
        <v>1.0376952212940382</v>
      </c>
      <c r="G412">
        <v>1.0335925992919712</v>
      </c>
      <c r="H412">
        <v>1.0282519280205655</v>
      </c>
      <c r="I412">
        <v>1.0256416831200801</v>
      </c>
      <c r="J412">
        <v>1.0256416831200801</v>
      </c>
      <c r="K412">
        <v>1.0256153846153846</v>
      </c>
      <c r="L412">
        <v>1.0024812030075188</v>
      </c>
      <c r="M412">
        <v>1.0024812030075188</v>
      </c>
      <c r="N412">
        <v>1.0024812030075188</v>
      </c>
      <c r="O412">
        <v>1</v>
      </c>
      <c r="P412">
        <v>0.98485743832176098</v>
      </c>
      <c r="Q412">
        <v>0.97699128013482817</v>
      </c>
      <c r="R412">
        <v>0.97560916119905361</v>
      </c>
      <c r="S412">
        <v>0.97560916119905361</v>
      </c>
      <c r="T412">
        <v>0.97087307944367573</v>
      </c>
      <c r="U412">
        <v>0.96383132530120474</v>
      </c>
      <c r="V412">
        <v>0.95831236972615541</v>
      </c>
      <c r="W412">
        <v>0.95463007159904523</v>
      </c>
      <c r="X412">
        <v>0.95463007159904523</v>
      </c>
      <c r="Y412">
        <v>0.95237981856710874</v>
      </c>
      <c r="Z412">
        <v>0.93237762237762234</v>
      </c>
      <c r="AA412">
        <v>0.93237762237762234</v>
      </c>
      <c r="AB412">
        <v>0.93023093560315351</v>
      </c>
      <c r="AC412">
        <v>0.93020930232558141</v>
      </c>
      <c r="AD412">
        <v>0.92815871910894532</v>
      </c>
      <c r="AE412">
        <v>0.91321917808219177</v>
      </c>
      <c r="AF412" s="31"/>
      <c r="AG412" s="30"/>
    </row>
    <row r="413" spans="1:34" ht="15" customHeight="1" x14ac:dyDescent="0.4">
      <c r="A413" s="33" t="s">
        <v>358</v>
      </c>
      <c r="B413">
        <v>1.1603999999999999</v>
      </c>
      <c r="C413">
        <v>1.1342791710886444</v>
      </c>
      <c r="D413">
        <v>1.1342791710886444</v>
      </c>
      <c r="E413">
        <v>1.0631937172774868</v>
      </c>
      <c r="F413">
        <v>1.0536501841955066</v>
      </c>
      <c r="G413">
        <v>1.0494844828031731</v>
      </c>
      <c r="H413">
        <v>1.0440616966580976</v>
      </c>
      <c r="I413">
        <v>1.0414113182389291</v>
      </c>
      <c r="J413">
        <v>1.0414113182389291</v>
      </c>
      <c r="K413">
        <v>1.0413846153846154</v>
      </c>
      <c r="L413">
        <v>1.0178947368421052</v>
      </c>
      <c r="M413">
        <v>1.0178947368421052</v>
      </c>
      <c r="N413">
        <v>1.0178947368421052</v>
      </c>
      <c r="O413">
        <v>1.0153753843846096</v>
      </c>
      <c r="P413">
        <v>1</v>
      </c>
      <c r="Q413">
        <v>0.99201289660731284</v>
      </c>
      <c r="R413">
        <v>0.99060952706163563</v>
      </c>
      <c r="S413">
        <v>0.99060952706163563</v>
      </c>
      <c r="T413">
        <v>0.98580062622879183</v>
      </c>
      <c r="U413">
        <v>0.97865060240963853</v>
      </c>
      <c r="V413">
        <v>0.97304679077122114</v>
      </c>
      <c r="W413">
        <v>0.9693078758949879</v>
      </c>
      <c r="X413">
        <v>0.9693078758949879</v>
      </c>
      <c r="Y413">
        <v>0.96702302435772269</v>
      </c>
      <c r="Z413">
        <v>0.94671328671328658</v>
      </c>
      <c r="AA413">
        <v>0.94671328671328658</v>
      </c>
      <c r="AB413">
        <v>0.94453359380450708</v>
      </c>
      <c r="AC413">
        <v>0.94451162790697663</v>
      </c>
      <c r="AD413">
        <v>0.94242951618517223</v>
      </c>
      <c r="AE413">
        <v>0.92726027397260269</v>
      </c>
      <c r="AF413" s="31"/>
      <c r="AG413" s="30"/>
    </row>
    <row r="414" spans="1:34" ht="15" customHeight="1" x14ac:dyDescent="0.4">
      <c r="A414" s="33" t="s">
        <v>359</v>
      </c>
      <c r="B414">
        <v>1.1697428571428572</v>
      </c>
      <c r="C414">
        <v>1.1434117187063622</v>
      </c>
      <c r="D414">
        <v>1.1434117187063622</v>
      </c>
      <c r="E414">
        <v>1.0717539267015705</v>
      </c>
      <c r="F414">
        <v>1.0621335547138484</v>
      </c>
      <c r="G414">
        <v>1.0579343135481536</v>
      </c>
      <c r="H414">
        <v>1.0524678663239073</v>
      </c>
      <c r="I414">
        <v>1.0497961486191953</v>
      </c>
      <c r="J414">
        <v>1.0497961486191953</v>
      </c>
      <c r="K414">
        <v>1.0497692307692308</v>
      </c>
      <c r="L414">
        <v>1.0260902255639097</v>
      </c>
      <c r="M414">
        <v>1.0260902255639097</v>
      </c>
      <c r="N414">
        <v>1.0260902255639097</v>
      </c>
      <c r="O414">
        <v>1.0235505887647192</v>
      </c>
      <c r="P414">
        <v>1.0080514108435517</v>
      </c>
      <c r="Q414">
        <v>1</v>
      </c>
      <c r="R414">
        <v>0.99858533134954508</v>
      </c>
      <c r="S414">
        <v>0.99858533134954508</v>
      </c>
      <c r="T414">
        <v>0.9937377120803903</v>
      </c>
      <c r="U414">
        <v>0.98653012048192767</v>
      </c>
      <c r="V414">
        <v>0.98088119025371956</v>
      </c>
      <c r="W414">
        <v>0.97711217183770882</v>
      </c>
      <c r="X414">
        <v>0.97711217183770882</v>
      </c>
      <c r="Y414">
        <v>0.97480892402200059</v>
      </c>
      <c r="Z414">
        <v>0.9543356643356643</v>
      </c>
      <c r="AA414">
        <v>0.9543356643356643</v>
      </c>
      <c r="AB414">
        <v>0.9521384218237634</v>
      </c>
      <c r="AC414">
        <v>0.95211627906976748</v>
      </c>
      <c r="AD414">
        <v>0.95001740341106855</v>
      </c>
      <c r="AE414">
        <v>0.9347260273972603</v>
      </c>
      <c r="AF414" s="31"/>
      <c r="AG414" s="30"/>
    </row>
    <row r="415" spans="1:34" ht="15" customHeight="1" x14ac:dyDescent="0.4">
      <c r="A415" s="33" t="s">
        <v>360</v>
      </c>
      <c r="B415">
        <v>1.1714</v>
      </c>
      <c r="C415">
        <v>1.1450315589565996</v>
      </c>
      <c r="D415">
        <v>1.1450315589565996</v>
      </c>
      <c r="E415">
        <v>1.0732722513089004</v>
      </c>
      <c r="F415">
        <v>1.0636382504021169</v>
      </c>
      <c r="G415">
        <v>1.0594330602857955</v>
      </c>
      <c r="H415">
        <v>1.0539588688946016</v>
      </c>
      <c r="I415">
        <v>1.0512833662401599</v>
      </c>
      <c r="J415">
        <v>1.0512833662401599</v>
      </c>
      <c r="K415">
        <v>1.0512564102564101</v>
      </c>
      <c r="L415">
        <v>1.0275438596491226</v>
      </c>
      <c r="M415">
        <v>1.0275438596491226</v>
      </c>
      <c r="N415">
        <v>1.0275438596491226</v>
      </c>
      <c r="O415">
        <v>1.0250006250156254</v>
      </c>
      <c r="P415">
        <v>1.0094794898310928</v>
      </c>
      <c r="Q415">
        <v>1.0014166727730147</v>
      </c>
      <c r="R415">
        <v>1</v>
      </c>
      <c r="S415">
        <v>1</v>
      </c>
      <c r="T415">
        <v>0.99514551324061262</v>
      </c>
      <c r="U415">
        <v>0.9879277108433735</v>
      </c>
      <c r="V415">
        <v>0.98227077792951445</v>
      </c>
      <c r="W415">
        <v>0.97849642004773263</v>
      </c>
      <c r="X415">
        <v>0.97849642004773263</v>
      </c>
      <c r="Y415">
        <v>0.97618990928355442</v>
      </c>
      <c r="Z415">
        <v>0.95568764568764564</v>
      </c>
      <c r="AA415">
        <v>0.95568764568764564</v>
      </c>
      <c r="AB415">
        <v>0.95348729040210234</v>
      </c>
      <c r="AC415">
        <v>0.95346511627906971</v>
      </c>
      <c r="AD415">
        <v>0.95136326720037123</v>
      </c>
      <c r="AE415">
        <v>0.93605022831050233</v>
      </c>
      <c r="AF415" s="31"/>
      <c r="AG415" s="30"/>
    </row>
    <row r="416" spans="1:34" ht="15" customHeight="1" x14ac:dyDescent="0.4">
      <c r="A416" s="33" t="s">
        <v>569</v>
      </c>
      <c r="B416">
        <v>1.1714</v>
      </c>
      <c r="C416">
        <v>1.1450315589565996</v>
      </c>
      <c r="D416">
        <v>1.1450315589565996</v>
      </c>
      <c r="E416">
        <v>1.0732722513089004</v>
      </c>
      <c r="F416">
        <v>1.0636382504021169</v>
      </c>
      <c r="G416">
        <v>1.0594330602857955</v>
      </c>
      <c r="H416">
        <v>1.0539588688946016</v>
      </c>
      <c r="I416">
        <v>1.0512833662401599</v>
      </c>
      <c r="J416">
        <v>1.0512833662401599</v>
      </c>
      <c r="K416">
        <v>1.0512564102564101</v>
      </c>
      <c r="L416">
        <v>1.0275438596491226</v>
      </c>
      <c r="M416">
        <v>1.0275438596491226</v>
      </c>
      <c r="N416">
        <v>1.0275438596491226</v>
      </c>
      <c r="O416">
        <v>1.0250006250156254</v>
      </c>
      <c r="P416">
        <v>1.0094794898310928</v>
      </c>
      <c r="Q416">
        <v>1.0014166727730147</v>
      </c>
      <c r="R416">
        <v>1</v>
      </c>
      <c r="S416">
        <v>1</v>
      </c>
      <c r="T416">
        <v>0.99514551324061262</v>
      </c>
      <c r="U416">
        <v>0.9879277108433735</v>
      </c>
      <c r="V416">
        <v>0.98227077792951445</v>
      </c>
      <c r="W416">
        <v>0.97849642004773263</v>
      </c>
      <c r="X416">
        <v>0.97849642004773263</v>
      </c>
      <c r="Y416">
        <v>0.97618990928355442</v>
      </c>
      <c r="Z416">
        <v>0.95568764568764564</v>
      </c>
      <c r="AA416">
        <v>0.95568764568764564</v>
      </c>
      <c r="AB416">
        <v>0.95348729040210234</v>
      </c>
      <c r="AC416">
        <v>0.95346511627906971</v>
      </c>
      <c r="AD416">
        <v>0.95136326720037123</v>
      </c>
      <c r="AE416">
        <v>0.93605022831050233</v>
      </c>
      <c r="AF416" s="31"/>
      <c r="AG416" s="30"/>
    </row>
    <row r="417" spans="1:33" ht="15" customHeight="1" x14ac:dyDescent="0.4">
      <c r="A417" s="33" t="s">
        <v>570</v>
      </c>
      <c r="B417">
        <v>1.1771142857142858</v>
      </c>
      <c r="C417">
        <v>1.1506172149919009</v>
      </c>
      <c r="D417">
        <v>1.1506172149919009</v>
      </c>
      <c r="E417">
        <v>1.0785078534031414</v>
      </c>
      <c r="F417">
        <v>1.0688268562237326</v>
      </c>
      <c r="G417">
        <v>1.0646011524845602</v>
      </c>
      <c r="H417">
        <v>1.0591002570694086</v>
      </c>
      <c r="I417">
        <v>1.056411702864176</v>
      </c>
      <c r="J417">
        <v>1.056411702864176</v>
      </c>
      <c r="K417">
        <v>1.0563846153846155</v>
      </c>
      <c r="L417">
        <v>1.0325563909774436</v>
      </c>
      <c r="M417">
        <v>1.0325563909774436</v>
      </c>
      <c r="N417">
        <v>1.0325563909774436</v>
      </c>
      <c r="O417">
        <v>1.0300007500187505</v>
      </c>
      <c r="P417">
        <v>1.0144039001329592</v>
      </c>
      <c r="Q417">
        <v>1.0063017513006522</v>
      </c>
      <c r="R417">
        <v>1.0048781677601892</v>
      </c>
      <c r="S417">
        <v>1.0048781677601892</v>
      </c>
      <c r="T417">
        <v>1</v>
      </c>
      <c r="U417">
        <v>0.99274698795180727</v>
      </c>
      <c r="V417">
        <v>0.98706245957018623</v>
      </c>
      <c r="W417">
        <v>0.98326968973747009</v>
      </c>
      <c r="X417">
        <v>0.98326968973747009</v>
      </c>
      <c r="Y417">
        <v>0.98095192742684356</v>
      </c>
      <c r="Z417">
        <v>0.96034965034965025</v>
      </c>
      <c r="AA417">
        <v>0.96034965034965025</v>
      </c>
      <c r="AB417">
        <v>0.95813856136189213</v>
      </c>
      <c r="AC417">
        <v>0.95811627906976748</v>
      </c>
      <c r="AD417">
        <v>0.95600417681865646</v>
      </c>
      <c r="AE417">
        <v>0.94061643835616437</v>
      </c>
      <c r="AF417" s="31"/>
      <c r="AG417" s="30"/>
    </row>
    <row r="418" spans="1:33" ht="15" customHeight="1" x14ac:dyDescent="0.4">
      <c r="A418" s="33" t="s">
        <v>571</v>
      </c>
      <c r="B418">
        <v>1.1857142857142857</v>
      </c>
      <c r="C418">
        <v>1.1590236273250294</v>
      </c>
      <c r="D418">
        <v>1.1590236273250294</v>
      </c>
      <c r="E418">
        <v>1.0863874345549738</v>
      </c>
      <c r="F418">
        <v>1.0766357079852644</v>
      </c>
      <c r="G418">
        <v>1.0723791312437014</v>
      </c>
      <c r="H418">
        <v>1.0668380462724936</v>
      </c>
      <c r="I418">
        <v>1.06412984948332</v>
      </c>
      <c r="J418">
        <v>1.06412984948332</v>
      </c>
      <c r="K418">
        <v>1.0641025641025641</v>
      </c>
      <c r="L418">
        <v>1.0401002506265664</v>
      </c>
      <c r="M418">
        <v>1.0401002506265664</v>
      </c>
      <c r="N418">
        <v>1.0401002506265664</v>
      </c>
      <c r="O418">
        <v>1.0375259381484538</v>
      </c>
      <c r="P418">
        <v>1.0218151376372679</v>
      </c>
      <c r="Q418">
        <v>1.0136537944847464</v>
      </c>
      <c r="R418">
        <v>1.0122198102392741</v>
      </c>
      <c r="S418">
        <v>1.0122198102392741</v>
      </c>
      <c r="T418">
        <v>1.0073060025728779</v>
      </c>
      <c r="U418">
        <v>1</v>
      </c>
      <c r="V418">
        <v>0.99427394043939732</v>
      </c>
      <c r="W418">
        <v>0.99045346062052497</v>
      </c>
      <c r="X418">
        <v>0.99045346062052497</v>
      </c>
      <c r="Y418">
        <v>0.9881187647324936</v>
      </c>
      <c r="Z418">
        <v>0.96736596736596736</v>
      </c>
      <c r="AA418">
        <v>0.96736596736596736</v>
      </c>
      <c r="AB418">
        <v>0.9651387241563758</v>
      </c>
      <c r="AC418">
        <v>0.96511627906976749</v>
      </c>
      <c r="AD418">
        <v>0.9629887457941757</v>
      </c>
      <c r="AE418">
        <v>0.94748858447488582</v>
      </c>
      <c r="AF418" s="31"/>
      <c r="AG418" s="30"/>
    </row>
    <row r="419" spans="1:33" ht="15" customHeight="1" x14ac:dyDescent="0.4">
      <c r="A419" s="33" t="s">
        <v>6097</v>
      </c>
      <c r="B419">
        <v>1.1925428571428571</v>
      </c>
      <c r="C419">
        <v>1.1656984862872144</v>
      </c>
      <c r="D419">
        <v>1.1656984862872144</v>
      </c>
      <c r="E419">
        <v>1.0926439790575915</v>
      </c>
      <c r="F419">
        <v>1.082836091942095</v>
      </c>
      <c r="G419">
        <v>1.0785550014212253</v>
      </c>
      <c r="H419">
        <v>1.0729820051413881</v>
      </c>
      <c r="I419">
        <v>1.0702582117490191</v>
      </c>
      <c r="J419">
        <v>1.0702582117490191</v>
      </c>
      <c r="K419">
        <v>1.0702307692307691</v>
      </c>
      <c r="L419">
        <v>1.0460902255639097</v>
      </c>
      <c r="M419">
        <v>1.0460902255639097</v>
      </c>
      <c r="N419">
        <v>1.0460902255639097</v>
      </c>
      <c r="O419">
        <v>1.0435010875271882</v>
      </c>
      <c r="P419">
        <v>1.0276998079479982</v>
      </c>
      <c r="Q419">
        <v>1.019491463325273</v>
      </c>
      <c r="R419">
        <v>1.0180492207127003</v>
      </c>
      <c r="S419">
        <v>1.0180492207127003</v>
      </c>
      <c r="T419">
        <v>1.0131071142503458</v>
      </c>
      <c r="U419">
        <v>1.0057590361445783</v>
      </c>
      <c r="V419">
        <v>1</v>
      </c>
      <c r="W419">
        <v>0.99615751789976115</v>
      </c>
      <c r="X419">
        <v>0.99615751789976115</v>
      </c>
      <c r="Y419">
        <v>0.99380937641372413</v>
      </c>
      <c r="Z419">
        <v>0.97293706293706284</v>
      </c>
      <c r="AA419">
        <v>0.97293706293706284</v>
      </c>
      <c r="AB419">
        <v>0.97069699295332446</v>
      </c>
      <c r="AC419">
        <v>0.97067441860465109</v>
      </c>
      <c r="AD419">
        <v>0.96853463278802643</v>
      </c>
      <c r="AE419">
        <v>0.95294520547945205</v>
      </c>
      <c r="AF419" s="31"/>
      <c r="AG419" s="30"/>
    </row>
    <row r="420" spans="1:33" ht="15" customHeight="1" x14ac:dyDescent="0.4">
      <c r="A420" s="33" t="s">
        <v>6098</v>
      </c>
      <c r="B420">
        <v>1.1971428571428573</v>
      </c>
      <c r="C420">
        <v>1.1701949393956321</v>
      </c>
      <c r="D420">
        <v>1.1701949393956321</v>
      </c>
      <c r="E420">
        <v>1.0968586387434556</v>
      </c>
      <c r="F420">
        <v>1.0870129196284959</v>
      </c>
      <c r="G420">
        <v>1.082715315641231</v>
      </c>
      <c r="H420">
        <v>1.0771208226221081</v>
      </c>
      <c r="I420">
        <v>1.0743865227313523</v>
      </c>
      <c r="J420">
        <v>1.0743865227313523</v>
      </c>
      <c r="K420">
        <v>1.0743589743589743</v>
      </c>
      <c r="L420">
        <v>1.050125313283208</v>
      </c>
      <c r="M420">
        <v>1.050125313283208</v>
      </c>
      <c r="N420">
        <v>1.050125313283208</v>
      </c>
      <c r="O420">
        <v>1.047526188154704</v>
      </c>
      <c r="P420">
        <v>1.0316639582410008</v>
      </c>
      <c r="Q420">
        <v>1.023423951540021</v>
      </c>
      <c r="R420">
        <v>1.0219761457596528</v>
      </c>
      <c r="S420">
        <v>1.0219761457596528</v>
      </c>
      <c r="T420">
        <v>1.0170149760916527</v>
      </c>
      <c r="U420">
        <v>1.0096385542168675</v>
      </c>
      <c r="V420">
        <v>1.003857303720741</v>
      </c>
      <c r="W420">
        <v>1</v>
      </c>
      <c r="X420">
        <v>1</v>
      </c>
      <c r="Y420">
        <v>0.99764280101907199</v>
      </c>
      <c r="Z420">
        <v>0.9766899766899767</v>
      </c>
      <c r="AA420">
        <v>0.9766899766899767</v>
      </c>
      <c r="AB420">
        <v>0.97444126607595538</v>
      </c>
      <c r="AC420">
        <v>0.97441860465116281</v>
      </c>
      <c r="AD420">
        <v>0.97227056503074605</v>
      </c>
      <c r="AE420">
        <v>0.95662100456621013</v>
      </c>
      <c r="AF420" s="31"/>
      <c r="AG420" s="30"/>
    </row>
    <row r="421" spans="1:33" ht="15" customHeight="1" x14ac:dyDescent="0.4">
      <c r="A421" s="33" t="s">
        <v>6099</v>
      </c>
      <c r="B421">
        <v>1.1971428571428573</v>
      </c>
      <c r="C421">
        <v>1.1701949393956321</v>
      </c>
      <c r="D421">
        <v>1.1701949393956321</v>
      </c>
      <c r="E421">
        <v>1.0968586387434556</v>
      </c>
      <c r="F421">
        <v>1.0870129196284959</v>
      </c>
      <c r="G421">
        <v>1.082715315641231</v>
      </c>
      <c r="H421">
        <v>1.0771208226221081</v>
      </c>
      <c r="I421">
        <v>1.0743865227313523</v>
      </c>
      <c r="J421">
        <v>1.0743865227313523</v>
      </c>
      <c r="K421">
        <v>1.0743589743589743</v>
      </c>
      <c r="L421">
        <v>1.050125313283208</v>
      </c>
      <c r="M421">
        <v>1.050125313283208</v>
      </c>
      <c r="N421">
        <v>1.050125313283208</v>
      </c>
      <c r="O421">
        <v>1.047526188154704</v>
      </c>
      <c r="P421">
        <v>1.0316639582410008</v>
      </c>
      <c r="Q421">
        <v>1.023423951540021</v>
      </c>
      <c r="R421">
        <v>1.0219761457596528</v>
      </c>
      <c r="S421">
        <v>1.0219761457596528</v>
      </c>
      <c r="T421">
        <v>1.0170149760916527</v>
      </c>
      <c r="U421">
        <v>1.0096385542168675</v>
      </c>
      <c r="V421">
        <v>1.003857303720741</v>
      </c>
      <c r="W421">
        <v>1</v>
      </c>
      <c r="X421">
        <v>1</v>
      </c>
      <c r="Y421">
        <v>0.99764280101907199</v>
      </c>
      <c r="Z421">
        <v>0.9766899766899767</v>
      </c>
      <c r="AA421">
        <v>0.9766899766899767</v>
      </c>
      <c r="AB421">
        <v>0.97444126607595538</v>
      </c>
      <c r="AC421">
        <v>0.97441860465116281</v>
      </c>
      <c r="AD421">
        <v>0.97227056503074605</v>
      </c>
      <c r="AE421">
        <v>0.95662100456621013</v>
      </c>
      <c r="AF421" s="31"/>
      <c r="AG421" s="30"/>
    </row>
    <row r="422" spans="1:33" ht="15" customHeight="1" x14ac:dyDescent="0.4">
      <c r="A422" s="33" t="s">
        <v>6100</v>
      </c>
      <c r="B422">
        <v>1.1999714285714285</v>
      </c>
      <c r="C422">
        <v>1.1729598391331062</v>
      </c>
      <c r="D422">
        <v>1.1729598391331062</v>
      </c>
      <c r="E422">
        <v>1.0994502617801047</v>
      </c>
      <c r="F422">
        <v>1.0895812795101956</v>
      </c>
      <c r="G422">
        <v>1.0852735212796196</v>
      </c>
      <c r="H422">
        <v>1.0796658097686374</v>
      </c>
      <c r="I422">
        <v>1.07692504936024</v>
      </c>
      <c r="J422">
        <v>1.07692504936024</v>
      </c>
      <c r="K422">
        <v>1.0768974358974359</v>
      </c>
      <c r="L422">
        <v>1.0526065162907268</v>
      </c>
      <c r="M422">
        <v>1.0526065162907268</v>
      </c>
      <c r="N422">
        <v>1.0526065162907268</v>
      </c>
      <c r="O422">
        <v>1.0500012500312508</v>
      </c>
      <c r="P422">
        <v>1.0341015413404246</v>
      </c>
      <c r="Q422">
        <v>1.0258420654112015</v>
      </c>
      <c r="R422">
        <v>1.0243908388009464</v>
      </c>
      <c r="S422">
        <v>1.0243908388009464</v>
      </c>
      <c r="T422">
        <v>1.0194179470375495</v>
      </c>
      <c r="U422">
        <v>1.0120240963855422</v>
      </c>
      <c r="V422">
        <v>1.0062291861328734</v>
      </c>
      <c r="W422">
        <v>1.00236276849642</v>
      </c>
      <c r="X422">
        <v>1.00236276849642</v>
      </c>
      <c r="Y422">
        <v>1</v>
      </c>
      <c r="Z422">
        <v>0.97899766899766894</v>
      </c>
      <c r="AA422">
        <v>0.97899766899766894</v>
      </c>
      <c r="AB422">
        <v>0.97674364520105117</v>
      </c>
      <c r="AC422">
        <v>0.97672093023255813</v>
      </c>
      <c r="AD422">
        <v>0.97456781529179715</v>
      </c>
      <c r="AE422">
        <v>0.95888127853881278</v>
      </c>
      <c r="AF422" s="31"/>
      <c r="AG422" s="30"/>
    </row>
    <row r="423" spans="1:33" ht="15" customHeight="1" x14ac:dyDescent="0.4">
      <c r="A423" s="33" t="s">
        <v>6101</v>
      </c>
      <c r="B423">
        <v>1.2257142857142858</v>
      </c>
      <c r="C423">
        <v>1.198123219572139</v>
      </c>
      <c r="D423">
        <v>1.198123219572139</v>
      </c>
      <c r="E423">
        <v>1.1230366492146597</v>
      </c>
      <c r="F423">
        <v>1.1129559487365746</v>
      </c>
      <c r="G423">
        <v>1.1085557766350553</v>
      </c>
      <c r="H423">
        <v>1.1028277634961439</v>
      </c>
      <c r="I423">
        <v>1.1000282058514321</v>
      </c>
      <c r="J423">
        <v>1.1000282058514321</v>
      </c>
      <c r="K423">
        <v>1.1000000000000001</v>
      </c>
      <c r="L423">
        <v>1.0751879699248119</v>
      </c>
      <c r="M423">
        <v>1.0751879699248119</v>
      </c>
      <c r="N423">
        <v>1.0751879699248119</v>
      </c>
      <c r="O423">
        <v>1.0725268131703294</v>
      </c>
      <c r="P423">
        <v>1.0562860097503326</v>
      </c>
      <c r="Q423">
        <v>1.0478493441782077</v>
      </c>
      <c r="R423">
        <v>1.0463669845605992</v>
      </c>
      <c r="S423">
        <v>1.0463669845605992</v>
      </c>
      <c r="T423">
        <v>1.0412874098885896</v>
      </c>
      <c r="U423">
        <v>1.0337349397590363</v>
      </c>
      <c r="V423">
        <v>1.0278157119240998</v>
      </c>
      <c r="W423">
        <v>1.0238663484486874</v>
      </c>
      <c r="X423">
        <v>1.0238663484486874</v>
      </c>
      <c r="Y423">
        <v>1.0214528917355177</v>
      </c>
      <c r="Z423">
        <v>1</v>
      </c>
      <c r="AA423">
        <v>1</v>
      </c>
      <c r="AB423">
        <v>0.9976976208749041</v>
      </c>
      <c r="AC423">
        <v>0.99767441860465123</v>
      </c>
      <c r="AD423">
        <v>0.99547511312217196</v>
      </c>
      <c r="AE423">
        <v>0.97945205479452069</v>
      </c>
      <c r="AF423" s="31"/>
      <c r="AG423" s="30"/>
    </row>
    <row r="424" spans="1:33" ht="15" customHeight="1" x14ac:dyDescent="0.4">
      <c r="A424" s="33" t="s">
        <v>6102</v>
      </c>
      <c r="B424">
        <v>1.2257142857142858</v>
      </c>
      <c r="C424">
        <v>1.198123219572139</v>
      </c>
      <c r="D424">
        <v>1.198123219572139</v>
      </c>
      <c r="E424">
        <v>1.1230366492146597</v>
      </c>
      <c r="F424">
        <v>1.1129559487365746</v>
      </c>
      <c r="G424">
        <v>1.1085557766350553</v>
      </c>
      <c r="H424">
        <v>1.1028277634961439</v>
      </c>
      <c r="I424">
        <v>1.1000282058514321</v>
      </c>
      <c r="J424">
        <v>1.1000282058514321</v>
      </c>
      <c r="K424">
        <v>1.1000000000000001</v>
      </c>
      <c r="L424">
        <v>1.0751879699248119</v>
      </c>
      <c r="M424">
        <v>1.0751879699248119</v>
      </c>
      <c r="N424">
        <v>1.0751879699248119</v>
      </c>
      <c r="O424">
        <v>1.0725268131703294</v>
      </c>
      <c r="P424">
        <v>1.0562860097503326</v>
      </c>
      <c r="Q424">
        <v>1.0478493441782077</v>
      </c>
      <c r="R424">
        <v>1.0463669845605992</v>
      </c>
      <c r="S424">
        <v>1.0463669845605992</v>
      </c>
      <c r="T424">
        <v>1.0412874098885896</v>
      </c>
      <c r="U424">
        <v>1.0337349397590363</v>
      </c>
      <c r="V424">
        <v>1.0278157119240998</v>
      </c>
      <c r="W424">
        <v>1.0238663484486874</v>
      </c>
      <c r="X424">
        <v>1.0238663484486874</v>
      </c>
      <c r="Y424">
        <v>1.0214528917355177</v>
      </c>
      <c r="Z424">
        <v>1</v>
      </c>
      <c r="AA424">
        <v>1</v>
      </c>
      <c r="AB424">
        <v>0.9976976208749041</v>
      </c>
      <c r="AC424">
        <v>0.99767441860465123</v>
      </c>
      <c r="AD424">
        <v>0.99547511312217196</v>
      </c>
      <c r="AE424">
        <v>0.97945205479452069</v>
      </c>
      <c r="AF424" s="31"/>
      <c r="AG424" s="30"/>
    </row>
    <row r="425" spans="1:33" ht="15" customHeight="1" x14ac:dyDescent="0.4">
      <c r="A425" s="33" t="s">
        <v>6103</v>
      </c>
      <c r="B425">
        <v>1.2285428571428572</v>
      </c>
      <c r="C425">
        <v>1.200888119309613</v>
      </c>
      <c r="D425">
        <v>1.200888119309613</v>
      </c>
      <c r="E425">
        <v>1.1256282722513089</v>
      </c>
      <c r="F425">
        <v>1.1155243086182742</v>
      </c>
      <c r="G425">
        <v>1.1111139822734437</v>
      </c>
      <c r="H425">
        <v>1.1053727506426734</v>
      </c>
      <c r="I425">
        <v>1.1025667324803201</v>
      </c>
      <c r="J425">
        <v>1.1025667324803201</v>
      </c>
      <c r="K425">
        <v>1.1025384615384615</v>
      </c>
      <c r="L425">
        <v>1.0776691729323307</v>
      </c>
      <c r="M425">
        <v>1.0776691729323307</v>
      </c>
      <c r="N425">
        <v>1.0776691729323307</v>
      </c>
      <c r="O425">
        <v>1.0750018750468762</v>
      </c>
      <c r="P425">
        <v>1.0587235928497563</v>
      </c>
      <c r="Q425">
        <v>1.050267458049388</v>
      </c>
      <c r="R425">
        <v>1.0487816776018928</v>
      </c>
      <c r="S425">
        <v>1.0487816776018928</v>
      </c>
      <c r="T425">
        <v>1.0436903808344862</v>
      </c>
      <c r="U425">
        <v>1.0361204819277108</v>
      </c>
      <c r="V425">
        <v>1.0301875943362324</v>
      </c>
      <c r="W425">
        <v>1.0262291169451072</v>
      </c>
      <c r="X425">
        <v>1.0262291169451072</v>
      </c>
      <c r="Y425">
        <v>1.0238100907164456</v>
      </c>
      <c r="Z425">
        <v>1.0023076923076921</v>
      </c>
      <c r="AA425">
        <v>1.0023076923076921</v>
      </c>
      <c r="AB425">
        <v>1</v>
      </c>
      <c r="AC425">
        <v>0.99997674418604654</v>
      </c>
      <c r="AD425">
        <v>0.99777236338322306</v>
      </c>
      <c r="AE425">
        <v>0.98171232876712333</v>
      </c>
      <c r="AF425" s="31"/>
      <c r="AG425" s="30"/>
    </row>
    <row r="426" spans="1:33" ht="15" customHeight="1" x14ac:dyDescent="0.4">
      <c r="A426" s="33" t="s">
        <v>6104</v>
      </c>
      <c r="B426">
        <v>1.2285714285714286</v>
      </c>
      <c r="C426">
        <v>1.2009160475897895</v>
      </c>
      <c r="D426">
        <v>1.2009160475897895</v>
      </c>
      <c r="E426">
        <v>1.12565445026178</v>
      </c>
      <c r="F426">
        <v>1.1155502516473823</v>
      </c>
      <c r="G426">
        <v>1.1111398227344376</v>
      </c>
      <c r="H426">
        <v>1.1053984575835474</v>
      </c>
      <c r="I426">
        <v>1.10259237416344</v>
      </c>
      <c r="J426">
        <v>1.10259237416344</v>
      </c>
      <c r="K426">
        <v>1.1025641025641026</v>
      </c>
      <c r="L426">
        <v>1.0776942355889723</v>
      </c>
      <c r="M426">
        <v>1.0776942355889723</v>
      </c>
      <c r="N426">
        <v>1.0776942355889723</v>
      </c>
      <c r="O426">
        <v>1.0750268756718919</v>
      </c>
      <c r="P426">
        <v>1.0587482149012657</v>
      </c>
      <c r="Q426">
        <v>1.0502918834420263</v>
      </c>
      <c r="R426">
        <v>1.0488060684406937</v>
      </c>
      <c r="S426">
        <v>1.0488060684406937</v>
      </c>
      <c r="T426">
        <v>1.0437146532682833</v>
      </c>
      <c r="U426">
        <v>1.036144578313253</v>
      </c>
      <c r="V426">
        <v>1.0302115527444358</v>
      </c>
      <c r="W426">
        <v>1.0262529832935561</v>
      </c>
      <c r="X426">
        <v>1.0262529832935561</v>
      </c>
      <c r="Y426">
        <v>1.0238339008071622</v>
      </c>
      <c r="Z426">
        <v>1.0023310023310024</v>
      </c>
      <c r="AA426">
        <v>1.0023310023310024</v>
      </c>
      <c r="AB426">
        <v>1.0000232563547991</v>
      </c>
      <c r="AC426">
        <v>1</v>
      </c>
      <c r="AD426">
        <v>0.99779556793131452</v>
      </c>
      <c r="AE426">
        <v>0.9817351598173516</v>
      </c>
      <c r="AF426" s="31"/>
      <c r="AG426" s="30"/>
    </row>
    <row r="427" spans="1:33" ht="15" customHeight="1" x14ac:dyDescent="0.4">
      <c r="A427" s="33" t="s">
        <v>6105</v>
      </c>
      <c r="B427">
        <v>1.2312857142857143</v>
      </c>
      <c r="C427">
        <v>1.2035692342065576</v>
      </c>
      <c r="D427">
        <v>1.2035692342065576</v>
      </c>
      <c r="E427">
        <v>1.1281413612565445</v>
      </c>
      <c r="F427">
        <v>1.1180148394126497</v>
      </c>
      <c r="G427">
        <v>1.1135946665288508</v>
      </c>
      <c r="H427">
        <v>1.1078406169665809</v>
      </c>
      <c r="I427">
        <v>1.1050283340598477</v>
      </c>
      <c r="J427">
        <v>1.1050283340598477</v>
      </c>
      <c r="K427">
        <v>1.105</v>
      </c>
      <c r="L427">
        <v>1.0800751879699246</v>
      </c>
      <c r="M427">
        <v>1.0800751879699246</v>
      </c>
      <c r="N427">
        <v>1.0800751879699246</v>
      </c>
      <c r="O427">
        <v>1.0774019350483761</v>
      </c>
      <c r="P427">
        <v>1.0610873097946523</v>
      </c>
      <c r="Q427">
        <v>1.052612295742654</v>
      </c>
      <c r="R427">
        <v>1.0511231981267837</v>
      </c>
      <c r="S427">
        <v>1.0511231981267837</v>
      </c>
      <c r="T427">
        <v>1.0460205344789921</v>
      </c>
      <c r="U427">
        <v>1.038433734939759</v>
      </c>
      <c r="V427">
        <v>1.0324876015237547</v>
      </c>
      <c r="W427">
        <v>1.0285202863961813</v>
      </c>
      <c r="X427">
        <v>1.0285202863961813</v>
      </c>
      <c r="Y427">
        <v>1.0260958594252245</v>
      </c>
      <c r="Z427">
        <v>1.0045454545454544</v>
      </c>
      <c r="AA427">
        <v>1.0045454545454544</v>
      </c>
      <c r="AB427">
        <v>1.0022326100606991</v>
      </c>
      <c r="AC427">
        <v>1.0022093023255814</v>
      </c>
      <c r="AD427">
        <v>1</v>
      </c>
      <c r="AE427">
        <v>0.98390410958904106</v>
      </c>
      <c r="AF427" s="31"/>
      <c r="AG427" s="30"/>
    </row>
    <row r="428" spans="1:33" ht="15" customHeight="1" x14ac:dyDescent="0.4">
      <c r="A428" s="33" t="s">
        <v>6106</v>
      </c>
      <c r="B428">
        <v>1.2514285714285713</v>
      </c>
      <c r="C428">
        <v>1.2232586717309948</v>
      </c>
      <c r="D428">
        <v>1.2232586717309948</v>
      </c>
      <c r="E428">
        <v>1.1465968586387434</v>
      </c>
      <c r="F428">
        <v>1.1363046749338452</v>
      </c>
      <c r="G428">
        <v>1.1318121915294967</v>
      </c>
      <c r="H428">
        <v>1.1259640102827762</v>
      </c>
      <c r="I428">
        <v>1.1231057206595041</v>
      </c>
      <c r="J428">
        <v>1.1231057206595041</v>
      </c>
      <c r="K428">
        <v>1.1230769230769231</v>
      </c>
      <c r="L428">
        <v>1.0977443609022555</v>
      </c>
      <c r="M428">
        <v>1.0977443609022555</v>
      </c>
      <c r="N428">
        <v>1.0977443609022555</v>
      </c>
      <c r="O428">
        <v>1.095027375684392</v>
      </c>
      <c r="P428">
        <v>1.0784458561087311</v>
      </c>
      <c r="Q428">
        <v>1.0698321975525755</v>
      </c>
      <c r="R428">
        <v>1.0683187394814508</v>
      </c>
      <c r="S428">
        <v>1.0683187394814508</v>
      </c>
      <c r="T428">
        <v>1.0631326003058326</v>
      </c>
      <c r="U428">
        <v>1.0554216867469879</v>
      </c>
      <c r="V428">
        <v>1.0493782793071229</v>
      </c>
      <c r="W428">
        <v>1.0453460620525059</v>
      </c>
      <c r="X428">
        <v>1.0453460620525059</v>
      </c>
      <c r="Y428">
        <v>1.0428819733803185</v>
      </c>
      <c r="Z428">
        <v>1.0209790209790208</v>
      </c>
      <c r="AA428">
        <v>1.0209790209790208</v>
      </c>
      <c r="AB428">
        <v>1.018628340193958</v>
      </c>
      <c r="AC428">
        <v>1.0186046511627906</v>
      </c>
      <c r="AD428">
        <v>1.0163592064044553</v>
      </c>
      <c r="AE428">
        <v>1</v>
      </c>
      <c r="AF428" s="31"/>
      <c r="AG428" s="30"/>
    </row>
    <row r="429" spans="1:33" ht="15" customHeight="1" x14ac:dyDescent="0.4">
      <c r="A429" s="35" t="s">
        <v>580</v>
      </c>
      <c r="B429" s="37">
        <f>SUM(B399:B428)</f>
        <v>34.575371428571422</v>
      </c>
      <c r="C429" s="37">
        <f t="shared" ref="C429:AD429" si="79">SUM(C399:C428)</f>
        <v>33.797073116237499</v>
      </c>
      <c r="D429" s="37">
        <f t="shared" si="79"/>
        <v>33.797073116237499</v>
      </c>
      <c r="E429" s="37">
        <f t="shared" si="79"/>
        <v>31.679005235602105</v>
      </c>
      <c r="F429" s="37">
        <f t="shared" si="79"/>
        <v>31.394645358792086</v>
      </c>
      <c r="G429" s="37">
        <f t="shared" si="79"/>
        <v>31.270523786144338</v>
      </c>
      <c r="H429" s="37">
        <f t="shared" si="79"/>
        <v>31.108946015424163</v>
      </c>
      <c r="I429" s="37">
        <f t="shared" si="79"/>
        <v>31.029975127567376</v>
      </c>
      <c r="J429" s="37">
        <f t="shared" si="79"/>
        <v>31.029975127567376</v>
      </c>
      <c r="K429" s="37">
        <f t="shared" si="79"/>
        <v>31.029179487179494</v>
      </c>
      <c r="L429" s="37">
        <f t="shared" si="79"/>
        <v>30.329273182957383</v>
      </c>
      <c r="M429" s="37">
        <f t="shared" si="79"/>
        <v>30.329273182957383</v>
      </c>
      <c r="N429" s="37">
        <f t="shared" si="79"/>
        <v>30.329273182957383</v>
      </c>
      <c r="O429" s="37">
        <f t="shared" si="79"/>
        <v>30.254206355158885</v>
      </c>
      <c r="P429" s="37">
        <f t="shared" si="79"/>
        <v>29.796080169399723</v>
      </c>
      <c r="Q429" s="37">
        <f t="shared" si="79"/>
        <v>29.558095796389924</v>
      </c>
      <c r="R429" s="37">
        <f t="shared" si="79"/>
        <v>29.516280884899633</v>
      </c>
      <c r="S429" s="37">
        <f t="shared" si="79"/>
        <v>29.516280884899633</v>
      </c>
      <c r="T429" s="37">
        <f t="shared" si="79"/>
        <v>29.372994490157524</v>
      </c>
      <c r="U429" s="37">
        <f t="shared" si="79"/>
        <v>29.159951807228914</v>
      </c>
      <c r="V429" s="37">
        <f t="shared" si="79"/>
        <v>28.992980186396426</v>
      </c>
      <c r="W429" s="37">
        <f t="shared" si="79"/>
        <v>28.881575178997604</v>
      </c>
      <c r="X429" s="37">
        <f t="shared" si="79"/>
        <v>28.881575178997604</v>
      </c>
      <c r="Y429" s="37">
        <f t="shared" si="79"/>
        <v>28.813495559418083</v>
      </c>
      <c r="Z429" s="37">
        <f t="shared" si="79"/>
        <v>28.208344988344979</v>
      </c>
      <c r="AA429" s="37">
        <f t="shared" si="79"/>
        <v>28.208344988344979</v>
      </c>
      <c r="AB429" s="37">
        <f t="shared" si="79"/>
        <v>28.143398683690322</v>
      </c>
      <c r="AC429" s="37">
        <f t="shared" si="79"/>
        <v>28.14274418604651</v>
      </c>
      <c r="AD429" s="37">
        <f t="shared" si="79"/>
        <v>28.080705418261989</v>
      </c>
      <c r="AE429" s="37">
        <f>SUM(AE399:AE428)</f>
        <v>27.628721461187215</v>
      </c>
      <c r="AF429" s="31"/>
      <c r="AG429" s="30"/>
    </row>
    <row r="430" spans="1:33" ht="15" customHeight="1" x14ac:dyDescent="0.4"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0"/>
    </row>
    <row r="431" spans="1:33" ht="15" customHeight="1" x14ac:dyDescent="0.4">
      <c r="A431" s="31" t="s">
        <v>590</v>
      </c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0"/>
    </row>
    <row r="432" spans="1:33" ht="15" customHeight="1" x14ac:dyDescent="0.4">
      <c r="A432" s="33"/>
      <c r="B432" s="33" t="s">
        <v>20</v>
      </c>
      <c r="C432" s="33" t="s">
        <v>21</v>
      </c>
      <c r="D432" s="33" t="s">
        <v>22</v>
      </c>
      <c r="E432" s="33" t="s">
        <v>23</v>
      </c>
      <c r="F432" s="33" t="s">
        <v>36</v>
      </c>
      <c r="G432" s="33" t="s">
        <v>37</v>
      </c>
      <c r="H432" s="33" t="s">
        <v>38</v>
      </c>
      <c r="I432" s="33" t="s">
        <v>39</v>
      </c>
      <c r="J432" s="33" t="s">
        <v>40</v>
      </c>
      <c r="K432" s="33" t="s">
        <v>41</v>
      </c>
      <c r="L432" s="33" t="s">
        <v>42</v>
      </c>
      <c r="M432" s="33" t="s">
        <v>43</v>
      </c>
      <c r="N432" s="33" t="s">
        <v>44</v>
      </c>
      <c r="O432" s="33" t="s">
        <v>357</v>
      </c>
      <c r="P432" s="33" t="s">
        <v>358</v>
      </c>
      <c r="Q432" s="33" t="s">
        <v>359</v>
      </c>
      <c r="R432" s="33" t="s">
        <v>360</v>
      </c>
      <c r="S432" s="33" t="s">
        <v>569</v>
      </c>
      <c r="T432" s="33" t="s">
        <v>570</v>
      </c>
      <c r="U432" s="33" t="s">
        <v>571</v>
      </c>
      <c r="V432" s="33" t="s">
        <v>6097</v>
      </c>
      <c r="W432" s="33" t="s">
        <v>6098</v>
      </c>
      <c r="X432" s="33" t="s">
        <v>6099</v>
      </c>
      <c r="Y432" s="33" t="s">
        <v>6100</v>
      </c>
      <c r="Z432" s="33" t="s">
        <v>6101</v>
      </c>
      <c r="AA432" s="33" t="s">
        <v>6102</v>
      </c>
      <c r="AB432" s="33" t="s">
        <v>6103</v>
      </c>
      <c r="AC432" s="33" t="s">
        <v>6104</v>
      </c>
      <c r="AD432" s="33" t="s">
        <v>6105</v>
      </c>
      <c r="AE432" s="33" t="s">
        <v>6106</v>
      </c>
      <c r="AF432" s="35" t="s">
        <v>591</v>
      </c>
      <c r="AG432" s="30"/>
    </row>
    <row r="433" spans="1:33" ht="15" customHeight="1" x14ac:dyDescent="0.4">
      <c r="A433" s="33" t="s">
        <v>20</v>
      </c>
      <c r="B433" s="34">
        <f t="shared" ref="B433:AE441" si="80">B399/B$429</f>
        <v>2.8922321255922884E-2</v>
      </c>
      <c r="C433" s="34">
        <f t="shared" si="80"/>
        <v>2.8922321255922881E-2</v>
      </c>
      <c r="D433" s="34">
        <f t="shared" si="80"/>
        <v>2.8922321255922881E-2</v>
      </c>
      <c r="E433" s="34">
        <f t="shared" si="80"/>
        <v>2.8922321255922871E-2</v>
      </c>
      <c r="F433" s="34">
        <f t="shared" si="80"/>
        <v>2.8922321255922881E-2</v>
      </c>
      <c r="G433" s="34">
        <f t="shared" si="80"/>
        <v>2.8922321255922884E-2</v>
      </c>
      <c r="H433" s="34">
        <f t="shared" si="80"/>
        <v>2.8922321255922877E-2</v>
      </c>
      <c r="I433" s="34">
        <f t="shared" si="80"/>
        <v>2.8922321255922877E-2</v>
      </c>
      <c r="J433" s="34">
        <f t="shared" si="80"/>
        <v>2.8922321255922877E-2</v>
      </c>
      <c r="K433" s="34">
        <f t="shared" si="80"/>
        <v>2.8922321255922874E-2</v>
      </c>
      <c r="L433" s="34">
        <f t="shared" si="80"/>
        <v>2.8922321255922888E-2</v>
      </c>
      <c r="M433" s="34">
        <f t="shared" si="80"/>
        <v>2.8922321255922888E-2</v>
      </c>
      <c r="N433" s="34">
        <f t="shared" si="80"/>
        <v>2.8922321255922888E-2</v>
      </c>
      <c r="O433" s="34">
        <f t="shared" si="80"/>
        <v>2.8922321255922874E-2</v>
      </c>
      <c r="P433" s="34">
        <f t="shared" si="80"/>
        <v>2.8922321255922874E-2</v>
      </c>
      <c r="Q433" s="34">
        <f t="shared" si="80"/>
        <v>2.8922321255922881E-2</v>
      </c>
      <c r="R433" s="34">
        <f t="shared" si="80"/>
        <v>2.8922321255922877E-2</v>
      </c>
      <c r="S433" s="34">
        <f t="shared" si="80"/>
        <v>2.8922321255922877E-2</v>
      </c>
      <c r="T433" s="34">
        <f t="shared" si="80"/>
        <v>2.8922321255922881E-2</v>
      </c>
      <c r="U433" s="34">
        <f t="shared" si="80"/>
        <v>2.8922321255922881E-2</v>
      </c>
      <c r="V433" s="34">
        <f t="shared" si="80"/>
        <v>2.8922321255922871E-2</v>
      </c>
      <c r="W433" s="34">
        <f t="shared" si="80"/>
        <v>2.8922321255922884E-2</v>
      </c>
      <c r="X433" s="34">
        <f t="shared" si="80"/>
        <v>2.8922321255922884E-2</v>
      </c>
      <c r="Y433" s="34">
        <f t="shared" si="80"/>
        <v>2.8922321255922877E-2</v>
      </c>
      <c r="Z433" s="34">
        <f t="shared" si="80"/>
        <v>2.8922321255922884E-2</v>
      </c>
      <c r="AA433" s="34">
        <f t="shared" si="80"/>
        <v>2.8922321255922884E-2</v>
      </c>
      <c r="AB433" s="34">
        <f t="shared" si="80"/>
        <v>2.8922321255922877E-2</v>
      </c>
      <c r="AC433" s="34">
        <f t="shared" si="80"/>
        <v>2.8922321255922881E-2</v>
      </c>
      <c r="AD433" s="34">
        <f t="shared" si="80"/>
        <v>2.8922321255922871E-2</v>
      </c>
      <c r="AE433" s="34">
        <f t="shared" si="80"/>
        <v>2.8922321255922877E-2</v>
      </c>
      <c r="AF433">
        <f>AVERAGE(B433:AE433)</f>
        <v>2.8922321255922871E-2</v>
      </c>
      <c r="AG433" s="30"/>
    </row>
    <row r="434" spans="1:33" ht="15" customHeight="1" x14ac:dyDescent="0.4">
      <c r="A434" s="33" t="s">
        <v>21</v>
      </c>
      <c r="B434" s="34">
        <f t="shared" si="80"/>
        <v>2.9588360996844993E-2</v>
      </c>
      <c r="C434" s="34">
        <f t="shared" si="80"/>
        <v>2.958836099684499E-2</v>
      </c>
      <c r="D434" s="34">
        <f t="shared" si="80"/>
        <v>2.958836099684499E-2</v>
      </c>
      <c r="E434" s="34">
        <f t="shared" si="80"/>
        <v>2.9588360996844976E-2</v>
      </c>
      <c r="F434" s="34">
        <f t="shared" si="80"/>
        <v>2.958836099684499E-2</v>
      </c>
      <c r="G434" s="34">
        <f t="shared" si="80"/>
        <v>2.9588360996844993E-2</v>
      </c>
      <c r="H434" s="34">
        <f t="shared" si="80"/>
        <v>2.9588360996844986E-2</v>
      </c>
      <c r="I434" s="34">
        <f t="shared" si="80"/>
        <v>2.9588360996844983E-2</v>
      </c>
      <c r="J434" s="34">
        <f t="shared" si="80"/>
        <v>2.9588360996844983E-2</v>
      </c>
      <c r="K434" s="34">
        <f t="shared" si="80"/>
        <v>2.9588360996844979E-2</v>
      </c>
      <c r="L434" s="34">
        <f t="shared" si="80"/>
        <v>2.9588360996844993E-2</v>
      </c>
      <c r="M434" s="34">
        <f t="shared" si="80"/>
        <v>2.9588360996844993E-2</v>
      </c>
      <c r="N434" s="34">
        <f t="shared" si="80"/>
        <v>2.9588360996844993E-2</v>
      </c>
      <c r="O434" s="34">
        <f t="shared" si="80"/>
        <v>2.9588360996844979E-2</v>
      </c>
      <c r="P434" s="34">
        <f t="shared" si="80"/>
        <v>2.9588360996844983E-2</v>
      </c>
      <c r="Q434" s="34">
        <f t="shared" si="80"/>
        <v>2.9588360996844986E-2</v>
      </c>
      <c r="R434" s="34">
        <f t="shared" si="80"/>
        <v>2.9588360996844986E-2</v>
      </c>
      <c r="S434" s="34">
        <f t="shared" si="80"/>
        <v>2.9588360996844986E-2</v>
      </c>
      <c r="T434" s="34">
        <f t="shared" si="80"/>
        <v>2.958836099684499E-2</v>
      </c>
      <c r="U434" s="34">
        <f t="shared" si="80"/>
        <v>2.9588360996844986E-2</v>
      </c>
      <c r="V434" s="34">
        <f t="shared" si="80"/>
        <v>2.9588360996844979E-2</v>
      </c>
      <c r="W434" s="34">
        <f t="shared" si="80"/>
        <v>2.9588360996844996E-2</v>
      </c>
      <c r="X434" s="34">
        <f t="shared" si="80"/>
        <v>2.9588360996844996E-2</v>
      </c>
      <c r="Y434" s="34">
        <f t="shared" si="80"/>
        <v>2.9588360996844983E-2</v>
      </c>
      <c r="Z434" s="34">
        <f t="shared" si="80"/>
        <v>2.9588360996844993E-2</v>
      </c>
      <c r="AA434" s="34">
        <f t="shared" si="80"/>
        <v>2.9588360996844993E-2</v>
      </c>
      <c r="AB434" s="34">
        <f t="shared" si="80"/>
        <v>2.9588360996844986E-2</v>
      </c>
      <c r="AC434" s="34">
        <f t="shared" si="80"/>
        <v>2.9588360996844986E-2</v>
      </c>
      <c r="AD434" s="34">
        <f t="shared" si="80"/>
        <v>2.9588360996844976E-2</v>
      </c>
      <c r="AE434" s="34">
        <f t="shared" si="80"/>
        <v>2.9588360996844986E-2</v>
      </c>
      <c r="AF434">
        <f t="shared" ref="AF434:AF462" si="81">AVERAGE(B434:AE434)</f>
        <v>2.9588360996845E-2</v>
      </c>
      <c r="AG434" s="30"/>
    </row>
    <row r="435" spans="1:33" ht="15" customHeight="1" x14ac:dyDescent="0.4">
      <c r="A435" s="33" t="s">
        <v>22</v>
      </c>
      <c r="B435" s="34">
        <f t="shared" si="80"/>
        <v>2.9588360996844993E-2</v>
      </c>
      <c r="C435" s="34">
        <f t="shared" si="80"/>
        <v>2.958836099684499E-2</v>
      </c>
      <c r="D435" s="34">
        <f t="shared" si="80"/>
        <v>2.958836099684499E-2</v>
      </c>
      <c r="E435" s="34">
        <f t="shared" si="80"/>
        <v>2.9588360996844976E-2</v>
      </c>
      <c r="F435" s="34">
        <f t="shared" si="80"/>
        <v>2.958836099684499E-2</v>
      </c>
      <c r="G435" s="34">
        <f t="shared" si="80"/>
        <v>2.9588360996844993E-2</v>
      </c>
      <c r="H435" s="34">
        <f t="shared" si="80"/>
        <v>2.9588360996844986E-2</v>
      </c>
      <c r="I435" s="34">
        <f t="shared" si="80"/>
        <v>2.9588360996844983E-2</v>
      </c>
      <c r="J435" s="34">
        <f t="shared" si="80"/>
        <v>2.9588360996844983E-2</v>
      </c>
      <c r="K435" s="34">
        <f t="shared" si="80"/>
        <v>2.9588360996844979E-2</v>
      </c>
      <c r="L435" s="34">
        <f t="shared" si="80"/>
        <v>2.9588360996844993E-2</v>
      </c>
      <c r="M435" s="34">
        <f t="shared" si="80"/>
        <v>2.9588360996844993E-2</v>
      </c>
      <c r="N435" s="34">
        <f t="shared" si="80"/>
        <v>2.9588360996844993E-2</v>
      </c>
      <c r="O435" s="34">
        <f t="shared" si="80"/>
        <v>2.9588360996844979E-2</v>
      </c>
      <c r="P435" s="34">
        <f t="shared" si="80"/>
        <v>2.9588360996844983E-2</v>
      </c>
      <c r="Q435" s="34">
        <f t="shared" si="80"/>
        <v>2.9588360996844986E-2</v>
      </c>
      <c r="R435" s="34">
        <f t="shared" si="80"/>
        <v>2.9588360996844986E-2</v>
      </c>
      <c r="S435" s="34">
        <f t="shared" si="80"/>
        <v>2.9588360996844986E-2</v>
      </c>
      <c r="T435" s="34">
        <f t="shared" si="80"/>
        <v>2.958836099684499E-2</v>
      </c>
      <c r="U435" s="34">
        <f t="shared" si="80"/>
        <v>2.9588360996844986E-2</v>
      </c>
      <c r="V435" s="34">
        <f t="shared" si="80"/>
        <v>2.9588360996844979E-2</v>
      </c>
      <c r="W435" s="34">
        <f t="shared" si="80"/>
        <v>2.9588360996844996E-2</v>
      </c>
      <c r="X435" s="34">
        <f t="shared" si="80"/>
        <v>2.9588360996844996E-2</v>
      </c>
      <c r="Y435" s="34">
        <f t="shared" si="80"/>
        <v>2.9588360996844983E-2</v>
      </c>
      <c r="Z435" s="34">
        <f t="shared" si="80"/>
        <v>2.9588360996844993E-2</v>
      </c>
      <c r="AA435" s="34">
        <f t="shared" si="80"/>
        <v>2.9588360996844993E-2</v>
      </c>
      <c r="AB435" s="34">
        <f t="shared" si="80"/>
        <v>2.9588360996844986E-2</v>
      </c>
      <c r="AC435" s="34">
        <f t="shared" si="80"/>
        <v>2.9588360996844986E-2</v>
      </c>
      <c r="AD435" s="34">
        <f t="shared" si="80"/>
        <v>2.9588360996844976E-2</v>
      </c>
      <c r="AE435" s="34">
        <f t="shared" si="80"/>
        <v>2.9588360996844986E-2</v>
      </c>
      <c r="AF435">
        <f t="shared" si="81"/>
        <v>2.9588360996845E-2</v>
      </c>
      <c r="AG435" s="30"/>
    </row>
    <row r="436" spans="1:33" ht="15" customHeight="1" x14ac:dyDescent="0.4">
      <c r="A436" s="33" t="s">
        <v>23</v>
      </c>
      <c r="B436" s="34">
        <f t="shared" si="80"/>
        <v>3.156664777075012E-2</v>
      </c>
      <c r="C436" s="34">
        <f t="shared" si="80"/>
        <v>3.156664777075012E-2</v>
      </c>
      <c r="D436" s="34">
        <f t="shared" si="80"/>
        <v>3.156664777075012E-2</v>
      </c>
      <c r="E436" s="34">
        <f t="shared" si="80"/>
        <v>3.1566647770750099E-2</v>
      </c>
      <c r="F436" s="34">
        <f t="shared" si="80"/>
        <v>3.156664777075012E-2</v>
      </c>
      <c r="G436" s="34">
        <f t="shared" si="80"/>
        <v>3.156664777075012E-2</v>
      </c>
      <c r="H436" s="34">
        <f t="shared" si="80"/>
        <v>3.1566647770750113E-2</v>
      </c>
      <c r="I436" s="34">
        <f t="shared" si="80"/>
        <v>3.1566647770750113E-2</v>
      </c>
      <c r="J436" s="34">
        <f t="shared" si="80"/>
        <v>3.1566647770750113E-2</v>
      </c>
      <c r="K436" s="34">
        <f t="shared" si="80"/>
        <v>3.1566647770750106E-2</v>
      </c>
      <c r="L436" s="34">
        <f t="shared" si="80"/>
        <v>3.156664777075012E-2</v>
      </c>
      <c r="M436" s="34">
        <f t="shared" si="80"/>
        <v>3.156664777075012E-2</v>
      </c>
      <c r="N436" s="34">
        <f t="shared" si="80"/>
        <v>3.156664777075012E-2</v>
      </c>
      <c r="O436" s="34">
        <f t="shared" si="80"/>
        <v>3.1566647770750106E-2</v>
      </c>
      <c r="P436" s="34">
        <f t="shared" si="80"/>
        <v>3.1566647770750106E-2</v>
      </c>
      <c r="Q436" s="34">
        <f t="shared" si="80"/>
        <v>3.156664777075012E-2</v>
      </c>
      <c r="R436" s="34">
        <f t="shared" si="80"/>
        <v>3.1566647770750113E-2</v>
      </c>
      <c r="S436" s="34">
        <f t="shared" si="80"/>
        <v>3.1566647770750113E-2</v>
      </c>
      <c r="T436" s="34">
        <f t="shared" si="80"/>
        <v>3.156664777075012E-2</v>
      </c>
      <c r="U436" s="34">
        <f t="shared" si="80"/>
        <v>3.1566647770750113E-2</v>
      </c>
      <c r="V436" s="34">
        <f t="shared" si="80"/>
        <v>3.1566647770750106E-2</v>
      </c>
      <c r="W436" s="34">
        <f t="shared" si="80"/>
        <v>3.156664777075012E-2</v>
      </c>
      <c r="X436" s="34">
        <f t="shared" si="80"/>
        <v>3.156664777075012E-2</v>
      </c>
      <c r="Y436" s="34">
        <f t="shared" si="80"/>
        <v>3.1566647770750113E-2</v>
      </c>
      <c r="Z436" s="34">
        <f t="shared" si="80"/>
        <v>3.156664777075012E-2</v>
      </c>
      <c r="AA436" s="34">
        <f t="shared" si="80"/>
        <v>3.156664777075012E-2</v>
      </c>
      <c r="AB436" s="34">
        <f t="shared" si="80"/>
        <v>3.1566647770750113E-2</v>
      </c>
      <c r="AC436" s="34">
        <f t="shared" si="80"/>
        <v>3.1566647770750113E-2</v>
      </c>
      <c r="AD436" s="34">
        <f t="shared" si="80"/>
        <v>3.1566647770750106E-2</v>
      </c>
      <c r="AE436" s="34">
        <f t="shared" si="80"/>
        <v>3.1566647770750113E-2</v>
      </c>
      <c r="AF436">
        <f t="shared" si="81"/>
        <v>3.1566647770750127E-2</v>
      </c>
      <c r="AG436" s="30"/>
    </row>
    <row r="437" spans="1:33" ht="15" customHeight="1" x14ac:dyDescent="0.4">
      <c r="A437" s="33" t="s">
        <v>36</v>
      </c>
      <c r="B437" s="34">
        <f t="shared" si="80"/>
        <v>3.185256557516581E-2</v>
      </c>
      <c r="C437" s="34">
        <f t="shared" si="80"/>
        <v>3.185256557516581E-2</v>
      </c>
      <c r="D437" s="34">
        <f t="shared" si="80"/>
        <v>3.185256557516581E-2</v>
      </c>
      <c r="E437" s="34">
        <f t="shared" si="80"/>
        <v>3.1852565575165796E-2</v>
      </c>
      <c r="F437" s="34">
        <f t="shared" si="80"/>
        <v>3.1852565575165817E-2</v>
      </c>
      <c r="G437" s="34">
        <f t="shared" si="80"/>
        <v>3.1852565575165817E-2</v>
      </c>
      <c r="H437" s="34">
        <f t="shared" si="80"/>
        <v>3.185256557516581E-2</v>
      </c>
      <c r="I437" s="34">
        <f t="shared" si="80"/>
        <v>3.185256557516581E-2</v>
      </c>
      <c r="J437" s="34">
        <f t="shared" si="80"/>
        <v>3.185256557516581E-2</v>
      </c>
      <c r="K437" s="34">
        <f t="shared" si="80"/>
        <v>3.1852565575165803E-2</v>
      </c>
      <c r="L437" s="34">
        <f t="shared" si="80"/>
        <v>3.1852565575165817E-2</v>
      </c>
      <c r="M437" s="34">
        <f t="shared" si="80"/>
        <v>3.1852565575165817E-2</v>
      </c>
      <c r="N437" s="34">
        <f t="shared" si="80"/>
        <v>3.1852565575165817E-2</v>
      </c>
      <c r="O437" s="34">
        <f t="shared" si="80"/>
        <v>3.1852565575165803E-2</v>
      </c>
      <c r="P437" s="34">
        <f t="shared" si="80"/>
        <v>3.1852565575165803E-2</v>
      </c>
      <c r="Q437" s="34">
        <f t="shared" si="80"/>
        <v>3.185256557516581E-2</v>
      </c>
      <c r="R437" s="34">
        <f t="shared" si="80"/>
        <v>3.185256557516581E-2</v>
      </c>
      <c r="S437" s="34">
        <f t="shared" si="80"/>
        <v>3.185256557516581E-2</v>
      </c>
      <c r="T437" s="34">
        <f t="shared" si="80"/>
        <v>3.185256557516581E-2</v>
      </c>
      <c r="U437" s="34">
        <f t="shared" si="80"/>
        <v>3.185256557516581E-2</v>
      </c>
      <c r="V437" s="34">
        <f t="shared" si="80"/>
        <v>3.1852565575165796E-2</v>
      </c>
      <c r="W437" s="34">
        <f t="shared" si="80"/>
        <v>3.1852565575165817E-2</v>
      </c>
      <c r="X437" s="34">
        <f t="shared" si="80"/>
        <v>3.1852565575165817E-2</v>
      </c>
      <c r="Y437" s="34">
        <f t="shared" si="80"/>
        <v>3.185256557516581E-2</v>
      </c>
      <c r="Z437" s="34">
        <f t="shared" si="80"/>
        <v>3.1852565575165817E-2</v>
      </c>
      <c r="AA437" s="34">
        <f t="shared" si="80"/>
        <v>3.1852565575165817E-2</v>
      </c>
      <c r="AB437" s="34">
        <f t="shared" si="80"/>
        <v>3.1852565575165803E-2</v>
      </c>
      <c r="AC437" s="34">
        <f t="shared" si="80"/>
        <v>3.185256557516581E-2</v>
      </c>
      <c r="AD437" s="34">
        <f t="shared" si="80"/>
        <v>3.1852565575165796E-2</v>
      </c>
      <c r="AE437" s="34">
        <f t="shared" si="80"/>
        <v>3.185256557516581E-2</v>
      </c>
      <c r="AF437">
        <f t="shared" si="81"/>
        <v>3.185256557516581E-2</v>
      </c>
      <c r="AG437" s="30"/>
    </row>
    <row r="438" spans="1:33" ht="15" customHeight="1" x14ac:dyDescent="0.4">
      <c r="A438" s="33" t="s">
        <v>37</v>
      </c>
      <c r="B438" s="34">
        <f t="shared" si="80"/>
        <v>3.1978997436655991E-2</v>
      </c>
      <c r="C438" s="34">
        <f t="shared" si="80"/>
        <v>3.1978997436655984E-2</v>
      </c>
      <c r="D438" s="34">
        <f t="shared" si="80"/>
        <v>3.1978997436655984E-2</v>
      </c>
      <c r="E438" s="34">
        <f t="shared" si="80"/>
        <v>3.1978997436655977E-2</v>
      </c>
      <c r="F438" s="34">
        <f t="shared" si="80"/>
        <v>3.1978997436655991E-2</v>
      </c>
      <c r="G438" s="34">
        <f t="shared" si="80"/>
        <v>3.1978997436655991E-2</v>
      </c>
      <c r="H438" s="34">
        <f t="shared" si="80"/>
        <v>3.1978997436655984E-2</v>
      </c>
      <c r="I438" s="34">
        <f t="shared" si="80"/>
        <v>3.1978997436655984E-2</v>
      </c>
      <c r="J438" s="34">
        <f t="shared" si="80"/>
        <v>3.1978997436655984E-2</v>
      </c>
      <c r="K438" s="34">
        <f t="shared" si="80"/>
        <v>3.1978997436655977E-2</v>
      </c>
      <c r="L438" s="34">
        <f t="shared" si="80"/>
        <v>3.1978997436655991E-2</v>
      </c>
      <c r="M438" s="34">
        <f t="shared" si="80"/>
        <v>3.1978997436655991E-2</v>
      </c>
      <c r="N438" s="34">
        <f t="shared" si="80"/>
        <v>3.1978997436655991E-2</v>
      </c>
      <c r="O438" s="34">
        <f t="shared" si="80"/>
        <v>3.1978997436655977E-2</v>
      </c>
      <c r="P438" s="34">
        <f t="shared" si="80"/>
        <v>3.1978997436655977E-2</v>
      </c>
      <c r="Q438" s="34">
        <f t="shared" si="80"/>
        <v>3.1978997436655991E-2</v>
      </c>
      <c r="R438" s="34">
        <f t="shared" si="80"/>
        <v>3.1978997436655984E-2</v>
      </c>
      <c r="S438" s="34">
        <f t="shared" si="80"/>
        <v>3.1978997436655984E-2</v>
      </c>
      <c r="T438" s="34">
        <f t="shared" si="80"/>
        <v>3.1978997436655991E-2</v>
      </c>
      <c r="U438" s="34">
        <f t="shared" si="80"/>
        <v>3.1978997436655984E-2</v>
      </c>
      <c r="V438" s="34">
        <f t="shared" si="80"/>
        <v>3.1978997436655977E-2</v>
      </c>
      <c r="W438" s="34">
        <f t="shared" si="80"/>
        <v>3.1978997436655991E-2</v>
      </c>
      <c r="X438" s="34">
        <f t="shared" si="80"/>
        <v>3.1978997436655991E-2</v>
      </c>
      <c r="Y438" s="34">
        <f t="shared" si="80"/>
        <v>3.1978997436655984E-2</v>
      </c>
      <c r="Z438" s="34">
        <f t="shared" si="80"/>
        <v>3.1978997436655991E-2</v>
      </c>
      <c r="AA438" s="34">
        <f t="shared" si="80"/>
        <v>3.1978997436655991E-2</v>
      </c>
      <c r="AB438" s="34">
        <f t="shared" si="80"/>
        <v>3.1978997436655984E-2</v>
      </c>
      <c r="AC438" s="34">
        <f t="shared" si="80"/>
        <v>3.1978997436655991E-2</v>
      </c>
      <c r="AD438" s="34">
        <f t="shared" si="80"/>
        <v>3.1978997436655977E-2</v>
      </c>
      <c r="AE438" s="34">
        <f t="shared" si="80"/>
        <v>3.1978997436655984E-2</v>
      </c>
      <c r="AF438">
        <f t="shared" si="81"/>
        <v>3.1978997436655991E-2</v>
      </c>
      <c r="AG438" s="30"/>
    </row>
    <row r="439" spans="1:33" ht="15" customHeight="1" x14ac:dyDescent="0.4">
      <c r="A439" s="33" t="s">
        <v>38</v>
      </c>
      <c r="B439" s="34">
        <f t="shared" si="80"/>
        <v>3.2145094195868577E-2</v>
      </c>
      <c r="C439" s="34">
        <f t="shared" si="80"/>
        <v>3.2145094195868577E-2</v>
      </c>
      <c r="D439" s="34">
        <f t="shared" si="80"/>
        <v>3.2145094195868577E-2</v>
      </c>
      <c r="E439" s="34">
        <f t="shared" si="80"/>
        <v>3.2145094195868557E-2</v>
      </c>
      <c r="F439" s="34">
        <f t="shared" si="80"/>
        <v>3.2145094195868577E-2</v>
      </c>
      <c r="G439" s="34">
        <f t="shared" si="80"/>
        <v>3.2145094195868584E-2</v>
      </c>
      <c r="H439" s="34">
        <f t="shared" si="80"/>
        <v>3.214509419586857E-2</v>
      </c>
      <c r="I439" s="34">
        <f t="shared" si="80"/>
        <v>3.214509419586857E-2</v>
      </c>
      <c r="J439" s="34">
        <f t="shared" si="80"/>
        <v>3.214509419586857E-2</v>
      </c>
      <c r="K439" s="34">
        <f t="shared" si="80"/>
        <v>3.214509419586857E-2</v>
      </c>
      <c r="L439" s="34">
        <f t="shared" si="80"/>
        <v>3.2145094195868584E-2</v>
      </c>
      <c r="M439" s="34">
        <f t="shared" si="80"/>
        <v>3.2145094195868584E-2</v>
      </c>
      <c r="N439" s="34">
        <f t="shared" si="80"/>
        <v>3.2145094195868584E-2</v>
      </c>
      <c r="O439" s="34">
        <f t="shared" si="80"/>
        <v>3.214509419586857E-2</v>
      </c>
      <c r="P439" s="34">
        <f t="shared" si="80"/>
        <v>3.2145094195868563E-2</v>
      </c>
      <c r="Q439" s="34">
        <f t="shared" si="80"/>
        <v>3.2145094195868577E-2</v>
      </c>
      <c r="R439" s="34">
        <f t="shared" si="80"/>
        <v>3.214509419586857E-2</v>
      </c>
      <c r="S439" s="34">
        <f t="shared" si="80"/>
        <v>3.214509419586857E-2</v>
      </c>
      <c r="T439" s="34">
        <f t="shared" si="80"/>
        <v>3.2145094195868577E-2</v>
      </c>
      <c r="U439" s="34">
        <f t="shared" si="80"/>
        <v>3.2145094195868577E-2</v>
      </c>
      <c r="V439" s="34">
        <f t="shared" si="80"/>
        <v>3.2145094195868563E-2</v>
      </c>
      <c r="W439" s="34">
        <f t="shared" si="80"/>
        <v>3.2145094195868577E-2</v>
      </c>
      <c r="X439" s="34">
        <f t="shared" si="80"/>
        <v>3.2145094195868577E-2</v>
      </c>
      <c r="Y439" s="34">
        <f t="shared" si="80"/>
        <v>3.214509419586857E-2</v>
      </c>
      <c r="Z439" s="34">
        <f t="shared" si="80"/>
        <v>3.2145094195868584E-2</v>
      </c>
      <c r="AA439" s="34">
        <f t="shared" si="80"/>
        <v>3.2145094195868584E-2</v>
      </c>
      <c r="AB439" s="34">
        <f t="shared" si="80"/>
        <v>3.214509419586857E-2</v>
      </c>
      <c r="AC439" s="34">
        <f t="shared" si="80"/>
        <v>3.214509419586857E-2</v>
      </c>
      <c r="AD439" s="34">
        <f t="shared" si="80"/>
        <v>3.2145094195868563E-2</v>
      </c>
      <c r="AE439" s="34">
        <f t="shared" si="80"/>
        <v>3.214509419586857E-2</v>
      </c>
      <c r="AF439">
        <f t="shared" si="81"/>
        <v>3.2145094195868557E-2</v>
      </c>
      <c r="AG439" s="30"/>
    </row>
    <row r="440" spans="1:33" ht="15" customHeight="1" x14ac:dyDescent="0.4">
      <c r="A440" s="33" t="s">
        <v>39</v>
      </c>
      <c r="B440" s="34">
        <f t="shared" si="80"/>
        <v>3.2226903047421041E-2</v>
      </c>
      <c r="C440" s="34">
        <f t="shared" si="80"/>
        <v>3.2226903047421047E-2</v>
      </c>
      <c r="D440" s="34">
        <f t="shared" si="80"/>
        <v>3.2226903047421047E-2</v>
      </c>
      <c r="E440" s="34">
        <f t="shared" si="80"/>
        <v>3.2226903047421027E-2</v>
      </c>
      <c r="F440" s="34">
        <f t="shared" si="80"/>
        <v>3.2226903047421041E-2</v>
      </c>
      <c r="G440" s="34">
        <f t="shared" si="80"/>
        <v>3.2226903047421041E-2</v>
      </c>
      <c r="H440" s="34">
        <f t="shared" si="80"/>
        <v>3.2226903047421041E-2</v>
      </c>
      <c r="I440" s="34">
        <f t="shared" si="80"/>
        <v>3.2226903047421034E-2</v>
      </c>
      <c r="J440" s="34">
        <f t="shared" si="80"/>
        <v>3.2226903047421034E-2</v>
      </c>
      <c r="K440" s="34">
        <f t="shared" si="80"/>
        <v>3.2226903047421027E-2</v>
      </c>
      <c r="L440" s="34">
        <f t="shared" si="80"/>
        <v>3.2226903047421047E-2</v>
      </c>
      <c r="M440" s="34">
        <f t="shared" si="80"/>
        <v>3.2226903047421047E-2</v>
      </c>
      <c r="N440" s="34">
        <f t="shared" si="80"/>
        <v>3.2226903047421047E-2</v>
      </c>
      <c r="O440" s="34">
        <f t="shared" si="80"/>
        <v>3.2226903047421034E-2</v>
      </c>
      <c r="P440" s="34">
        <f t="shared" si="80"/>
        <v>3.2226903047421034E-2</v>
      </c>
      <c r="Q440" s="34">
        <f t="shared" si="80"/>
        <v>3.2226903047421041E-2</v>
      </c>
      <c r="R440" s="34">
        <f t="shared" si="80"/>
        <v>3.2226903047421034E-2</v>
      </c>
      <c r="S440" s="34">
        <f t="shared" si="80"/>
        <v>3.2226903047421034E-2</v>
      </c>
      <c r="T440" s="34">
        <f t="shared" si="80"/>
        <v>3.2226903047421041E-2</v>
      </c>
      <c r="U440" s="34">
        <f t="shared" si="80"/>
        <v>3.2226903047421041E-2</v>
      </c>
      <c r="V440" s="34">
        <f t="shared" si="80"/>
        <v>3.2226903047421027E-2</v>
      </c>
      <c r="W440" s="34">
        <f t="shared" si="80"/>
        <v>3.2226903047421047E-2</v>
      </c>
      <c r="X440" s="34">
        <f t="shared" si="80"/>
        <v>3.2226903047421047E-2</v>
      </c>
      <c r="Y440" s="34">
        <f t="shared" si="80"/>
        <v>3.2226903047421041E-2</v>
      </c>
      <c r="Z440" s="34">
        <f t="shared" si="80"/>
        <v>3.2226903047421047E-2</v>
      </c>
      <c r="AA440" s="34">
        <f t="shared" si="80"/>
        <v>3.2226903047421047E-2</v>
      </c>
      <c r="AB440" s="34">
        <f t="shared" si="80"/>
        <v>3.2226903047421034E-2</v>
      </c>
      <c r="AC440" s="34">
        <f t="shared" si="80"/>
        <v>3.2226903047421041E-2</v>
      </c>
      <c r="AD440" s="34">
        <f t="shared" si="80"/>
        <v>3.2226903047421027E-2</v>
      </c>
      <c r="AE440" s="34">
        <f t="shared" si="80"/>
        <v>3.2226903047421041E-2</v>
      </c>
      <c r="AF440">
        <f t="shared" si="81"/>
        <v>3.2226903047421041E-2</v>
      </c>
      <c r="AG440" s="30"/>
    </row>
    <row r="441" spans="1:33" ht="15" customHeight="1" x14ac:dyDescent="0.4">
      <c r="A441" s="33" t="s">
        <v>40</v>
      </c>
      <c r="B441" s="34">
        <f t="shared" si="80"/>
        <v>3.2226903047421041E-2</v>
      </c>
      <c r="C441" s="34">
        <f t="shared" si="80"/>
        <v>3.2226903047421047E-2</v>
      </c>
      <c r="D441" s="34">
        <f t="shared" si="80"/>
        <v>3.2226903047421047E-2</v>
      </c>
      <c r="E441" s="34">
        <f t="shared" si="80"/>
        <v>3.2226903047421027E-2</v>
      </c>
      <c r="F441" s="34">
        <f t="shared" si="80"/>
        <v>3.2226903047421041E-2</v>
      </c>
      <c r="G441" s="34">
        <f t="shared" si="80"/>
        <v>3.2226903047421041E-2</v>
      </c>
      <c r="H441" s="34">
        <f t="shared" si="80"/>
        <v>3.2226903047421041E-2</v>
      </c>
      <c r="I441" s="34">
        <f t="shared" si="80"/>
        <v>3.2226903047421034E-2</v>
      </c>
      <c r="J441" s="34">
        <f t="shared" si="80"/>
        <v>3.2226903047421034E-2</v>
      </c>
      <c r="K441" s="34">
        <f t="shared" si="80"/>
        <v>3.2226903047421027E-2</v>
      </c>
      <c r="L441" s="34">
        <f t="shared" si="80"/>
        <v>3.2226903047421047E-2</v>
      </c>
      <c r="M441" s="34">
        <f t="shared" si="80"/>
        <v>3.2226903047421047E-2</v>
      </c>
      <c r="N441" s="34">
        <f t="shared" si="80"/>
        <v>3.2226903047421047E-2</v>
      </c>
      <c r="O441" s="34">
        <f t="shared" si="80"/>
        <v>3.2226903047421034E-2</v>
      </c>
      <c r="P441" s="34">
        <f t="shared" si="80"/>
        <v>3.2226903047421034E-2</v>
      </c>
      <c r="Q441" s="34">
        <f t="shared" ref="Q441:AE441" si="82">Q407/Q$429</f>
        <v>3.2226903047421041E-2</v>
      </c>
      <c r="R441" s="34">
        <f t="shared" si="82"/>
        <v>3.2226903047421034E-2</v>
      </c>
      <c r="S441" s="34">
        <f t="shared" si="82"/>
        <v>3.2226903047421034E-2</v>
      </c>
      <c r="T441" s="34">
        <f t="shared" si="82"/>
        <v>3.2226903047421041E-2</v>
      </c>
      <c r="U441" s="34">
        <f t="shared" si="82"/>
        <v>3.2226903047421041E-2</v>
      </c>
      <c r="V441" s="34">
        <f t="shared" si="82"/>
        <v>3.2226903047421027E-2</v>
      </c>
      <c r="W441" s="34">
        <f t="shared" si="82"/>
        <v>3.2226903047421047E-2</v>
      </c>
      <c r="X441" s="34">
        <f t="shared" si="82"/>
        <v>3.2226903047421047E-2</v>
      </c>
      <c r="Y441" s="34">
        <f t="shared" si="82"/>
        <v>3.2226903047421041E-2</v>
      </c>
      <c r="Z441" s="34">
        <f t="shared" si="82"/>
        <v>3.2226903047421047E-2</v>
      </c>
      <c r="AA441" s="34">
        <f t="shared" si="82"/>
        <v>3.2226903047421047E-2</v>
      </c>
      <c r="AB441" s="34">
        <f t="shared" si="82"/>
        <v>3.2226903047421034E-2</v>
      </c>
      <c r="AC441" s="34">
        <f t="shared" si="82"/>
        <v>3.2226903047421041E-2</v>
      </c>
      <c r="AD441" s="34">
        <f t="shared" si="82"/>
        <v>3.2226903047421027E-2</v>
      </c>
      <c r="AE441" s="34">
        <f t="shared" si="82"/>
        <v>3.2226903047421041E-2</v>
      </c>
      <c r="AF441">
        <f t="shared" si="81"/>
        <v>3.2226903047421041E-2</v>
      </c>
      <c r="AG441" s="30"/>
    </row>
    <row r="442" spans="1:33" ht="15" customHeight="1" x14ac:dyDescent="0.4">
      <c r="A442" s="33" t="s">
        <v>41</v>
      </c>
      <c r="B442" s="34">
        <f t="shared" ref="B442:AE450" si="83">B408/B$429</f>
        <v>3.2227729399456929E-2</v>
      </c>
      <c r="C442" s="34">
        <f t="shared" si="83"/>
        <v>3.2227729399456929E-2</v>
      </c>
      <c r="D442" s="34">
        <f t="shared" si="83"/>
        <v>3.2227729399456929E-2</v>
      </c>
      <c r="E442" s="34">
        <f t="shared" si="83"/>
        <v>3.2227729399456909E-2</v>
      </c>
      <c r="F442" s="34">
        <f t="shared" si="83"/>
        <v>3.2227729399456922E-2</v>
      </c>
      <c r="G442" s="34">
        <f t="shared" si="83"/>
        <v>3.2227729399456929E-2</v>
      </c>
      <c r="H442" s="34">
        <f t="shared" si="83"/>
        <v>3.2227729399456922E-2</v>
      </c>
      <c r="I442" s="34">
        <f t="shared" si="83"/>
        <v>3.2227729399456922E-2</v>
      </c>
      <c r="J442" s="34">
        <f t="shared" si="83"/>
        <v>3.2227729399456922E-2</v>
      </c>
      <c r="K442" s="34">
        <f t="shared" si="83"/>
        <v>3.2227729399456916E-2</v>
      </c>
      <c r="L442" s="34">
        <f t="shared" si="83"/>
        <v>3.2227729399456929E-2</v>
      </c>
      <c r="M442" s="34">
        <f t="shared" si="83"/>
        <v>3.2227729399456929E-2</v>
      </c>
      <c r="N442" s="34">
        <f t="shared" si="83"/>
        <v>3.2227729399456929E-2</v>
      </c>
      <c r="O442" s="34">
        <f t="shared" si="83"/>
        <v>3.2227729399456916E-2</v>
      </c>
      <c r="P442" s="34">
        <f t="shared" si="83"/>
        <v>3.2227729399456916E-2</v>
      </c>
      <c r="Q442" s="34">
        <f t="shared" si="83"/>
        <v>3.2227729399456922E-2</v>
      </c>
      <c r="R442" s="34">
        <f t="shared" si="83"/>
        <v>3.2227729399456922E-2</v>
      </c>
      <c r="S442" s="34">
        <f t="shared" si="83"/>
        <v>3.2227729399456922E-2</v>
      </c>
      <c r="T442" s="34">
        <f t="shared" si="83"/>
        <v>3.2227729399456929E-2</v>
      </c>
      <c r="U442" s="34">
        <f t="shared" si="83"/>
        <v>3.2227729399456922E-2</v>
      </c>
      <c r="V442" s="34">
        <f t="shared" si="83"/>
        <v>3.2227729399456909E-2</v>
      </c>
      <c r="W442" s="34">
        <f t="shared" si="83"/>
        <v>3.2227729399456929E-2</v>
      </c>
      <c r="X442" s="34">
        <f t="shared" si="83"/>
        <v>3.2227729399456929E-2</v>
      </c>
      <c r="Y442" s="34">
        <f t="shared" si="83"/>
        <v>3.2227729399456922E-2</v>
      </c>
      <c r="Z442" s="34">
        <f t="shared" si="83"/>
        <v>3.2227729399456929E-2</v>
      </c>
      <c r="AA442" s="34">
        <f t="shared" si="83"/>
        <v>3.2227729399456929E-2</v>
      </c>
      <c r="AB442" s="34">
        <f t="shared" si="83"/>
        <v>3.2227729399456916E-2</v>
      </c>
      <c r="AC442" s="34">
        <f t="shared" si="83"/>
        <v>3.2227729399456922E-2</v>
      </c>
      <c r="AD442" s="34">
        <f t="shared" si="83"/>
        <v>3.2227729399456909E-2</v>
      </c>
      <c r="AE442" s="34">
        <f t="shared" si="83"/>
        <v>3.2227729399456922E-2</v>
      </c>
      <c r="AF442">
        <f t="shared" si="81"/>
        <v>3.2227729399456936E-2</v>
      </c>
      <c r="AG442" s="30"/>
    </row>
    <row r="443" spans="1:33" ht="15" customHeight="1" x14ac:dyDescent="0.4">
      <c r="A443" s="33" t="s">
        <v>42</v>
      </c>
      <c r="B443" s="34">
        <f t="shared" si="83"/>
        <v>3.2971446231752091E-2</v>
      </c>
      <c r="C443" s="34">
        <f t="shared" si="83"/>
        <v>3.2971446231752091E-2</v>
      </c>
      <c r="D443" s="34">
        <f t="shared" si="83"/>
        <v>3.2971446231752091E-2</v>
      </c>
      <c r="E443" s="34">
        <f t="shared" si="83"/>
        <v>3.2971446231752077E-2</v>
      </c>
      <c r="F443" s="34">
        <f t="shared" si="83"/>
        <v>3.2971446231752091E-2</v>
      </c>
      <c r="G443" s="34">
        <f t="shared" si="83"/>
        <v>3.2971446231752091E-2</v>
      </c>
      <c r="H443" s="34">
        <f t="shared" si="83"/>
        <v>3.2971446231752084E-2</v>
      </c>
      <c r="I443" s="34">
        <f t="shared" si="83"/>
        <v>3.2971446231752077E-2</v>
      </c>
      <c r="J443" s="34">
        <f t="shared" si="83"/>
        <v>3.2971446231752077E-2</v>
      </c>
      <c r="K443" s="34">
        <f t="shared" si="83"/>
        <v>3.2971446231752077E-2</v>
      </c>
      <c r="L443" s="34">
        <f t="shared" si="83"/>
        <v>3.2971446231752091E-2</v>
      </c>
      <c r="M443" s="34">
        <f t="shared" si="83"/>
        <v>3.2971446231752091E-2</v>
      </c>
      <c r="N443" s="34">
        <f t="shared" si="83"/>
        <v>3.2971446231752091E-2</v>
      </c>
      <c r="O443" s="34">
        <f t="shared" si="83"/>
        <v>3.2971446231752077E-2</v>
      </c>
      <c r="P443" s="34">
        <f t="shared" si="83"/>
        <v>3.2971446231752077E-2</v>
      </c>
      <c r="Q443" s="34">
        <f t="shared" si="83"/>
        <v>3.2971446231752084E-2</v>
      </c>
      <c r="R443" s="34">
        <f t="shared" si="83"/>
        <v>3.2971446231752084E-2</v>
      </c>
      <c r="S443" s="34">
        <f t="shared" si="83"/>
        <v>3.2971446231752084E-2</v>
      </c>
      <c r="T443" s="34">
        <f t="shared" si="83"/>
        <v>3.2971446231752091E-2</v>
      </c>
      <c r="U443" s="34">
        <f t="shared" si="83"/>
        <v>3.2971446231752084E-2</v>
      </c>
      <c r="V443" s="34">
        <f t="shared" si="83"/>
        <v>3.2971446231752077E-2</v>
      </c>
      <c r="W443" s="34">
        <f t="shared" si="83"/>
        <v>3.2971446231752091E-2</v>
      </c>
      <c r="X443" s="34">
        <f t="shared" si="83"/>
        <v>3.2971446231752091E-2</v>
      </c>
      <c r="Y443" s="34">
        <f t="shared" si="83"/>
        <v>3.2971446231752084E-2</v>
      </c>
      <c r="Z443" s="34">
        <f t="shared" si="83"/>
        <v>3.2971446231752091E-2</v>
      </c>
      <c r="AA443" s="34">
        <f t="shared" si="83"/>
        <v>3.2971446231752091E-2</v>
      </c>
      <c r="AB443" s="34">
        <f t="shared" si="83"/>
        <v>3.2971446231752077E-2</v>
      </c>
      <c r="AC443" s="34">
        <f t="shared" si="83"/>
        <v>3.2971446231752084E-2</v>
      </c>
      <c r="AD443" s="34">
        <f t="shared" si="83"/>
        <v>3.297144623175207E-2</v>
      </c>
      <c r="AE443" s="34">
        <f t="shared" si="83"/>
        <v>3.2971446231752084E-2</v>
      </c>
      <c r="AF443">
        <f t="shared" si="81"/>
        <v>3.2971446231752084E-2</v>
      </c>
      <c r="AG443" s="30"/>
    </row>
    <row r="444" spans="1:33" ht="15" customHeight="1" x14ac:dyDescent="0.4">
      <c r="A444" s="33" t="s">
        <v>43</v>
      </c>
      <c r="B444" s="34">
        <f t="shared" si="83"/>
        <v>3.2971446231752091E-2</v>
      </c>
      <c r="C444" s="34">
        <f t="shared" si="83"/>
        <v>3.2971446231752091E-2</v>
      </c>
      <c r="D444" s="34">
        <f t="shared" si="83"/>
        <v>3.2971446231752091E-2</v>
      </c>
      <c r="E444" s="34">
        <f t="shared" si="83"/>
        <v>3.2971446231752077E-2</v>
      </c>
      <c r="F444" s="34">
        <f t="shared" si="83"/>
        <v>3.2971446231752091E-2</v>
      </c>
      <c r="G444" s="34">
        <f t="shared" si="83"/>
        <v>3.2971446231752091E-2</v>
      </c>
      <c r="H444" s="34">
        <f t="shared" si="83"/>
        <v>3.2971446231752084E-2</v>
      </c>
      <c r="I444" s="34">
        <f t="shared" si="83"/>
        <v>3.2971446231752077E-2</v>
      </c>
      <c r="J444" s="34">
        <f t="shared" si="83"/>
        <v>3.2971446231752077E-2</v>
      </c>
      <c r="K444" s="34">
        <f t="shared" si="83"/>
        <v>3.2971446231752077E-2</v>
      </c>
      <c r="L444" s="34">
        <f t="shared" si="83"/>
        <v>3.2971446231752091E-2</v>
      </c>
      <c r="M444" s="34">
        <f t="shared" si="83"/>
        <v>3.2971446231752091E-2</v>
      </c>
      <c r="N444" s="34">
        <f t="shared" si="83"/>
        <v>3.2971446231752091E-2</v>
      </c>
      <c r="O444" s="34">
        <f t="shared" si="83"/>
        <v>3.2971446231752077E-2</v>
      </c>
      <c r="P444" s="34">
        <f t="shared" si="83"/>
        <v>3.2971446231752077E-2</v>
      </c>
      <c r="Q444" s="34">
        <f t="shared" si="83"/>
        <v>3.2971446231752084E-2</v>
      </c>
      <c r="R444" s="34">
        <f t="shared" si="83"/>
        <v>3.2971446231752084E-2</v>
      </c>
      <c r="S444" s="34">
        <f t="shared" si="83"/>
        <v>3.2971446231752084E-2</v>
      </c>
      <c r="T444" s="34">
        <f t="shared" si="83"/>
        <v>3.2971446231752091E-2</v>
      </c>
      <c r="U444" s="34">
        <f t="shared" si="83"/>
        <v>3.2971446231752084E-2</v>
      </c>
      <c r="V444" s="34">
        <f t="shared" si="83"/>
        <v>3.2971446231752077E-2</v>
      </c>
      <c r="W444" s="34">
        <f t="shared" si="83"/>
        <v>3.2971446231752091E-2</v>
      </c>
      <c r="X444" s="34">
        <f t="shared" si="83"/>
        <v>3.2971446231752091E-2</v>
      </c>
      <c r="Y444" s="34">
        <f t="shared" si="83"/>
        <v>3.2971446231752084E-2</v>
      </c>
      <c r="Z444" s="34">
        <f t="shared" si="83"/>
        <v>3.2971446231752091E-2</v>
      </c>
      <c r="AA444" s="34">
        <f t="shared" si="83"/>
        <v>3.2971446231752091E-2</v>
      </c>
      <c r="AB444" s="34">
        <f t="shared" si="83"/>
        <v>3.2971446231752077E-2</v>
      </c>
      <c r="AC444" s="34">
        <f t="shared" si="83"/>
        <v>3.2971446231752084E-2</v>
      </c>
      <c r="AD444" s="34">
        <f t="shared" si="83"/>
        <v>3.297144623175207E-2</v>
      </c>
      <c r="AE444" s="34">
        <f t="shared" si="83"/>
        <v>3.2971446231752084E-2</v>
      </c>
      <c r="AF444">
        <f t="shared" si="81"/>
        <v>3.2971446231752084E-2</v>
      </c>
      <c r="AG444" s="30"/>
    </row>
    <row r="445" spans="1:33" ht="15" customHeight="1" x14ac:dyDescent="0.4">
      <c r="A445" s="33" t="s">
        <v>44</v>
      </c>
      <c r="B445" s="34">
        <f t="shared" si="83"/>
        <v>3.2971446231752091E-2</v>
      </c>
      <c r="C445" s="34">
        <f t="shared" si="83"/>
        <v>3.2971446231752091E-2</v>
      </c>
      <c r="D445" s="34">
        <f t="shared" si="83"/>
        <v>3.2971446231752091E-2</v>
      </c>
      <c r="E445" s="34">
        <f t="shared" si="83"/>
        <v>3.2971446231752077E-2</v>
      </c>
      <c r="F445" s="34">
        <f t="shared" si="83"/>
        <v>3.2971446231752091E-2</v>
      </c>
      <c r="G445" s="34">
        <f t="shared" si="83"/>
        <v>3.2971446231752091E-2</v>
      </c>
      <c r="H445" s="34">
        <f t="shared" si="83"/>
        <v>3.2971446231752084E-2</v>
      </c>
      <c r="I445" s="34">
        <f t="shared" si="83"/>
        <v>3.2971446231752077E-2</v>
      </c>
      <c r="J445" s="34">
        <f t="shared" si="83"/>
        <v>3.2971446231752077E-2</v>
      </c>
      <c r="K445" s="34">
        <f t="shared" si="83"/>
        <v>3.2971446231752077E-2</v>
      </c>
      <c r="L445" s="34">
        <f t="shared" si="83"/>
        <v>3.2971446231752091E-2</v>
      </c>
      <c r="M445" s="34">
        <f t="shared" si="83"/>
        <v>3.2971446231752091E-2</v>
      </c>
      <c r="N445" s="34">
        <f t="shared" si="83"/>
        <v>3.2971446231752091E-2</v>
      </c>
      <c r="O445" s="34">
        <f t="shared" si="83"/>
        <v>3.2971446231752077E-2</v>
      </c>
      <c r="P445" s="34">
        <f t="shared" si="83"/>
        <v>3.2971446231752077E-2</v>
      </c>
      <c r="Q445" s="34">
        <f t="shared" si="83"/>
        <v>3.2971446231752084E-2</v>
      </c>
      <c r="R445" s="34">
        <f t="shared" si="83"/>
        <v>3.2971446231752084E-2</v>
      </c>
      <c r="S445" s="34">
        <f t="shared" si="83"/>
        <v>3.2971446231752084E-2</v>
      </c>
      <c r="T445" s="34">
        <f t="shared" si="83"/>
        <v>3.2971446231752091E-2</v>
      </c>
      <c r="U445" s="34">
        <f t="shared" si="83"/>
        <v>3.2971446231752084E-2</v>
      </c>
      <c r="V445" s="34">
        <f t="shared" si="83"/>
        <v>3.2971446231752077E-2</v>
      </c>
      <c r="W445" s="34">
        <f t="shared" si="83"/>
        <v>3.2971446231752091E-2</v>
      </c>
      <c r="X445" s="34">
        <f t="shared" si="83"/>
        <v>3.2971446231752091E-2</v>
      </c>
      <c r="Y445" s="34">
        <f t="shared" si="83"/>
        <v>3.2971446231752084E-2</v>
      </c>
      <c r="Z445" s="34">
        <f t="shared" si="83"/>
        <v>3.2971446231752091E-2</v>
      </c>
      <c r="AA445" s="34">
        <f t="shared" si="83"/>
        <v>3.2971446231752091E-2</v>
      </c>
      <c r="AB445" s="34">
        <f t="shared" si="83"/>
        <v>3.2971446231752077E-2</v>
      </c>
      <c r="AC445" s="34">
        <f t="shared" si="83"/>
        <v>3.2971446231752084E-2</v>
      </c>
      <c r="AD445" s="34">
        <f t="shared" si="83"/>
        <v>3.297144623175207E-2</v>
      </c>
      <c r="AE445" s="34">
        <f t="shared" si="83"/>
        <v>3.2971446231752084E-2</v>
      </c>
      <c r="AF445">
        <f t="shared" si="81"/>
        <v>3.2971446231752084E-2</v>
      </c>
      <c r="AG445" s="30"/>
    </row>
    <row r="446" spans="1:33" ht="15" customHeight="1" x14ac:dyDescent="0.4">
      <c r="A446" s="33" t="s">
        <v>357</v>
      </c>
      <c r="B446" s="34">
        <f t="shared" si="83"/>
        <v>3.3053255083304554E-2</v>
      </c>
      <c r="C446" s="34">
        <f t="shared" si="83"/>
        <v>3.3053255083304554E-2</v>
      </c>
      <c r="D446" s="34">
        <f t="shared" si="83"/>
        <v>3.3053255083304554E-2</v>
      </c>
      <c r="E446" s="34">
        <f t="shared" si="83"/>
        <v>3.3053255083304534E-2</v>
      </c>
      <c r="F446" s="34">
        <f t="shared" si="83"/>
        <v>3.3053255083304554E-2</v>
      </c>
      <c r="G446" s="34">
        <f t="shared" si="83"/>
        <v>3.3053255083304554E-2</v>
      </c>
      <c r="H446" s="34">
        <f t="shared" si="83"/>
        <v>3.3053255083304547E-2</v>
      </c>
      <c r="I446" s="34">
        <f t="shared" si="83"/>
        <v>3.3053255083304547E-2</v>
      </c>
      <c r="J446" s="34">
        <f t="shared" si="83"/>
        <v>3.3053255083304547E-2</v>
      </c>
      <c r="K446" s="34">
        <f t="shared" si="83"/>
        <v>3.305325508330454E-2</v>
      </c>
      <c r="L446" s="34">
        <f t="shared" si="83"/>
        <v>3.3053255083304561E-2</v>
      </c>
      <c r="M446" s="34">
        <f t="shared" si="83"/>
        <v>3.3053255083304561E-2</v>
      </c>
      <c r="N446" s="34">
        <f t="shared" si="83"/>
        <v>3.3053255083304561E-2</v>
      </c>
      <c r="O446" s="34">
        <f t="shared" si="83"/>
        <v>3.305325508330454E-2</v>
      </c>
      <c r="P446" s="34">
        <f t="shared" si="83"/>
        <v>3.305325508330454E-2</v>
      </c>
      <c r="Q446" s="34">
        <f t="shared" si="83"/>
        <v>3.3053255083304554E-2</v>
      </c>
      <c r="R446" s="34">
        <f t="shared" si="83"/>
        <v>3.3053255083304547E-2</v>
      </c>
      <c r="S446" s="34">
        <f t="shared" si="83"/>
        <v>3.3053255083304547E-2</v>
      </c>
      <c r="T446" s="34">
        <f t="shared" si="83"/>
        <v>3.3053255083304547E-2</v>
      </c>
      <c r="U446" s="34">
        <f t="shared" si="83"/>
        <v>3.3053255083304547E-2</v>
      </c>
      <c r="V446" s="34">
        <f t="shared" si="83"/>
        <v>3.305325508330454E-2</v>
      </c>
      <c r="W446" s="34">
        <f t="shared" si="83"/>
        <v>3.3053255083304554E-2</v>
      </c>
      <c r="X446" s="34">
        <f t="shared" si="83"/>
        <v>3.3053255083304554E-2</v>
      </c>
      <c r="Y446" s="34">
        <f t="shared" si="83"/>
        <v>3.3053255083304547E-2</v>
      </c>
      <c r="Z446" s="34">
        <f t="shared" si="83"/>
        <v>3.3053255083304554E-2</v>
      </c>
      <c r="AA446" s="34">
        <f t="shared" si="83"/>
        <v>3.3053255083304554E-2</v>
      </c>
      <c r="AB446" s="34">
        <f t="shared" si="83"/>
        <v>3.305325508330454E-2</v>
      </c>
      <c r="AC446" s="34">
        <f t="shared" si="83"/>
        <v>3.3053255083304554E-2</v>
      </c>
      <c r="AD446" s="34">
        <f t="shared" si="83"/>
        <v>3.3053255083304534E-2</v>
      </c>
      <c r="AE446" s="34">
        <f t="shared" si="83"/>
        <v>3.3053255083304547E-2</v>
      </c>
      <c r="AF446">
        <f t="shared" si="81"/>
        <v>3.3053255083304568E-2</v>
      </c>
      <c r="AG446" s="30"/>
    </row>
    <row r="447" spans="1:33" ht="15" customHeight="1" x14ac:dyDescent="0.4">
      <c r="A447" s="33" t="s">
        <v>358</v>
      </c>
      <c r="B447" s="34">
        <f t="shared" si="83"/>
        <v>3.3561461585372911E-2</v>
      </c>
      <c r="C447" s="34">
        <f t="shared" si="83"/>
        <v>3.3561461585372911E-2</v>
      </c>
      <c r="D447" s="34">
        <f t="shared" si="83"/>
        <v>3.3561461585372911E-2</v>
      </c>
      <c r="E447" s="34">
        <f t="shared" si="83"/>
        <v>3.356146158537289E-2</v>
      </c>
      <c r="F447" s="34">
        <f t="shared" si="83"/>
        <v>3.3561461585372911E-2</v>
      </c>
      <c r="G447" s="34">
        <f t="shared" si="83"/>
        <v>3.3561461585372911E-2</v>
      </c>
      <c r="H447" s="34">
        <f t="shared" si="83"/>
        <v>3.3561461585372904E-2</v>
      </c>
      <c r="I447" s="34">
        <f t="shared" si="83"/>
        <v>3.3561461585372904E-2</v>
      </c>
      <c r="J447" s="34">
        <f t="shared" si="83"/>
        <v>3.3561461585372904E-2</v>
      </c>
      <c r="K447" s="34">
        <f t="shared" si="83"/>
        <v>3.3561461585372897E-2</v>
      </c>
      <c r="L447" s="34">
        <f t="shared" si="83"/>
        <v>3.3561461585372918E-2</v>
      </c>
      <c r="M447" s="34">
        <f t="shared" si="83"/>
        <v>3.3561461585372918E-2</v>
      </c>
      <c r="N447" s="34">
        <f t="shared" si="83"/>
        <v>3.3561461585372918E-2</v>
      </c>
      <c r="O447" s="34">
        <f t="shared" si="83"/>
        <v>3.3561461585372904E-2</v>
      </c>
      <c r="P447" s="34">
        <f t="shared" si="83"/>
        <v>3.3561461585372897E-2</v>
      </c>
      <c r="Q447" s="34">
        <f t="shared" si="83"/>
        <v>3.3561461585372904E-2</v>
      </c>
      <c r="R447" s="34">
        <f t="shared" si="83"/>
        <v>3.3561461585372904E-2</v>
      </c>
      <c r="S447" s="34">
        <f t="shared" si="83"/>
        <v>3.3561461585372904E-2</v>
      </c>
      <c r="T447" s="34">
        <f t="shared" si="83"/>
        <v>3.3561461585372911E-2</v>
      </c>
      <c r="U447" s="34">
        <f t="shared" si="83"/>
        <v>3.3561461585372911E-2</v>
      </c>
      <c r="V447" s="34">
        <f t="shared" si="83"/>
        <v>3.3561461585372897E-2</v>
      </c>
      <c r="W447" s="34">
        <f t="shared" si="83"/>
        <v>3.3561461585372911E-2</v>
      </c>
      <c r="X447" s="34">
        <f t="shared" si="83"/>
        <v>3.3561461585372911E-2</v>
      </c>
      <c r="Y447" s="34">
        <f t="shared" si="83"/>
        <v>3.3561461585372904E-2</v>
      </c>
      <c r="Z447" s="34">
        <f t="shared" si="83"/>
        <v>3.3561461585372911E-2</v>
      </c>
      <c r="AA447" s="34">
        <f t="shared" si="83"/>
        <v>3.3561461585372911E-2</v>
      </c>
      <c r="AB447" s="34">
        <f t="shared" si="83"/>
        <v>3.3561461585372904E-2</v>
      </c>
      <c r="AC447" s="34">
        <f t="shared" si="83"/>
        <v>3.3561461585372904E-2</v>
      </c>
      <c r="AD447" s="34">
        <f t="shared" si="83"/>
        <v>3.3561461585372897E-2</v>
      </c>
      <c r="AE447" s="34">
        <f t="shared" si="83"/>
        <v>3.3561461585372904E-2</v>
      </c>
      <c r="AF447">
        <f t="shared" si="81"/>
        <v>3.356146158537289E-2</v>
      </c>
      <c r="AG447" s="30"/>
    </row>
    <row r="448" spans="1:33" ht="15" customHeight="1" x14ac:dyDescent="0.4">
      <c r="A448" s="33" t="s">
        <v>359</v>
      </c>
      <c r="B448" s="34">
        <f t="shared" si="83"/>
        <v>3.3831678701106822E-2</v>
      </c>
      <c r="C448" s="34">
        <f t="shared" si="83"/>
        <v>3.3831678701106822E-2</v>
      </c>
      <c r="D448" s="34">
        <f t="shared" si="83"/>
        <v>3.3831678701106822E-2</v>
      </c>
      <c r="E448" s="34">
        <f t="shared" si="83"/>
        <v>3.3831678701106802E-2</v>
      </c>
      <c r="F448" s="34">
        <f t="shared" si="83"/>
        <v>3.3831678701106822E-2</v>
      </c>
      <c r="G448" s="34">
        <f t="shared" si="83"/>
        <v>3.3831678701106822E-2</v>
      </c>
      <c r="H448" s="34">
        <f t="shared" si="83"/>
        <v>3.3831678701106815E-2</v>
      </c>
      <c r="I448" s="34">
        <f t="shared" si="83"/>
        <v>3.3831678701106815E-2</v>
      </c>
      <c r="J448" s="34">
        <f t="shared" si="83"/>
        <v>3.3831678701106815E-2</v>
      </c>
      <c r="K448" s="34">
        <f t="shared" si="83"/>
        <v>3.3831678701106808E-2</v>
      </c>
      <c r="L448" s="34">
        <f t="shared" si="83"/>
        <v>3.3831678701106822E-2</v>
      </c>
      <c r="M448" s="34">
        <f t="shared" si="83"/>
        <v>3.3831678701106822E-2</v>
      </c>
      <c r="N448" s="34">
        <f t="shared" si="83"/>
        <v>3.3831678701106822E-2</v>
      </c>
      <c r="O448" s="34">
        <f t="shared" si="83"/>
        <v>3.3831678701106808E-2</v>
      </c>
      <c r="P448" s="34">
        <f t="shared" si="83"/>
        <v>3.3831678701106815E-2</v>
      </c>
      <c r="Q448" s="34">
        <f t="shared" si="83"/>
        <v>3.3831678701106815E-2</v>
      </c>
      <c r="R448" s="34">
        <f t="shared" si="83"/>
        <v>3.3831678701106815E-2</v>
      </c>
      <c r="S448" s="34">
        <f t="shared" si="83"/>
        <v>3.3831678701106815E-2</v>
      </c>
      <c r="T448" s="34">
        <f t="shared" si="83"/>
        <v>3.3831678701106822E-2</v>
      </c>
      <c r="U448" s="34">
        <f t="shared" si="83"/>
        <v>3.3831678701106815E-2</v>
      </c>
      <c r="V448" s="34">
        <f t="shared" si="83"/>
        <v>3.3831678701106802E-2</v>
      </c>
      <c r="W448" s="34">
        <f t="shared" si="83"/>
        <v>3.3831678701106829E-2</v>
      </c>
      <c r="X448" s="34">
        <f t="shared" si="83"/>
        <v>3.3831678701106829E-2</v>
      </c>
      <c r="Y448" s="34">
        <f t="shared" si="83"/>
        <v>3.3831678701106815E-2</v>
      </c>
      <c r="Z448" s="34">
        <f t="shared" si="83"/>
        <v>3.3831678701106822E-2</v>
      </c>
      <c r="AA448" s="34">
        <f t="shared" si="83"/>
        <v>3.3831678701106822E-2</v>
      </c>
      <c r="AB448" s="34">
        <f t="shared" si="83"/>
        <v>3.3831678701106815E-2</v>
      </c>
      <c r="AC448" s="34">
        <f t="shared" si="83"/>
        <v>3.3831678701106822E-2</v>
      </c>
      <c r="AD448" s="34">
        <f t="shared" si="83"/>
        <v>3.3831678701106802E-2</v>
      </c>
      <c r="AE448" s="34">
        <f t="shared" si="83"/>
        <v>3.3831678701106815E-2</v>
      </c>
      <c r="AF448">
        <f t="shared" si="81"/>
        <v>3.3831678701106815E-2</v>
      </c>
      <c r="AG448" s="30"/>
    </row>
    <row r="449" spans="1:34" ht="15" customHeight="1" x14ac:dyDescent="0.4">
      <c r="A449" s="33" t="s">
        <v>360</v>
      </c>
      <c r="B449" s="34">
        <f t="shared" si="83"/>
        <v>3.3879607119188068E-2</v>
      </c>
      <c r="C449" s="34">
        <f t="shared" si="83"/>
        <v>3.3879607119188068E-2</v>
      </c>
      <c r="D449" s="34">
        <f t="shared" si="83"/>
        <v>3.3879607119188068E-2</v>
      </c>
      <c r="E449" s="34">
        <f t="shared" si="83"/>
        <v>3.387960711918804E-2</v>
      </c>
      <c r="F449" s="34">
        <f t="shared" si="83"/>
        <v>3.3879607119188061E-2</v>
      </c>
      <c r="G449" s="34">
        <f t="shared" si="83"/>
        <v>3.3879607119188068E-2</v>
      </c>
      <c r="H449" s="34">
        <f t="shared" si="83"/>
        <v>3.3879607119188061E-2</v>
      </c>
      <c r="I449" s="34">
        <f t="shared" si="83"/>
        <v>3.3879607119188054E-2</v>
      </c>
      <c r="J449" s="34">
        <f t="shared" si="83"/>
        <v>3.3879607119188054E-2</v>
      </c>
      <c r="K449" s="34">
        <f t="shared" si="83"/>
        <v>3.3879607119188047E-2</v>
      </c>
      <c r="L449" s="34">
        <f t="shared" si="83"/>
        <v>3.3879607119188068E-2</v>
      </c>
      <c r="M449" s="34">
        <f t="shared" si="83"/>
        <v>3.3879607119188068E-2</v>
      </c>
      <c r="N449" s="34">
        <f t="shared" si="83"/>
        <v>3.3879607119188068E-2</v>
      </c>
      <c r="O449" s="34">
        <f t="shared" si="83"/>
        <v>3.3879607119188054E-2</v>
      </c>
      <c r="P449" s="34">
        <f t="shared" si="83"/>
        <v>3.3879607119188054E-2</v>
      </c>
      <c r="Q449" s="34">
        <f t="shared" si="83"/>
        <v>3.3879607119188061E-2</v>
      </c>
      <c r="R449" s="34">
        <f t="shared" si="83"/>
        <v>3.3879607119188061E-2</v>
      </c>
      <c r="S449" s="34">
        <f t="shared" si="83"/>
        <v>3.3879607119188061E-2</v>
      </c>
      <c r="T449" s="34">
        <f t="shared" si="83"/>
        <v>3.3879607119188061E-2</v>
      </c>
      <c r="U449" s="34">
        <f t="shared" si="83"/>
        <v>3.3879607119188061E-2</v>
      </c>
      <c r="V449" s="34">
        <f t="shared" si="83"/>
        <v>3.3879607119188047E-2</v>
      </c>
      <c r="W449" s="34">
        <f t="shared" si="83"/>
        <v>3.3879607119188068E-2</v>
      </c>
      <c r="X449" s="34">
        <f t="shared" si="83"/>
        <v>3.3879607119188068E-2</v>
      </c>
      <c r="Y449" s="34">
        <f t="shared" si="83"/>
        <v>3.3879607119188061E-2</v>
      </c>
      <c r="Z449" s="34">
        <f t="shared" si="83"/>
        <v>3.3879607119188068E-2</v>
      </c>
      <c r="AA449" s="34">
        <f t="shared" si="83"/>
        <v>3.3879607119188068E-2</v>
      </c>
      <c r="AB449" s="34">
        <f t="shared" si="83"/>
        <v>3.3879607119188054E-2</v>
      </c>
      <c r="AC449" s="34">
        <f t="shared" si="83"/>
        <v>3.3879607119188061E-2</v>
      </c>
      <c r="AD449" s="34">
        <f t="shared" si="83"/>
        <v>3.3879607119188047E-2</v>
      </c>
      <c r="AE449" s="34">
        <f t="shared" si="83"/>
        <v>3.3879607119188061E-2</v>
      </c>
      <c r="AF449">
        <f t="shared" si="81"/>
        <v>3.3879607119188047E-2</v>
      </c>
      <c r="AG449" s="30"/>
    </row>
    <row r="450" spans="1:34" ht="15" customHeight="1" x14ac:dyDescent="0.4">
      <c r="A450" s="33" t="s">
        <v>569</v>
      </c>
      <c r="B450" s="34">
        <f t="shared" si="83"/>
        <v>3.3879607119188068E-2</v>
      </c>
      <c r="C450" s="34">
        <f t="shared" si="83"/>
        <v>3.3879607119188068E-2</v>
      </c>
      <c r="D450" s="34">
        <f t="shared" si="83"/>
        <v>3.3879607119188068E-2</v>
      </c>
      <c r="E450" s="34">
        <f t="shared" si="83"/>
        <v>3.387960711918804E-2</v>
      </c>
      <c r="F450" s="34">
        <f t="shared" si="83"/>
        <v>3.3879607119188061E-2</v>
      </c>
      <c r="G450" s="34">
        <f t="shared" si="83"/>
        <v>3.3879607119188068E-2</v>
      </c>
      <c r="H450" s="34">
        <f t="shared" si="83"/>
        <v>3.3879607119188061E-2</v>
      </c>
      <c r="I450" s="34">
        <f t="shared" si="83"/>
        <v>3.3879607119188054E-2</v>
      </c>
      <c r="J450" s="34">
        <f t="shared" si="83"/>
        <v>3.3879607119188054E-2</v>
      </c>
      <c r="K450" s="34">
        <f t="shared" si="83"/>
        <v>3.3879607119188047E-2</v>
      </c>
      <c r="L450" s="34">
        <f t="shared" si="83"/>
        <v>3.3879607119188068E-2</v>
      </c>
      <c r="M450" s="34">
        <f t="shared" si="83"/>
        <v>3.3879607119188068E-2</v>
      </c>
      <c r="N450" s="34">
        <f t="shared" si="83"/>
        <v>3.3879607119188068E-2</v>
      </c>
      <c r="O450" s="34">
        <f t="shared" si="83"/>
        <v>3.3879607119188054E-2</v>
      </c>
      <c r="P450" s="34">
        <f t="shared" si="83"/>
        <v>3.3879607119188054E-2</v>
      </c>
      <c r="Q450" s="34">
        <f t="shared" ref="Q450:AE450" si="84">Q416/Q$429</f>
        <v>3.3879607119188061E-2</v>
      </c>
      <c r="R450" s="34">
        <f t="shared" si="84"/>
        <v>3.3879607119188061E-2</v>
      </c>
      <c r="S450" s="34">
        <f t="shared" si="84"/>
        <v>3.3879607119188061E-2</v>
      </c>
      <c r="T450" s="34">
        <f t="shared" si="84"/>
        <v>3.3879607119188061E-2</v>
      </c>
      <c r="U450" s="34">
        <f t="shared" si="84"/>
        <v>3.3879607119188061E-2</v>
      </c>
      <c r="V450" s="34">
        <f t="shared" si="84"/>
        <v>3.3879607119188047E-2</v>
      </c>
      <c r="W450" s="34">
        <f t="shared" si="84"/>
        <v>3.3879607119188068E-2</v>
      </c>
      <c r="X450" s="34">
        <f t="shared" si="84"/>
        <v>3.3879607119188068E-2</v>
      </c>
      <c r="Y450" s="34">
        <f t="shared" si="84"/>
        <v>3.3879607119188061E-2</v>
      </c>
      <c r="Z450" s="34">
        <f t="shared" si="84"/>
        <v>3.3879607119188068E-2</v>
      </c>
      <c r="AA450" s="34">
        <f t="shared" si="84"/>
        <v>3.3879607119188068E-2</v>
      </c>
      <c r="AB450" s="34">
        <f t="shared" si="84"/>
        <v>3.3879607119188054E-2</v>
      </c>
      <c r="AC450" s="34">
        <f t="shared" si="84"/>
        <v>3.3879607119188061E-2</v>
      </c>
      <c r="AD450" s="34">
        <f t="shared" si="84"/>
        <v>3.3879607119188047E-2</v>
      </c>
      <c r="AE450" s="34">
        <f t="shared" si="84"/>
        <v>3.3879607119188061E-2</v>
      </c>
      <c r="AF450">
        <f t="shared" si="81"/>
        <v>3.3879607119188047E-2</v>
      </c>
      <c r="AG450" s="30"/>
    </row>
    <row r="451" spans="1:34" ht="15" customHeight="1" x14ac:dyDescent="0.4">
      <c r="A451" s="33" t="s">
        <v>570</v>
      </c>
      <c r="B451" s="34">
        <f t="shared" ref="B451:AE459" si="85">B417/B$429</f>
        <v>3.4044877526364772E-2</v>
      </c>
      <c r="C451" s="34">
        <f t="shared" si="85"/>
        <v>3.4044877526364772E-2</v>
      </c>
      <c r="D451" s="34">
        <f t="shared" si="85"/>
        <v>3.4044877526364772E-2</v>
      </c>
      <c r="E451" s="34">
        <f t="shared" si="85"/>
        <v>3.4044877526364752E-2</v>
      </c>
      <c r="F451" s="34">
        <f t="shared" si="85"/>
        <v>3.4044877526364765E-2</v>
      </c>
      <c r="G451" s="34">
        <f t="shared" si="85"/>
        <v>3.4044877526364765E-2</v>
      </c>
      <c r="H451" s="34">
        <f t="shared" si="85"/>
        <v>3.4044877526364759E-2</v>
      </c>
      <c r="I451" s="34">
        <f t="shared" si="85"/>
        <v>3.4044877526364759E-2</v>
      </c>
      <c r="J451" s="34">
        <f t="shared" si="85"/>
        <v>3.4044877526364759E-2</v>
      </c>
      <c r="K451" s="34">
        <f t="shared" si="85"/>
        <v>3.4044877526364759E-2</v>
      </c>
      <c r="L451" s="34">
        <f t="shared" si="85"/>
        <v>3.4044877526364772E-2</v>
      </c>
      <c r="M451" s="34">
        <f t="shared" si="85"/>
        <v>3.4044877526364772E-2</v>
      </c>
      <c r="N451" s="34">
        <f t="shared" si="85"/>
        <v>3.4044877526364772E-2</v>
      </c>
      <c r="O451" s="34">
        <f t="shared" si="85"/>
        <v>3.4044877526364752E-2</v>
      </c>
      <c r="P451" s="34">
        <f t="shared" si="85"/>
        <v>3.4044877526364759E-2</v>
      </c>
      <c r="Q451" s="34">
        <f t="shared" si="85"/>
        <v>3.4044877526364765E-2</v>
      </c>
      <c r="R451" s="34">
        <f t="shared" si="85"/>
        <v>3.4044877526364759E-2</v>
      </c>
      <c r="S451" s="34">
        <f t="shared" si="85"/>
        <v>3.4044877526364759E-2</v>
      </c>
      <c r="T451" s="34">
        <f t="shared" si="85"/>
        <v>3.4044877526364765E-2</v>
      </c>
      <c r="U451" s="34">
        <f t="shared" si="85"/>
        <v>3.4044877526364765E-2</v>
      </c>
      <c r="V451" s="34">
        <f t="shared" si="85"/>
        <v>3.4044877526364752E-2</v>
      </c>
      <c r="W451" s="34">
        <f t="shared" si="85"/>
        <v>3.4044877526364772E-2</v>
      </c>
      <c r="X451" s="34">
        <f t="shared" si="85"/>
        <v>3.4044877526364772E-2</v>
      </c>
      <c r="Y451" s="34">
        <f t="shared" si="85"/>
        <v>3.4044877526364765E-2</v>
      </c>
      <c r="Z451" s="34">
        <f t="shared" si="85"/>
        <v>3.4044877526364772E-2</v>
      </c>
      <c r="AA451" s="34">
        <f t="shared" si="85"/>
        <v>3.4044877526364772E-2</v>
      </c>
      <c r="AB451" s="34">
        <f t="shared" si="85"/>
        <v>3.4044877526364759E-2</v>
      </c>
      <c r="AC451" s="34">
        <f t="shared" si="85"/>
        <v>3.4044877526364765E-2</v>
      </c>
      <c r="AD451" s="34">
        <f t="shared" si="85"/>
        <v>3.4044877526364752E-2</v>
      </c>
      <c r="AE451" s="34">
        <f t="shared" si="85"/>
        <v>3.4044877526364759E-2</v>
      </c>
      <c r="AF451">
        <f t="shared" si="81"/>
        <v>3.4044877526364759E-2</v>
      </c>
      <c r="AG451" s="30"/>
    </row>
    <row r="452" spans="1:34" ht="15" customHeight="1" x14ac:dyDescent="0.4">
      <c r="A452" s="33" t="s">
        <v>571</v>
      </c>
      <c r="B452" s="34">
        <f t="shared" si="85"/>
        <v>3.4293609489165704E-2</v>
      </c>
      <c r="C452" s="34">
        <f t="shared" si="85"/>
        <v>3.4293609489165704E-2</v>
      </c>
      <c r="D452" s="34">
        <f t="shared" si="85"/>
        <v>3.4293609489165704E-2</v>
      </c>
      <c r="E452" s="34">
        <f t="shared" si="85"/>
        <v>3.4293609489165683E-2</v>
      </c>
      <c r="F452" s="34">
        <f t="shared" si="85"/>
        <v>3.4293609489165711E-2</v>
      </c>
      <c r="G452" s="34">
        <f t="shared" si="85"/>
        <v>3.4293609489165711E-2</v>
      </c>
      <c r="H452" s="34">
        <f t="shared" si="85"/>
        <v>3.4293609489165697E-2</v>
      </c>
      <c r="I452" s="34">
        <f t="shared" si="85"/>
        <v>3.4293609489165697E-2</v>
      </c>
      <c r="J452" s="34">
        <f t="shared" si="85"/>
        <v>3.4293609489165697E-2</v>
      </c>
      <c r="K452" s="34">
        <f t="shared" si="85"/>
        <v>3.429360948916569E-2</v>
      </c>
      <c r="L452" s="34">
        <f t="shared" si="85"/>
        <v>3.4293609489165711E-2</v>
      </c>
      <c r="M452" s="34">
        <f t="shared" si="85"/>
        <v>3.4293609489165711E-2</v>
      </c>
      <c r="N452" s="34">
        <f t="shared" si="85"/>
        <v>3.4293609489165711E-2</v>
      </c>
      <c r="O452" s="34">
        <f t="shared" si="85"/>
        <v>3.4293609489165697E-2</v>
      </c>
      <c r="P452" s="34">
        <f t="shared" si="85"/>
        <v>3.429360948916569E-2</v>
      </c>
      <c r="Q452" s="34">
        <f t="shared" si="85"/>
        <v>3.4293609489165704E-2</v>
      </c>
      <c r="R452" s="34">
        <f t="shared" si="85"/>
        <v>3.4293609489165697E-2</v>
      </c>
      <c r="S452" s="34">
        <f t="shared" si="85"/>
        <v>3.4293609489165697E-2</v>
      </c>
      <c r="T452" s="34">
        <f t="shared" si="85"/>
        <v>3.4293609489165704E-2</v>
      </c>
      <c r="U452" s="34">
        <f t="shared" si="85"/>
        <v>3.4293609489165697E-2</v>
      </c>
      <c r="V452" s="34">
        <f t="shared" si="85"/>
        <v>3.429360948916569E-2</v>
      </c>
      <c r="W452" s="34">
        <f t="shared" si="85"/>
        <v>3.4293609489165704E-2</v>
      </c>
      <c r="X452" s="34">
        <f t="shared" si="85"/>
        <v>3.4293609489165704E-2</v>
      </c>
      <c r="Y452" s="34">
        <f t="shared" si="85"/>
        <v>3.4293609489165697E-2</v>
      </c>
      <c r="Z452" s="34">
        <f t="shared" si="85"/>
        <v>3.4293609489165711E-2</v>
      </c>
      <c r="AA452" s="34">
        <f t="shared" si="85"/>
        <v>3.4293609489165711E-2</v>
      </c>
      <c r="AB452" s="34">
        <f t="shared" si="85"/>
        <v>3.4293609489165697E-2</v>
      </c>
      <c r="AC452" s="34">
        <f t="shared" si="85"/>
        <v>3.4293609489165704E-2</v>
      </c>
      <c r="AD452" s="34">
        <f t="shared" si="85"/>
        <v>3.429360948916569E-2</v>
      </c>
      <c r="AE452" s="34">
        <f t="shared" si="85"/>
        <v>3.4293609489165697E-2</v>
      </c>
      <c r="AF452">
        <f t="shared" si="81"/>
        <v>3.4293609489165704E-2</v>
      </c>
      <c r="AG452" s="30"/>
    </row>
    <row r="453" spans="1:34" ht="15" customHeight="1" x14ac:dyDescent="0.4">
      <c r="A453" s="33" t="s">
        <v>6097</v>
      </c>
      <c r="B453" s="34">
        <f t="shared" si="85"/>
        <v>3.4491107625741861E-2</v>
      </c>
      <c r="C453" s="34">
        <f t="shared" si="85"/>
        <v>3.4491107625741861E-2</v>
      </c>
      <c r="D453" s="34">
        <f t="shared" si="85"/>
        <v>3.4491107625741861E-2</v>
      </c>
      <c r="E453" s="34">
        <f t="shared" si="85"/>
        <v>3.449110762574184E-2</v>
      </c>
      <c r="F453" s="34">
        <f t="shared" si="85"/>
        <v>3.4491107625741861E-2</v>
      </c>
      <c r="G453" s="34">
        <f t="shared" si="85"/>
        <v>3.4491107625741861E-2</v>
      </c>
      <c r="H453" s="34">
        <f t="shared" si="85"/>
        <v>3.4491107625741854E-2</v>
      </c>
      <c r="I453" s="34">
        <f t="shared" si="85"/>
        <v>3.4491107625741854E-2</v>
      </c>
      <c r="J453" s="34">
        <f t="shared" si="85"/>
        <v>3.4491107625741854E-2</v>
      </c>
      <c r="K453" s="34">
        <f t="shared" si="85"/>
        <v>3.4491107625741847E-2</v>
      </c>
      <c r="L453" s="34">
        <f t="shared" si="85"/>
        <v>3.4491107625741868E-2</v>
      </c>
      <c r="M453" s="34">
        <f t="shared" si="85"/>
        <v>3.4491107625741868E-2</v>
      </c>
      <c r="N453" s="34">
        <f t="shared" si="85"/>
        <v>3.4491107625741868E-2</v>
      </c>
      <c r="O453" s="34">
        <f t="shared" si="85"/>
        <v>3.4491107625741847E-2</v>
      </c>
      <c r="P453" s="34">
        <f t="shared" si="85"/>
        <v>3.4491107625741847E-2</v>
      </c>
      <c r="Q453" s="34">
        <f t="shared" si="85"/>
        <v>3.4491107625741861E-2</v>
      </c>
      <c r="R453" s="34">
        <f t="shared" si="85"/>
        <v>3.4491107625741854E-2</v>
      </c>
      <c r="S453" s="34">
        <f t="shared" si="85"/>
        <v>3.4491107625741854E-2</v>
      </c>
      <c r="T453" s="34">
        <f t="shared" si="85"/>
        <v>3.4491107625741861E-2</v>
      </c>
      <c r="U453" s="34">
        <f t="shared" si="85"/>
        <v>3.4491107625741861E-2</v>
      </c>
      <c r="V453" s="34">
        <f t="shared" si="85"/>
        <v>3.4491107625741847E-2</v>
      </c>
      <c r="W453" s="34">
        <f t="shared" si="85"/>
        <v>3.4491107625741861E-2</v>
      </c>
      <c r="X453" s="34">
        <f t="shared" si="85"/>
        <v>3.4491107625741861E-2</v>
      </c>
      <c r="Y453" s="34">
        <f t="shared" si="85"/>
        <v>3.4491107625741854E-2</v>
      </c>
      <c r="Z453" s="34">
        <f t="shared" si="85"/>
        <v>3.4491107625741868E-2</v>
      </c>
      <c r="AA453" s="34">
        <f t="shared" si="85"/>
        <v>3.4491107625741868E-2</v>
      </c>
      <c r="AB453" s="34">
        <f t="shared" si="85"/>
        <v>3.4491107625741854E-2</v>
      </c>
      <c r="AC453" s="34">
        <f t="shared" si="85"/>
        <v>3.4491107625741854E-2</v>
      </c>
      <c r="AD453" s="34">
        <f t="shared" si="85"/>
        <v>3.4491107625741847E-2</v>
      </c>
      <c r="AE453" s="34">
        <f t="shared" si="85"/>
        <v>3.4491107625741854E-2</v>
      </c>
      <c r="AF453">
        <f t="shared" si="81"/>
        <v>3.4491107625741847E-2</v>
      </c>
      <c r="AG453" s="30"/>
    </row>
    <row r="454" spans="1:34" ht="15" customHeight="1" x14ac:dyDescent="0.4">
      <c r="A454" s="33" t="s">
        <v>6098</v>
      </c>
      <c r="B454" s="34">
        <f t="shared" si="85"/>
        <v>3.4624150303519112E-2</v>
      </c>
      <c r="C454" s="34">
        <f t="shared" si="85"/>
        <v>3.4624150303519112E-2</v>
      </c>
      <c r="D454" s="34">
        <f t="shared" si="85"/>
        <v>3.4624150303519112E-2</v>
      </c>
      <c r="E454" s="34">
        <f t="shared" si="85"/>
        <v>3.4624150303519091E-2</v>
      </c>
      <c r="F454" s="34">
        <f t="shared" si="85"/>
        <v>3.4624150303519112E-2</v>
      </c>
      <c r="G454" s="34">
        <f t="shared" si="85"/>
        <v>3.4624150303519112E-2</v>
      </c>
      <c r="H454" s="34">
        <f t="shared" si="85"/>
        <v>3.4624150303519105E-2</v>
      </c>
      <c r="I454" s="34">
        <f t="shared" si="85"/>
        <v>3.4624150303519105E-2</v>
      </c>
      <c r="J454" s="34">
        <f t="shared" si="85"/>
        <v>3.4624150303519105E-2</v>
      </c>
      <c r="K454" s="34">
        <f t="shared" si="85"/>
        <v>3.4624150303519091E-2</v>
      </c>
      <c r="L454" s="34">
        <f t="shared" si="85"/>
        <v>3.4624150303519112E-2</v>
      </c>
      <c r="M454" s="34">
        <f t="shared" si="85"/>
        <v>3.4624150303519112E-2</v>
      </c>
      <c r="N454" s="34">
        <f t="shared" si="85"/>
        <v>3.4624150303519112E-2</v>
      </c>
      <c r="O454" s="34">
        <f t="shared" si="85"/>
        <v>3.4624150303519098E-2</v>
      </c>
      <c r="P454" s="34">
        <f t="shared" si="85"/>
        <v>3.4624150303519098E-2</v>
      </c>
      <c r="Q454" s="34">
        <f t="shared" si="85"/>
        <v>3.4624150303519105E-2</v>
      </c>
      <c r="R454" s="34">
        <f t="shared" si="85"/>
        <v>3.4624150303519105E-2</v>
      </c>
      <c r="S454" s="34">
        <f t="shared" si="85"/>
        <v>3.4624150303519105E-2</v>
      </c>
      <c r="T454" s="34">
        <f t="shared" si="85"/>
        <v>3.4624150303519105E-2</v>
      </c>
      <c r="U454" s="34">
        <f t="shared" si="85"/>
        <v>3.4624150303519105E-2</v>
      </c>
      <c r="V454" s="34">
        <f t="shared" si="85"/>
        <v>3.4624150303519098E-2</v>
      </c>
      <c r="W454" s="34">
        <f t="shared" si="85"/>
        <v>3.4624150303519112E-2</v>
      </c>
      <c r="X454" s="34">
        <f t="shared" si="85"/>
        <v>3.4624150303519112E-2</v>
      </c>
      <c r="Y454" s="34">
        <f t="shared" si="85"/>
        <v>3.4624150303519105E-2</v>
      </c>
      <c r="Z454" s="34">
        <f t="shared" si="85"/>
        <v>3.4624150303519112E-2</v>
      </c>
      <c r="AA454" s="34">
        <f t="shared" si="85"/>
        <v>3.4624150303519112E-2</v>
      </c>
      <c r="AB454" s="34">
        <f t="shared" si="85"/>
        <v>3.4624150303519105E-2</v>
      </c>
      <c r="AC454" s="34">
        <f t="shared" si="85"/>
        <v>3.4624150303519105E-2</v>
      </c>
      <c r="AD454" s="34">
        <f t="shared" si="85"/>
        <v>3.4624150303519091E-2</v>
      </c>
      <c r="AE454" s="34">
        <f t="shared" si="85"/>
        <v>3.4624150303519105E-2</v>
      </c>
      <c r="AF454">
        <f t="shared" si="81"/>
        <v>3.4624150303519091E-2</v>
      </c>
      <c r="AG454" s="30"/>
    </row>
    <row r="455" spans="1:34" ht="15" customHeight="1" x14ac:dyDescent="0.4">
      <c r="A455" s="33" t="s">
        <v>6099</v>
      </c>
      <c r="B455" s="34">
        <f t="shared" si="85"/>
        <v>3.4624150303519112E-2</v>
      </c>
      <c r="C455" s="34">
        <f t="shared" si="85"/>
        <v>3.4624150303519112E-2</v>
      </c>
      <c r="D455" s="34">
        <f t="shared" si="85"/>
        <v>3.4624150303519112E-2</v>
      </c>
      <c r="E455" s="34">
        <f t="shared" si="85"/>
        <v>3.4624150303519091E-2</v>
      </c>
      <c r="F455" s="34">
        <f t="shared" si="85"/>
        <v>3.4624150303519112E-2</v>
      </c>
      <c r="G455" s="34">
        <f t="shared" si="85"/>
        <v>3.4624150303519112E-2</v>
      </c>
      <c r="H455" s="34">
        <f t="shared" si="85"/>
        <v>3.4624150303519105E-2</v>
      </c>
      <c r="I455" s="34">
        <f t="shared" si="85"/>
        <v>3.4624150303519105E-2</v>
      </c>
      <c r="J455" s="34">
        <f t="shared" si="85"/>
        <v>3.4624150303519105E-2</v>
      </c>
      <c r="K455" s="34">
        <f t="shared" si="85"/>
        <v>3.4624150303519091E-2</v>
      </c>
      <c r="L455" s="34">
        <f t="shared" si="85"/>
        <v>3.4624150303519112E-2</v>
      </c>
      <c r="M455" s="34">
        <f t="shared" si="85"/>
        <v>3.4624150303519112E-2</v>
      </c>
      <c r="N455" s="34">
        <f t="shared" si="85"/>
        <v>3.4624150303519112E-2</v>
      </c>
      <c r="O455" s="34">
        <f t="shared" si="85"/>
        <v>3.4624150303519098E-2</v>
      </c>
      <c r="P455" s="34">
        <f t="shared" si="85"/>
        <v>3.4624150303519098E-2</v>
      </c>
      <c r="Q455" s="34">
        <f t="shared" si="85"/>
        <v>3.4624150303519105E-2</v>
      </c>
      <c r="R455" s="34">
        <f t="shared" si="85"/>
        <v>3.4624150303519105E-2</v>
      </c>
      <c r="S455" s="34">
        <f t="shared" si="85"/>
        <v>3.4624150303519105E-2</v>
      </c>
      <c r="T455" s="34">
        <f t="shared" si="85"/>
        <v>3.4624150303519105E-2</v>
      </c>
      <c r="U455" s="34">
        <f t="shared" si="85"/>
        <v>3.4624150303519105E-2</v>
      </c>
      <c r="V455" s="34">
        <f t="shared" si="85"/>
        <v>3.4624150303519098E-2</v>
      </c>
      <c r="W455" s="34">
        <f t="shared" si="85"/>
        <v>3.4624150303519112E-2</v>
      </c>
      <c r="X455" s="34">
        <f t="shared" si="85"/>
        <v>3.4624150303519112E-2</v>
      </c>
      <c r="Y455" s="34">
        <f t="shared" si="85"/>
        <v>3.4624150303519105E-2</v>
      </c>
      <c r="Z455" s="34">
        <f t="shared" si="85"/>
        <v>3.4624150303519112E-2</v>
      </c>
      <c r="AA455" s="34">
        <f t="shared" si="85"/>
        <v>3.4624150303519112E-2</v>
      </c>
      <c r="AB455" s="34">
        <f t="shared" si="85"/>
        <v>3.4624150303519105E-2</v>
      </c>
      <c r="AC455" s="34">
        <f t="shared" si="85"/>
        <v>3.4624150303519105E-2</v>
      </c>
      <c r="AD455" s="34">
        <f t="shared" si="85"/>
        <v>3.4624150303519091E-2</v>
      </c>
      <c r="AE455" s="34">
        <f t="shared" si="85"/>
        <v>3.4624150303519105E-2</v>
      </c>
      <c r="AF455">
        <f t="shared" si="81"/>
        <v>3.4624150303519091E-2</v>
      </c>
      <c r="AG455" s="30"/>
    </row>
    <row r="456" spans="1:34" ht="15" customHeight="1" x14ac:dyDescent="0.4">
      <c r="A456" s="33" t="s">
        <v>6100</v>
      </c>
      <c r="B456" s="34">
        <f t="shared" si="85"/>
        <v>3.4705959155071575E-2</v>
      </c>
      <c r="C456" s="34">
        <f t="shared" si="85"/>
        <v>3.4705959155071575E-2</v>
      </c>
      <c r="D456" s="34">
        <f t="shared" si="85"/>
        <v>3.4705959155071575E-2</v>
      </c>
      <c r="E456" s="34">
        <f t="shared" si="85"/>
        <v>3.4705959155071561E-2</v>
      </c>
      <c r="F456" s="34">
        <f t="shared" si="85"/>
        <v>3.4705959155071575E-2</v>
      </c>
      <c r="G456" s="34">
        <f t="shared" si="85"/>
        <v>3.4705959155071575E-2</v>
      </c>
      <c r="H456" s="34">
        <f t="shared" si="85"/>
        <v>3.4705959155071568E-2</v>
      </c>
      <c r="I456" s="34">
        <f t="shared" si="85"/>
        <v>3.4705959155071568E-2</v>
      </c>
      <c r="J456" s="34">
        <f t="shared" si="85"/>
        <v>3.4705959155071568E-2</v>
      </c>
      <c r="K456" s="34">
        <f t="shared" si="85"/>
        <v>3.4705959155071561E-2</v>
      </c>
      <c r="L456" s="34">
        <f t="shared" si="85"/>
        <v>3.4705959155071582E-2</v>
      </c>
      <c r="M456" s="34">
        <f t="shared" si="85"/>
        <v>3.4705959155071582E-2</v>
      </c>
      <c r="N456" s="34">
        <f t="shared" si="85"/>
        <v>3.4705959155071582E-2</v>
      </c>
      <c r="O456" s="34">
        <f t="shared" si="85"/>
        <v>3.4705959155071561E-2</v>
      </c>
      <c r="P456" s="34">
        <f t="shared" si="85"/>
        <v>3.4705959155071568E-2</v>
      </c>
      <c r="Q456" s="34">
        <f t="shared" si="85"/>
        <v>3.4705959155071575E-2</v>
      </c>
      <c r="R456" s="34">
        <f t="shared" si="85"/>
        <v>3.4705959155071568E-2</v>
      </c>
      <c r="S456" s="34">
        <f t="shared" si="85"/>
        <v>3.4705959155071568E-2</v>
      </c>
      <c r="T456" s="34">
        <f t="shared" si="85"/>
        <v>3.4705959155071575E-2</v>
      </c>
      <c r="U456" s="34">
        <f t="shared" si="85"/>
        <v>3.4705959155071575E-2</v>
      </c>
      <c r="V456" s="34">
        <f t="shared" si="85"/>
        <v>3.4705959155071561E-2</v>
      </c>
      <c r="W456" s="34">
        <f t="shared" si="85"/>
        <v>3.4705959155071582E-2</v>
      </c>
      <c r="X456" s="34">
        <f t="shared" si="85"/>
        <v>3.4705959155071582E-2</v>
      </c>
      <c r="Y456" s="34">
        <f t="shared" si="85"/>
        <v>3.4705959155071568E-2</v>
      </c>
      <c r="Z456" s="34">
        <f t="shared" si="85"/>
        <v>3.4705959155071582E-2</v>
      </c>
      <c r="AA456" s="34">
        <f t="shared" si="85"/>
        <v>3.4705959155071582E-2</v>
      </c>
      <c r="AB456" s="34">
        <f t="shared" si="85"/>
        <v>3.4705959155071568E-2</v>
      </c>
      <c r="AC456" s="34">
        <f t="shared" si="85"/>
        <v>3.4705959155071575E-2</v>
      </c>
      <c r="AD456" s="34">
        <f t="shared" si="85"/>
        <v>3.4705959155071554E-2</v>
      </c>
      <c r="AE456" s="34">
        <f t="shared" si="85"/>
        <v>3.4705959155071568E-2</v>
      </c>
      <c r="AF456">
        <f t="shared" si="81"/>
        <v>3.4705959155071575E-2</v>
      </c>
      <c r="AG456" s="30"/>
    </row>
    <row r="457" spans="1:34" ht="15" customHeight="1" x14ac:dyDescent="0.4">
      <c r="A457" s="33" t="s">
        <v>6101</v>
      </c>
      <c r="B457" s="34">
        <f t="shared" si="85"/>
        <v>3.5450502339402619E-2</v>
      </c>
      <c r="C457" s="34">
        <f t="shared" si="85"/>
        <v>3.5450502339402626E-2</v>
      </c>
      <c r="D457" s="34">
        <f t="shared" si="85"/>
        <v>3.5450502339402626E-2</v>
      </c>
      <c r="E457" s="34">
        <f t="shared" si="85"/>
        <v>3.5450502339402605E-2</v>
      </c>
      <c r="F457" s="34">
        <f t="shared" si="85"/>
        <v>3.5450502339402626E-2</v>
      </c>
      <c r="G457" s="34">
        <f t="shared" si="85"/>
        <v>3.5450502339402626E-2</v>
      </c>
      <c r="H457" s="34">
        <f t="shared" si="85"/>
        <v>3.5450502339402612E-2</v>
      </c>
      <c r="I457" s="34">
        <f t="shared" si="85"/>
        <v>3.5450502339402612E-2</v>
      </c>
      <c r="J457" s="34">
        <f t="shared" si="85"/>
        <v>3.5450502339402612E-2</v>
      </c>
      <c r="K457" s="34">
        <f t="shared" si="85"/>
        <v>3.5450502339402605E-2</v>
      </c>
      <c r="L457" s="34">
        <f t="shared" si="85"/>
        <v>3.5450502339402619E-2</v>
      </c>
      <c r="M457" s="34">
        <f t="shared" si="85"/>
        <v>3.5450502339402619E-2</v>
      </c>
      <c r="N457" s="34">
        <f t="shared" si="85"/>
        <v>3.5450502339402619E-2</v>
      </c>
      <c r="O457" s="34">
        <f t="shared" si="85"/>
        <v>3.5450502339402612E-2</v>
      </c>
      <c r="P457" s="34">
        <f t="shared" si="85"/>
        <v>3.5450502339402612E-2</v>
      </c>
      <c r="Q457" s="34">
        <f t="shared" si="85"/>
        <v>3.5450502339402619E-2</v>
      </c>
      <c r="R457" s="34">
        <f t="shared" si="85"/>
        <v>3.5450502339402619E-2</v>
      </c>
      <c r="S457" s="34">
        <f t="shared" si="85"/>
        <v>3.5450502339402619E-2</v>
      </c>
      <c r="T457" s="34">
        <f t="shared" si="85"/>
        <v>3.5450502339402619E-2</v>
      </c>
      <c r="U457" s="34">
        <f t="shared" si="85"/>
        <v>3.5450502339402619E-2</v>
      </c>
      <c r="V457" s="34">
        <f t="shared" si="85"/>
        <v>3.5450502339402605E-2</v>
      </c>
      <c r="W457" s="34">
        <f t="shared" si="85"/>
        <v>3.5450502339402626E-2</v>
      </c>
      <c r="X457" s="34">
        <f t="shared" si="85"/>
        <v>3.5450502339402626E-2</v>
      </c>
      <c r="Y457" s="34">
        <f t="shared" si="85"/>
        <v>3.5450502339402619E-2</v>
      </c>
      <c r="Z457" s="34">
        <f t="shared" si="85"/>
        <v>3.5450502339402626E-2</v>
      </c>
      <c r="AA457" s="34">
        <f t="shared" si="85"/>
        <v>3.5450502339402626E-2</v>
      </c>
      <c r="AB457" s="34">
        <f t="shared" si="85"/>
        <v>3.5450502339402612E-2</v>
      </c>
      <c r="AC457" s="34">
        <f t="shared" si="85"/>
        <v>3.5450502339402619E-2</v>
      </c>
      <c r="AD457" s="34">
        <f t="shared" si="85"/>
        <v>3.5450502339402605E-2</v>
      </c>
      <c r="AE457" s="34">
        <f t="shared" si="85"/>
        <v>3.5450502339402619E-2</v>
      </c>
      <c r="AF457">
        <f t="shared" si="81"/>
        <v>3.5450502339402619E-2</v>
      </c>
      <c r="AG457" s="30"/>
    </row>
    <row r="458" spans="1:34" ht="15" customHeight="1" x14ac:dyDescent="0.4">
      <c r="A458" s="33" t="s">
        <v>6102</v>
      </c>
      <c r="B458" s="34">
        <f t="shared" si="85"/>
        <v>3.5450502339402619E-2</v>
      </c>
      <c r="C458" s="34">
        <f t="shared" si="85"/>
        <v>3.5450502339402626E-2</v>
      </c>
      <c r="D458" s="34">
        <f t="shared" si="85"/>
        <v>3.5450502339402626E-2</v>
      </c>
      <c r="E458" s="34">
        <f t="shared" si="85"/>
        <v>3.5450502339402605E-2</v>
      </c>
      <c r="F458" s="34">
        <f t="shared" si="85"/>
        <v>3.5450502339402626E-2</v>
      </c>
      <c r="G458" s="34">
        <f t="shared" si="85"/>
        <v>3.5450502339402626E-2</v>
      </c>
      <c r="H458" s="34">
        <f t="shared" si="85"/>
        <v>3.5450502339402612E-2</v>
      </c>
      <c r="I458" s="34">
        <f t="shared" si="85"/>
        <v>3.5450502339402612E-2</v>
      </c>
      <c r="J458" s="34">
        <f t="shared" si="85"/>
        <v>3.5450502339402612E-2</v>
      </c>
      <c r="K458" s="34">
        <f t="shared" si="85"/>
        <v>3.5450502339402605E-2</v>
      </c>
      <c r="L458" s="34">
        <f t="shared" si="85"/>
        <v>3.5450502339402619E-2</v>
      </c>
      <c r="M458" s="34">
        <f t="shared" si="85"/>
        <v>3.5450502339402619E-2</v>
      </c>
      <c r="N458" s="34">
        <f t="shared" si="85"/>
        <v>3.5450502339402619E-2</v>
      </c>
      <c r="O458" s="34">
        <f t="shared" si="85"/>
        <v>3.5450502339402612E-2</v>
      </c>
      <c r="P458" s="34">
        <f t="shared" si="85"/>
        <v>3.5450502339402612E-2</v>
      </c>
      <c r="Q458" s="34">
        <f t="shared" si="85"/>
        <v>3.5450502339402619E-2</v>
      </c>
      <c r="R458" s="34">
        <f t="shared" si="85"/>
        <v>3.5450502339402619E-2</v>
      </c>
      <c r="S458" s="34">
        <f t="shared" si="85"/>
        <v>3.5450502339402619E-2</v>
      </c>
      <c r="T458" s="34">
        <f t="shared" si="85"/>
        <v>3.5450502339402619E-2</v>
      </c>
      <c r="U458" s="34">
        <f t="shared" si="85"/>
        <v>3.5450502339402619E-2</v>
      </c>
      <c r="V458" s="34">
        <f t="shared" si="85"/>
        <v>3.5450502339402605E-2</v>
      </c>
      <c r="W458" s="34">
        <f t="shared" si="85"/>
        <v>3.5450502339402626E-2</v>
      </c>
      <c r="X458" s="34">
        <f t="shared" si="85"/>
        <v>3.5450502339402626E-2</v>
      </c>
      <c r="Y458" s="34">
        <f t="shared" si="85"/>
        <v>3.5450502339402619E-2</v>
      </c>
      <c r="Z458" s="34">
        <f t="shared" si="85"/>
        <v>3.5450502339402626E-2</v>
      </c>
      <c r="AA458" s="34">
        <f t="shared" si="85"/>
        <v>3.5450502339402626E-2</v>
      </c>
      <c r="AB458" s="34">
        <f t="shared" si="85"/>
        <v>3.5450502339402612E-2</v>
      </c>
      <c r="AC458" s="34">
        <f t="shared" si="85"/>
        <v>3.5450502339402619E-2</v>
      </c>
      <c r="AD458" s="34">
        <f t="shared" si="85"/>
        <v>3.5450502339402605E-2</v>
      </c>
      <c r="AE458" s="34">
        <f t="shared" si="85"/>
        <v>3.5450502339402619E-2</v>
      </c>
      <c r="AF458">
        <f t="shared" si="81"/>
        <v>3.5450502339402619E-2</v>
      </c>
      <c r="AG458" s="30"/>
    </row>
    <row r="459" spans="1:34" ht="15" customHeight="1" x14ac:dyDescent="0.4">
      <c r="A459" s="33" t="s">
        <v>6103</v>
      </c>
      <c r="B459" s="34">
        <f t="shared" si="85"/>
        <v>3.5532311190955089E-2</v>
      </c>
      <c r="C459" s="34">
        <f t="shared" si="85"/>
        <v>3.5532311190955089E-2</v>
      </c>
      <c r="D459" s="34">
        <f t="shared" si="85"/>
        <v>3.5532311190955089E-2</v>
      </c>
      <c r="E459" s="34">
        <f t="shared" si="85"/>
        <v>3.5532311190955068E-2</v>
      </c>
      <c r="F459" s="34">
        <f t="shared" si="85"/>
        <v>3.5532311190955089E-2</v>
      </c>
      <c r="G459" s="34">
        <f t="shared" si="85"/>
        <v>3.5532311190955089E-2</v>
      </c>
      <c r="H459" s="34">
        <f t="shared" si="85"/>
        <v>3.5532311190955075E-2</v>
      </c>
      <c r="I459" s="34">
        <f t="shared" si="85"/>
        <v>3.5532311190955082E-2</v>
      </c>
      <c r="J459" s="34">
        <f t="shared" si="85"/>
        <v>3.5532311190955082E-2</v>
      </c>
      <c r="K459" s="34">
        <f t="shared" si="85"/>
        <v>3.5532311190955068E-2</v>
      </c>
      <c r="L459" s="34">
        <f t="shared" si="85"/>
        <v>3.5532311190955089E-2</v>
      </c>
      <c r="M459" s="34">
        <f t="shared" si="85"/>
        <v>3.5532311190955089E-2</v>
      </c>
      <c r="N459" s="34">
        <f t="shared" si="85"/>
        <v>3.5532311190955089E-2</v>
      </c>
      <c r="O459" s="34">
        <f t="shared" si="85"/>
        <v>3.5532311190955075E-2</v>
      </c>
      <c r="P459" s="34">
        <f t="shared" si="85"/>
        <v>3.5532311190955075E-2</v>
      </c>
      <c r="Q459" s="34">
        <f t="shared" ref="Q459:AE459" si="86">Q425/Q$429</f>
        <v>3.5532311190955082E-2</v>
      </c>
      <c r="R459" s="34">
        <f t="shared" si="86"/>
        <v>3.5532311190955082E-2</v>
      </c>
      <c r="S459" s="34">
        <f t="shared" si="86"/>
        <v>3.5532311190955082E-2</v>
      </c>
      <c r="T459" s="34">
        <f t="shared" si="86"/>
        <v>3.5532311190955082E-2</v>
      </c>
      <c r="U459" s="34">
        <f t="shared" si="86"/>
        <v>3.5532311190955082E-2</v>
      </c>
      <c r="V459" s="34">
        <f t="shared" si="86"/>
        <v>3.5532311190955075E-2</v>
      </c>
      <c r="W459" s="34">
        <f t="shared" si="86"/>
        <v>3.5532311190955089E-2</v>
      </c>
      <c r="X459" s="34">
        <f t="shared" si="86"/>
        <v>3.5532311190955089E-2</v>
      </c>
      <c r="Y459" s="34">
        <f t="shared" si="86"/>
        <v>3.5532311190955075E-2</v>
      </c>
      <c r="Z459" s="34">
        <f t="shared" si="86"/>
        <v>3.5532311190955089E-2</v>
      </c>
      <c r="AA459" s="34">
        <f t="shared" si="86"/>
        <v>3.5532311190955089E-2</v>
      </c>
      <c r="AB459" s="34">
        <f t="shared" si="86"/>
        <v>3.5532311190955075E-2</v>
      </c>
      <c r="AC459" s="34">
        <f t="shared" si="86"/>
        <v>3.5532311190955082E-2</v>
      </c>
      <c r="AD459" s="34">
        <f t="shared" si="86"/>
        <v>3.5532311190955068E-2</v>
      </c>
      <c r="AE459" s="34">
        <f t="shared" si="86"/>
        <v>3.5532311190955082E-2</v>
      </c>
      <c r="AF459">
        <f t="shared" si="81"/>
        <v>3.5532311190955103E-2</v>
      </c>
      <c r="AG459" s="30"/>
    </row>
    <row r="460" spans="1:34" ht="15" customHeight="1" x14ac:dyDescent="0.4">
      <c r="A460" s="33" t="s">
        <v>6104</v>
      </c>
      <c r="B460" s="34">
        <f t="shared" ref="B460:AE462" si="87">B426/B$429</f>
        <v>3.5533137542990971E-2</v>
      </c>
      <c r="C460" s="34">
        <f t="shared" si="87"/>
        <v>3.5533137542990971E-2</v>
      </c>
      <c r="D460" s="34">
        <f t="shared" si="87"/>
        <v>3.5533137542990971E-2</v>
      </c>
      <c r="E460" s="34">
        <f t="shared" si="87"/>
        <v>3.553313754299095E-2</v>
      </c>
      <c r="F460" s="34">
        <f t="shared" si="87"/>
        <v>3.5533137542990971E-2</v>
      </c>
      <c r="G460" s="34">
        <f t="shared" si="87"/>
        <v>3.5533137542990971E-2</v>
      </c>
      <c r="H460" s="34">
        <f t="shared" si="87"/>
        <v>3.5533137542990964E-2</v>
      </c>
      <c r="I460" s="34">
        <f t="shared" si="87"/>
        <v>3.5533137542990957E-2</v>
      </c>
      <c r="J460" s="34">
        <f t="shared" si="87"/>
        <v>3.5533137542990957E-2</v>
      </c>
      <c r="K460" s="34">
        <f t="shared" si="87"/>
        <v>3.5533137542990957E-2</v>
      </c>
      <c r="L460" s="34">
        <f t="shared" si="87"/>
        <v>3.5533137542990971E-2</v>
      </c>
      <c r="M460" s="34">
        <f t="shared" si="87"/>
        <v>3.5533137542990971E-2</v>
      </c>
      <c r="N460" s="34">
        <f t="shared" si="87"/>
        <v>3.5533137542990971E-2</v>
      </c>
      <c r="O460" s="34">
        <f t="shared" si="87"/>
        <v>3.5533137542990964E-2</v>
      </c>
      <c r="P460" s="34">
        <f t="shared" si="87"/>
        <v>3.5533137542990957E-2</v>
      </c>
      <c r="Q460" s="34">
        <f t="shared" si="87"/>
        <v>3.5533137542990964E-2</v>
      </c>
      <c r="R460" s="34">
        <f t="shared" si="87"/>
        <v>3.5533137542990964E-2</v>
      </c>
      <c r="S460" s="34">
        <f t="shared" si="87"/>
        <v>3.5533137542990964E-2</v>
      </c>
      <c r="T460" s="34">
        <f t="shared" si="87"/>
        <v>3.5533137542990971E-2</v>
      </c>
      <c r="U460" s="34">
        <f t="shared" si="87"/>
        <v>3.5533137542990964E-2</v>
      </c>
      <c r="V460" s="34">
        <f t="shared" si="87"/>
        <v>3.5533137542990957E-2</v>
      </c>
      <c r="W460" s="34">
        <f t="shared" si="87"/>
        <v>3.5533137542990978E-2</v>
      </c>
      <c r="X460" s="34">
        <f t="shared" si="87"/>
        <v>3.5533137542990978E-2</v>
      </c>
      <c r="Y460" s="34">
        <f t="shared" si="87"/>
        <v>3.5533137542990964E-2</v>
      </c>
      <c r="Z460" s="34">
        <f t="shared" si="87"/>
        <v>3.5533137542990978E-2</v>
      </c>
      <c r="AA460" s="34">
        <f t="shared" si="87"/>
        <v>3.5533137542990978E-2</v>
      </c>
      <c r="AB460" s="34">
        <f t="shared" si="87"/>
        <v>3.5533137542990964E-2</v>
      </c>
      <c r="AC460" s="34">
        <f t="shared" si="87"/>
        <v>3.5533137542990964E-2</v>
      </c>
      <c r="AD460" s="34">
        <f t="shared" si="87"/>
        <v>3.553313754299095E-2</v>
      </c>
      <c r="AE460" s="34">
        <f t="shared" si="87"/>
        <v>3.5533137542990964E-2</v>
      </c>
      <c r="AF460">
        <f t="shared" si="81"/>
        <v>3.5533137542990964E-2</v>
      </c>
      <c r="AG460" s="30"/>
    </row>
    <row r="461" spans="1:34" ht="15" customHeight="1" x14ac:dyDescent="0.4">
      <c r="A461" s="33" t="s">
        <v>6105</v>
      </c>
      <c r="B461" s="34">
        <f t="shared" si="87"/>
        <v>3.5611640986399906E-2</v>
      </c>
      <c r="C461" s="34">
        <f t="shared" si="87"/>
        <v>3.5611640986399899E-2</v>
      </c>
      <c r="D461" s="34">
        <f t="shared" si="87"/>
        <v>3.5611640986399899E-2</v>
      </c>
      <c r="E461" s="34">
        <f t="shared" si="87"/>
        <v>3.5611640986399885E-2</v>
      </c>
      <c r="F461" s="34">
        <f t="shared" si="87"/>
        <v>3.5611640986399899E-2</v>
      </c>
      <c r="G461" s="34">
        <f t="shared" si="87"/>
        <v>3.5611640986399899E-2</v>
      </c>
      <c r="H461" s="34">
        <f t="shared" si="87"/>
        <v>3.5611640986399899E-2</v>
      </c>
      <c r="I461" s="34">
        <f t="shared" si="87"/>
        <v>3.5611640986399892E-2</v>
      </c>
      <c r="J461" s="34">
        <f t="shared" si="87"/>
        <v>3.5611640986399892E-2</v>
      </c>
      <c r="K461" s="34">
        <f t="shared" si="87"/>
        <v>3.5611640986399892E-2</v>
      </c>
      <c r="L461" s="34">
        <f t="shared" si="87"/>
        <v>3.5611640986399906E-2</v>
      </c>
      <c r="M461" s="34">
        <f t="shared" si="87"/>
        <v>3.5611640986399906E-2</v>
      </c>
      <c r="N461" s="34">
        <f t="shared" si="87"/>
        <v>3.5611640986399906E-2</v>
      </c>
      <c r="O461" s="34">
        <f t="shared" si="87"/>
        <v>3.5611640986399885E-2</v>
      </c>
      <c r="P461" s="34">
        <f t="shared" si="87"/>
        <v>3.5611640986399892E-2</v>
      </c>
      <c r="Q461" s="34">
        <f t="shared" si="87"/>
        <v>3.5611640986399899E-2</v>
      </c>
      <c r="R461" s="34">
        <f t="shared" si="87"/>
        <v>3.5611640986399899E-2</v>
      </c>
      <c r="S461" s="34">
        <f t="shared" si="87"/>
        <v>3.5611640986399899E-2</v>
      </c>
      <c r="T461" s="34">
        <f t="shared" si="87"/>
        <v>3.5611640986399899E-2</v>
      </c>
      <c r="U461" s="34">
        <f t="shared" si="87"/>
        <v>3.5611640986399899E-2</v>
      </c>
      <c r="V461" s="34">
        <f t="shared" si="87"/>
        <v>3.5611640986399885E-2</v>
      </c>
      <c r="W461" s="34">
        <f t="shared" si="87"/>
        <v>3.5611640986399906E-2</v>
      </c>
      <c r="X461" s="34">
        <f t="shared" si="87"/>
        <v>3.5611640986399906E-2</v>
      </c>
      <c r="Y461" s="34">
        <f t="shared" si="87"/>
        <v>3.5611640986399899E-2</v>
      </c>
      <c r="Z461" s="34">
        <f t="shared" si="87"/>
        <v>3.5611640986399906E-2</v>
      </c>
      <c r="AA461" s="34">
        <f t="shared" si="87"/>
        <v>3.5611640986399906E-2</v>
      </c>
      <c r="AB461" s="34">
        <f t="shared" si="87"/>
        <v>3.5611640986399892E-2</v>
      </c>
      <c r="AC461" s="34">
        <f t="shared" si="87"/>
        <v>3.5611640986399899E-2</v>
      </c>
      <c r="AD461" s="34">
        <f t="shared" si="87"/>
        <v>3.5611640986399885E-2</v>
      </c>
      <c r="AE461" s="34">
        <f t="shared" si="87"/>
        <v>3.5611640986399899E-2</v>
      </c>
      <c r="AF461">
        <f t="shared" si="81"/>
        <v>3.5611640986399899E-2</v>
      </c>
      <c r="AG461" s="30"/>
    </row>
    <row r="462" spans="1:34" ht="15" customHeight="1" x14ac:dyDescent="0.4">
      <c r="A462" s="33" t="s">
        <v>6106</v>
      </c>
      <c r="B462" s="34">
        <f t="shared" si="87"/>
        <v>3.6194219171697774E-2</v>
      </c>
      <c r="C462" s="34">
        <f t="shared" si="87"/>
        <v>3.6194219171697774E-2</v>
      </c>
      <c r="D462" s="34">
        <f t="shared" si="87"/>
        <v>3.6194219171697774E-2</v>
      </c>
      <c r="E462" s="34">
        <f t="shared" si="87"/>
        <v>3.619421917169776E-2</v>
      </c>
      <c r="F462" s="34">
        <f t="shared" si="87"/>
        <v>3.6194219171697781E-2</v>
      </c>
      <c r="G462" s="34">
        <f t="shared" si="87"/>
        <v>3.6194219171697774E-2</v>
      </c>
      <c r="H462" s="34">
        <f t="shared" si="87"/>
        <v>3.6194219171697767E-2</v>
      </c>
      <c r="I462" s="34">
        <f t="shared" si="87"/>
        <v>3.6194219171697774E-2</v>
      </c>
      <c r="J462" s="34">
        <f t="shared" si="87"/>
        <v>3.6194219171697774E-2</v>
      </c>
      <c r="K462" s="34">
        <f t="shared" si="87"/>
        <v>3.6194219171697767E-2</v>
      </c>
      <c r="L462" s="34">
        <f t="shared" si="87"/>
        <v>3.6194219171697781E-2</v>
      </c>
      <c r="M462" s="34">
        <f t="shared" si="87"/>
        <v>3.6194219171697781E-2</v>
      </c>
      <c r="N462" s="34">
        <f t="shared" si="87"/>
        <v>3.6194219171697781E-2</v>
      </c>
      <c r="O462" s="34">
        <f t="shared" si="87"/>
        <v>3.619421917169776E-2</v>
      </c>
      <c r="P462" s="34">
        <f t="shared" si="87"/>
        <v>3.6194219171697767E-2</v>
      </c>
      <c r="Q462" s="34">
        <f t="shared" si="87"/>
        <v>3.6194219171697774E-2</v>
      </c>
      <c r="R462" s="34">
        <f t="shared" si="87"/>
        <v>3.6194219171697774E-2</v>
      </c>
      <c r="S462" s="34">
        <f t="shared" si="87"/>
        <v>3.6194219171697774E-2</v>
      </c>
      <c r="T462" s="34">
        <f t="shared" si="87"/>
        <v>3.6194219171697774E-2</v>
      </c>
      <c r="U462" s="34">
        <f t="shared" si="87"/>
        <v>3.6194219171697774E-2</v>
      </c>
      <c r="V462" s="34">
        <f t="shared" si="87"/>
        <v>3.619421917169776E-2</v>
      </c>
      <c r="W462" s="34">
        <f t="shared" si="87"/>
        <v>3.6194219171697781E-2</v>
      </c>
      <c r="X462" s="34">
        <f t="shared" si="87"/>
        <v>3.6194219171697781E-2</v>
      </c>
      <c r="Y462" s="34">
        <f t="shared" si="87"/>
        <v>3.6194219171697767E-2</v>
      </c>
      <c r="Z462" s="34">
        <f t="shared" si="87"/>
        <v>3.6194219171697781E-2</v>
      </c>
      <c r="AA462" s="34">
        <f t="shared" si="87"/>
        <v>3.6194219171697781E-2</v>
      </c>
      <c r="AB462" s="34">
        <f t="shared" si="87"/>
        <v>3.6194219171697767E-2</v>
      </c>
      <c r="AC462" s="34">
        <f t="shared" si="87"/>
        <v>3.6194219171697774E-2</v>
      </c>
      <c r="AD462" s="34">
        <f t="shared" si="87"/>
        <v>3.619421917169776E-2</v>
      </c>
      <c r="AE462" s="34">
        <f t="shared" si="87"/>
        <v>3.6194219171697774E-2</v>
      </c>
      <c r="AF462">
        <f t="shared" si="81"/>
        <v>3.619421917169776E-2</v>
      </c>
      <c r="AG462" s="30"/>
    </row>
    <row r="463" spans="1:34" ht="15" customHeight="1" x14ac:dyDescent="0.4">
      <c r="A463" s="31"/>
      <c r="B463" s="36">
        <f t="shared" ref="B463:AE463" si="88">AVERAGE(B433:B462)</f>
        <v>3.3333333333333333E-2</v>
      </c>
      <c r="C463" s="36">
        <f t="shared" si="88"/>
        <v>3.3333333333333333E-2</v>
      </c>
      <c r="D463" s="36">
        <f t="shared" si="88"/>
        <v>3.3333333333333333E-2</v>
      </c>
      <c r="E463" s="36">
        <f t="shared" si="88"/>
        <v>3.3333333333333319E-2</v>
      </c>
      <c r="F463" s="36">
        <f t="shared" si="88"/>
        <v>3.3333333333333333E-2</v>
      </c>
      <c r="G463" s="36">
        <f t="shared" si="88"/>
        <v>3.3333333333333333E-2</v>
      </c>
      <c r="H463" s="36">
        <f t="shared" si="88"/>
        <v>3.3333333333333326E-2</v>
      </c>
      <c r="I463" s="36">
        <f t="shared" si="88"/>
        <v>3.3333333333333326E-2</v>
      </c>
      <c r="J463" s="36">
        <f t="shared" si="88"/>
        <v>3.3333333333333326E-2</v>
      </c>
      <c r="K463" s="36">
        <f t="shared" si="88"/>
        <v>3.3333333333333319E-2</v>
      </c>
      <c r="L463" s="36">
        <f t="shared" si="88"/>
        <v>3.3333333333333333E-2</v>
      </c>
      <c r="M463" s="36">
        <f t="shared" si="88"/>
        <v>3.3333333333333333E-2</v>
      </c>
      <c r="N463" s="36">
        <f t="shared" si="88"/>
        <v>3.3333333333333333E-2</v>
      </c>
      <c r="O463" s="36">
        <f t="shared" si="88"/>
        <v>3.3333333333333319E-2</v>
      </c>
      <c r="P463" s="36">
        <f t="shared" si="88"/>
        <v>3.3333333333333319E-2</v>
      </c>
      <c r="Q463" s="36">
        <f t="shared" si="88"/>
        <v>3.3333333333333333E-2</v>
      </c>
      <c r="R463" s="36">
        <f t="shared" si="88"/>
        <v>3.3333333333333326E-2</v>
      </c>
      <c r="S463" s="36">
        <f t="shared" si="88"/>
        <v>3.3333333333333326E-2</v>
      </c>
      <c r="T463" s="36">
        <f t="shared" si="88"/>
        <v>3.3333333333333333E-2</v>
      </c>
      <c r="U463" s="36">
        <f t="shared" si="88"/>
        <v>3.3333333333333326E-2</v>
      </c>
      <c r="V463" s="36">
        <f t="shared" si="88"/>
        <v>3.3333333333333319E-2</v>
      </c>
      <c r="W463" s="36">
        <f t="shared" si="88"/>
        <v>3.3333333333333333E-2</v>
      </c>
      <c r="X463" s="36">
        <f t="shared" si="88"/>
        <v>3.3333333333333333E-2</v>
      </c>
      <c r="Y463" s="36">
        <f t="shared" si="88"/>
        <v>3.3333333333333326E-2</v>
      </c>
      <c r="Z463" s="36">
        <f t="shared" si="88"/>
        <v>3.333333333333334E-2</v>
      </c>
      <c r="AA463" s="36">
        <f t="shared" si="88"/>
        <v>3.333333333333334E-2</v>
      </c>
      <c r="AB463" s="36">
        <f t="shared" si="88"/>
        <v>3.3333333333333326E-2</v>
      </c>
      <c r="AC463" s="36">
        <f t="shared" si="88"/>
        <v>3.3333333333333326E-2</v>
      </c>
      <c r="AD463" s="36">
        <f t="shared" si="88"/>
        <v>3.3333333333333319E-2</v>
      </c>
      <c r="AE463" s="36">
        <f t="shared" si="88"/>
        <v>3.3333333333333326E-2</v>
      </c>
      <c r="AF463" s="31"/>
      <c r="AG463" s="30"/>
      <c r="AH463" s="29"/>
    </row>
    <row r="464" spans="1:34" ht="15" customHeight="1" x14ac:dyDescent="0.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0"/>
      <c r="AH464" s="29"/>
    </row>
    <row r="465" spans="1:34" ht="15" customHeight="1" x14ac:dyDescent="0.4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0"/>
      <c r="AH465" s="29"/>
    </row>
    <row r="466" spans="1:34" ht="15" customHeight="1" x14ac:dyDescent="0.4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0"/>
      <c r="AH466" s="29"/>
    </row>
    <row r="467" spans="1:34" ht="15" customHeight="1" x14ac:dyDescent="0.4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0"/>
      <c r="AH467" s="29"/>
    </row>
    <row r="468" spans="1:34" ht="15" customHeight="1" x14ac:dyDescent="0.4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0"/>
      <c r="AH468" s="29"/>
    </row>
    <row r="469" spans="1:34" ht="15" customHeight="1" x14ac:dyDescent="0.4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0"/>
      <c r="AH469" s="29"/>
    </row>
    <row r="470" spans="1:34" ht="15" customHeight="1" x14ac:dyDescent="0.4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0"/>
      <c r="AH470" s="29"/>
    </row>
    <row r="471" spans="1:34" ht="15" customHeight="1" x14ac:dyDescent="0.4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0"/>
      <c r="AH471" s="29"/>
    </row>
    <row r="472" spans="1:34" ht="15" customHeight="1" x14ac:dyDescent="0.4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0"/>
      <c r="AH472" s="29"/>
    </row>
    <row r="473" spans="1:34" ht="15" customHeight="1" x14ac:dyDescent="0.4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0"/>
      <c r="AH473" s="29"/>
    </row>
    <row r="474" spans="1:34" ht="15" customHeight="1" x14ac:dyDescent="0.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0"/>
      <c r="AH474" s="29"/>
    </row>
    <row r="475" spans="1:34" ht="15" customHeight="1" x14ac:dyDescent="0.4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0"/>
      <c r="AH475" s="29"/>
    </row>
    <row r="476" spans="1:34" ht="15" customHeight="1" x14ac:dyDescent="0.4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0"/>
      <c r="AH476" s="29"/>
    </row>
    <row r="477" spans="1:34" ht="15" customHeight="1" x14ac:dyDescent="0.4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0"/>
      <c r="AH477" s="29"/>
    </row>
    <row r="478" spans="1:34" ht="15" customHeight="1" x14ac:dyDescent="0.4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0"/>
      <c r="AH478" s="29"/>
    </row>
    <row r="479" spans="1:34" ht="15" customHeight="1" x14ac:dyDescent="0.4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0"/>
      <c r="AH479" s="29"/>
    </row>
    <row r="480" spans="1:34" ht="15" customHeight="1" x14ac:dyDescent="0.4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0"/>
      <c r="AH480" s="29"/>
    </row>
    <row r="481" spans="1:34" ht="15" customHeight="1" x14ac:dyDescent="0.4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0"/>
      <c r="AH481" s="29"/>
    </row>
    <row r="482" spans="1:34" ht="15" customHeight="1" x14ac:dyDescent="0.4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0"/>
      <c r="AH482" s="29"/>
    </row>
    <row r="483" spans="1:34" ht="15" customHeight="1" x14ac:dyDescent="0.4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0"/>
      <c r="AH483" s="29"/>
    </row>
    <row r="484" spans="1:34" ht="15" customHeight="1" x14ac:dyDescent="0.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0"/>
      <c r="AH484" s="29"/>
    </row>
    <row r="485" spans="1:34" ht="15" customHeight="1" x14ac:dyDescent="0.4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0"/>
      <c r="AH485" s="29"/>
    </row>
    <row r="486" spans="1:34" ht="15" customHeight="1" x14ac:dyDescent="0.4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0"/>
      <c r="AH486" s="29"/>
    </row>
    <row r="487" spans="1:34" ht="15" customHeight="1" x14ac:dyDescent="0.4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0"/>
      <c r="AH487" s="29"/>
    </row>
    <row r="488" spans="1:34" ht="15" customHeight="1" x14ac:dyDescent="0.4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0"/>
      <c r="AH488" s="29"/>
    </row>
    <row r="489" spans="1:34" ht="15" customHeight="1" x14ac:dyDescent="0.4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0"/>
      <c r="AH489" s="29"/>
    </row>
    <row r="490" spans="1:34" ht="15" customHeight="1" x14ac:dyDescent="0.4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0"/>
      <c r="AH490" s="29"/>
    </row>
    <row r="491" spans="1:34" ht="15" customHeight="1" x14ac:dyDescent="0.4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0"/>
      <c r="AH491" s="29"/>
    </row>
    <row r="492" spans="1:34" ht="15" customHeight="1" x14ac:dyDescent="0.4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0"/>
      <c r="AH492" s="29"/>
    </row>
    <row r="493" spans="1:34" ht="15" customHeight="1" x14ac:dyDescent="0.4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0"/>
      <c r="AH493" s="29"/>
    </row>
    <row r="494" spans="1:34" ht="15" customHeight="1" x14ac:dyDescent="0.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0"/>
      <c r="AH494" s="29"/>
    </row>
    <row r="495" spans="1:34" ht="15" customHeight="1" x14ac:dyDescent="0.4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0"/>
      <c r="AH495" s="29"/>
    </row>
    <row r="496" spans="1:34" ht="15" customHeight="1" x14ac:dyDescent="0.4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0"/>
      <c r="AH496" s="29"/>
    </row>
    <row r="497" spans="1:34" ht="15" customHeight="1" x14ac:dyDescent="0.4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0"/>
      <c r="AH497" s="29"/>
    </row>
    <row r="498" spans="1:34" ht="15" customHeight="1" x14ac:dyDescent="0.4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0"/>
      <c r="AH498" s="29"/>
    </row>
    <row r="499" spans="1:34" ht="15" customHeight="1" x14ac:dyDescent="0.4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0"/>
      <c r="AH499" s="29"/>
    </row>
    <row r="500" spans="1:34" ht="15" customHeight="1" x14ac:dyDescent="0.4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0"/>
      <c r="AH500" s="29"/>
    </row>
    <row r="501" spans="1:34" ht="15" customHeight="1" x14ac:dyDescent="0.4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0"/>
      <c r="AH501" s="29"/>
    </row>
    <row r="502" spans="1:34" ht="15" customHeight="1" x14ac:dyDescent="0.4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0"/>
      <c r="AH502" s="29"/>
    </row>
    <row r="503" spans="1:34" ht="15" customHeight="1" x14ac:dyDescent="0.4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0"/>
      <c r="AH503" s="29"/>
    </row>
    <row r="504" spans="1:34" ht="15" customHeight="1" x14ac:dyDescent="0.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0"/>
      <c r="AH504" s="29"/>
    </row>
    <row r="505" spans="1:34" ht="15" customHeight="1" x14ac:dyDescent="0.4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0"/>
      <c r="AH505" s="29"/>
    </row>
    <row r="506" spans="1:34" ht="15" customHeight="1" x14ac:dyDescent="0.4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0"/>
      <c r="AH506" s="29"/>
    </row>
    <row r="507" spans="1:34" ht="15" customHeight="1" x14ac:dyDescent="0.4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0"/>
      <c r="AH507" s="29"/>
    </row>
    <row r="508" spans="1:34" ht="15" customHeight="1" x14ac:dyDescent="0.4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0"/>
      <c r="AH508" s="29"/>
    </row>
    <row r="509" spans="1:34" ht="15" customHeight="1" x14ac:dyDescent="0.4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0"/>
      <c r="AH509" s="29"/>
    </row>
    <row r="510" spans="1:34" ht="15" customHeight="1" x14ac:dyDescent="0.4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0"/>
      <c r="AH510" s="29"/>
    </row>
    <row r="511" spans="1:34" ht="15" customHeight="1" x14ac:dyDescent="0.4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0"/>
      <c r="AH511" s="29"/>
    </row>
    <row r="512" spans="1:34" ht="15" customHeight="1" x14ac:dyDescent="0.4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0"/>
      <c r="AH512" s="29"/>
    </row>
    <row r="513" spans="1:34" ht="15" customHeight="1" x14ac:dyDescent="0.4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0"/>
      <c r="AH513" s="29"/>
    </row>
    <row r="514" spans="1:34" ht="15" customHeight="1" x14ac:dyDescent="0.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0"/>
      <c r="AH514" s="29"/>
    </row>
    <row r="515" spans="1:34" ht="15" customHeight="1" x14ac:dyDescent="0.4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0"/>
      <c r="AH515" s="29"/>
    </row>
    <row r="516" spans="1:34" ht="15" customHeight="1" x14ac:dyDescent="0.4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0"/>
      <c r="AH516" s="29"/>
    </row>
    <row r="517" spans="1:34" ht="15" customHeight="1" x14ac:dyDescent="0.4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0"/>
      <c r="AH517" s="29"/>
    </row>
    <row r="518" spans="1:34" ht="15" customHeight="1" x14ac:dyDescent="0.4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0"/>
      <c r="AH518" s="29"/>
    </row>
    <row r="519" spans="1:34" ht="15" customHeight="1" x14ac:dyDescent="0.4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0"/>
      <c r="AH519" s="29"/>
    </row>
    <row r="520" spans="1:34" ht="15" customHeight="1" x14ac:dyDescent="0.4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0"/>
      <c r="AH520" s="29"/>
    </row>
    <row r="521" spans="1:34" ht="15" customHeight="1" x14ac:dyDescent="0.4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0"/>
      <c r="AH521" s="29"/>
    </row>
    <row r="522" spans="1:34" ht="15" customHeight="1" x14ac:dyDescent="0.4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0"/>
      <c r="AH522" s="29"/>
    </row>
    <row r="523" spans="1:34" ht="15" customHeight="1" x14ac:dyDescent="0.4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0"/>
      <c r="AH523" s="29"/>
    </row>
    <row r="524" spans="1:34" ht="15" customHeight="1" x14ac:dyDescent="0.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0"/>
      <c r="AH524" s="29"/>
    </row>
    <row r="525" spans="1:34" ht="15" customHeight="1" x14ac:dyDescent="0.4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0"/>
      <c r="AH525" s="29"/>
    </row>
    <row r="526" spans="1:34" ht="15" customHeight="1" x14ac:dyDescent="0.4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0"/>
      <c r="AH526" s="29"/>
    </row>
    <row r="527" spans="1:34" ht="15" customHeight="1" x14ac:dyDescent="0.4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0"/>
      <c r="AH527" s="29"/>
    </row>
    <row r="528" spans="1:34" ht="15" customHeight="1" x14ac:dyDescent="0.4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0"/>
      <c r="AH528" s="29"/>
    </row>
    <row r="529" spans="1:34" ht="15" customHeight="1" x14ac:dyDescent="0.4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0"/>
      <c r="AH529" s="29"/>
    </row>
    <row r="530" spans="1:34" ht="15" customHeight="1" x14ac:dyDescent="0.4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0"/>
      <c r="AH530" s="29"/>
    </row>
    <row r="531" spans="1:34" ht="15" customHeight="1" x14ac:dyDescent="0.4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0"/>
      <c r="AH531" s="29"/>
    </row>
    <row r="532" spans="1:34" ht="15" customHeight="1" x14ac:dyDescent="0.4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0"/>
      <c r="AH532" s="29"/>
    </row>
    <row r="533" spans="1:34" ht="15" customHeight="1" x14ac:dyDescent="0.4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0"/>
      <c r="AH533" s="29"/>
    </row>
    <row r="534" spans="1:34" ht="15" customHeight="1" x14ac:dyDescent="0.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0"/>
      <c r="AH534" s="29"/>
    </row>
    <row r="535" spans="1:34" ht="15" customHeight="1" x14ac:dyDescent="0.4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0"/>
      <c r="AH535" s="29"/>
    </row>
    <row r="536" spans="1:34" ht="15" customHeight="1" x14ac:dyDescent="0.4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0"/>
      <c r="AH536" s="29"/>
    </row>
    <row r="537" spans="1:34" ht="15" customHeight="1" x14ac:dyDescent="0.4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0"/>
      <c r="AH537" s="29"/>
    </row>
    <row r="538" spans="1:34" ht="15" customHeight="1" x14ac:dyDescent="0.4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0"/>
      <c r="AH538" s="29"/>
    </row>
    <row r="539" spans="1:34" ht="15" customHeight="1" x14ac:dyDescent="0.4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0"/>
      <c r="AH539" s="29"/>
    </row>
    <row r="540" spans="1:34" ht="15" customHeight="1" x14ac:dyDescent="0.4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0"/>
      <c r="AH540" s="29"/>
    </row>
    <row r="541" spans="1:34" ht="15" customHeight="1" x14ac:dyDescent="0.4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0"/>
      <c r="AH541" s="29"/>
    </row>
    <row r="542" spans="1:34" ht="15" customHeight="1" x14ac:dyDescent="0.4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0"/>
      <c r="AH542" s="29"/>
    </row>
    <row r="543" spans="1:34" ht="15" customHeight="1" x14ac:dyDescent="0.4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0"/>
      <c r="AH543" s="29"/>
    </row>
    <row r="544" spans="1:34" ht="15" customHeight="1" x14ac:dyDescent="0.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0"/>
      <c r="AH544" s="29"/>
    </row>
    <row r="545" spans="1:34" ht="15" customHeight="1" x14ac:dyDescent="0.4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0"/>
      <c r="AH545" s="29"/>
    </row>
    <row r="546" spans="1:34" ht="15" customHeight="1" x14ac:dyDescent="0.4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0"/>
      <c r="AH546" s="29"/>
    </row>
    <row r="547" spans="1:34" ht="15" customHeight="1" x14ac:dyDescent="0.4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0"/>
      <c r="AH547" s="29"/>
    </row>
    <row r="548" spans="1:34" ht="15" customHeight="1" x14ac:dyDescent="0.4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0"/>
      <c r="AH548" s="29"/>
    </row>
    <row r="549" spans="1:34" ht="15" customHeight="1" x14ac:dyDescent="0.4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0"/>
      <c r="AH549" s="29"/>
    </row>
    <row r="550" spans="1:34" ht="15" customHeight="1" x14ac:dyDescent="0.4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0"/>
      <c r="AH550" s="29"/>
    </row>
    <row r="551" spans="1:34" ht="15" customHeight="1" x14ac:dyDescent="0.4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0"/>
      <c r="AH551" s="29"/>
    </row>
    <row r="552" spans="1:34" ht="15" customHeight="1" x14ac:dyDescent="0.4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0"/>
      <c r="AH552" s="29"/>
    </row>
    <row r="553" spans="1:34" ht="15" customHeight="1" x14ac:dyDescent="0.4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0"/>
      <c r="AH553" s="29"/>
    </row>
    <row r="554" spans="1:34" ht="15" customHeight="1" x14ac:dyDescent="0.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0"/>
      <c r="AH554" s="29"/>
    </row>
    <row r="555" spans="1:34" ht="15" customHeight="1" x14ac:dyDescent="0.4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0"/>
      <c r="AH555" s="29"/>
    </row>
    <row r="556" spans="1:34" ht="15" customHeight="1" x14ac:dyDescent="0.4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0"/>
      <c r="AH556" s="29"/>
    </row>
    <row r="557" spans="1:34" ht="15" customHeight="1" x14ac:dyDescent="0.4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0"/>
      <c r="AH557" s="29"/>
    </row>
    <row r="558" spans="1:34" ht="15" customHeight="1" x14ac:dyDescent="0.4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0"/>
      <c r="AH558" s="29"/>
    </row>
    <row r="559" spans="1:34" ht="15" customHeight="1" x14ac:dyDescent="0.4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0"/>
      <c r="AH559" s="29"/>
    </row>
    <row r="560" spans="1:34" ht="15" customHeight="1" x14ac:dyDescent="0.4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0"/>
      <c r="AH560" s="29"/>
    </row>
    <row r="561" spans="1:34" ht="15" customHeight="1" x14ac:dyDescent="0.4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0"/>
      <c r="AH561" s="29"/>
    </row>
    <row r="562" spans="1:34" ht="15" customHeight="1" x14ac:dyDescent="0.4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0"/>
      <c r="AH562" s="29"/>
    </row>
    <row r="563" spans="1:34" ht="15" customHeight="1" x14ac:dyDescent="0.4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0"/>
      <c r="AH563" s="29"/>
    </row>
    <row r="564" spans="1:34" ht="15" customHeight="1" x14ac:dyDescent="0.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0"/>
      <c r="AH564" s="29"/>
    </row>
    <row r="565" spans="1:34" ht="15" customHeight="1" x14ac:dyDescent="0.4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0"/>
      <c r="AH565" s="29"/>
    </row>
    <row r="566" spans="1:34" ht="15" customHeight="1" x14ac:dyDescent="0.4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0"/>
      <c r="AH566" s="29"/>
    </row>
    <row r="567" spans="1:34" ht="15" customHeight="1" x14ac:dyDescent="0.4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0"/>
      <c r="AH567" s="29"/>
    </row>
    <row r="568" spans="1:34" ht="15" customHeight="1" x14ac:dyDescent="0.4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0"/>
      <c r="AH568" s="29"/>
    </row>
    <row r="569" spans="1:34" ht="15" customHeight="1" x14ac:dyDescent="0.4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0"/>
      <c r="AH569" s="29"/>
    </row>
    <row r="570" spans="1:34" ht="15" customHeight="1" x14ac:dyDescent="0.4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0"/>
      <c r="AH570" s="29"/>
    </row>
    <row r="571" spans="1:34" ht="15" customHeight="1" x14ac:dyDescent="0.4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0"/>
      <c r="AH571" s="29"/>
    </row>
    <row r="572" spans="1:34" ht="15" customHeight="1" x14ac:dyDescent="0.4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0"/>
      <c r="AH572" s="29"/>
    </row>
    <row r="573" spans="1:34" ht="15" customHeight="1" x14ac:dyDescent="0.4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0"/>
      <c r="AH573" s="29"/>
    </row>
    <row r="574" spans="1:34" ht="15" customHeight="1" x14ac:dyDescent="0.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0"/>
      <c r="AH574" s="29"/>
    </row>
    <row r="575" spans="1:34" ht="15" customHeight="1" x14ac:dyDescent="0.4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0"/>
      <c r="AH575" s="29"/>
    </row>
    <row r="576" spans="1:34" ht="15" customHeight="1" x14ac:dyDescent="0.4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0"/>
      <c r="AH576" s="29"/>
    </row>
    <row r="577" spans="1:34" ht="15" customHeight="1" x14ac:dyDescent="0.4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0"/>
      <c r="AH577" s="29"/>
    </row>
    <row r="578" spans="1:34" ht="15" customHeight="1" x14ac:dyDescent="0.4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0"/>
      <c r="AH578" s="29"/>
    </row>
    <row r="579" spans="1:34" ht="15" customHeight="1" x14ac:dyDescent="0.4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0"/>
      <c r="AH579" s="29"/>
    </row>
    <row r="580" spans="1:34" ht="15" customHeight="1" x14ac:dyDescent="0.4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0"/>
      <c r="AH580" s="29"/>
    </row>
    <row r="581" spans="1:34" ht="15" customHeight="1" x14ac:dyDescent="0.4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0"/>
      <c r="AH581" s="29"/>
    </row>
    <row r="582" spans="1:34" ht="15" customHeight="1" x14ac:dyDescent="0.4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0"/>
      <c r="AH582" s="29"/>
    </row>
    <row r="583" spans="1:34" ht="15" customHeight="1" x14ac:dyDescent="0.4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0"/>
      <c r="AH583" s="29"/>
    </row>
    <row r="584" spans="1:34" ht="15" customHeight="1" x14ac:dyDescent="0.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0"/>
      <c r="AH584" s="29"/>
    </row>
    <row r="585" spans="1:34" ht="15" customHeight="1" x14ac:dyDescent="0.4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0"/>
      <c r="AH585" s="29"/>
    </row>
    <row r="586" spans="1:34" ht="15" customHeight="1" x14ac:dyDescent="0.4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0"/>
      <c r="AH586" s="29"/>
    </row>
    <row r="587" spans="1:34" ht="15" customHeight="1" x14ac:dyDescent="0.4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0"/>
      <c r="AH587" s="29"/>
    </row>
    <row r="588" spans="1:34" ht="15" customHeight="1" x14ac:dyDescent="0.4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0"/>
      <c r="AH588" s="29"/>
    </row>
    <row r="589" spans="1:34" ht="15" customHeight="1" x14ac:dyDescent="0.4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0"/>
      <c r="AH589" s="29"/>
    </row>
    <row r="590" spans="1:34" ht="15" customHeight="1" x14ac:dyDescent="0.4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0"/>
      <c r="AH590" s="29"/>
    </row>
    <row r="591" spans="1:34" ht="15" customHeight="1" x14ac:dyDescent="0.4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0"/>
      <c r="AH591" s="29"/>
    </row>
    <row r="592" spans="1:34" ht="15" customHeight="1" x14ac:dyDescent="0.4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0"/>
      <c r="AH592" s="29"/>
    </row>
    <row r="593" spans="1:34" ht="15" customHeight="1" x14ac:dyDescent="0.4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0"/>
      <c r="AH593" s="29"/>
    </row>
    <row r="594" spans="1:34" ht="15" customHeight="1" x14ac:dyDescent="0.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0"/>
      <c r="AH594" s="29"/>
    </row>
    <row r="595" spans="1:34" ht="15" customHeight="1" x14ac:dyDescent="0.4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0"/>
      <c r="AH595" s="29"/>
    </row>
    <row r="596" spans="1:34" ht="15" customHeight="1" x14ac:dyDescent="0.4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0"/>
      <c r="AH596" s="29"/>
    </row>
    <row r="597" spans="1:34" ht="15" customHeight="1" x14ac:dyDescent="0.4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0"/>
      <c r="AH597" s="29"/>
    </row>
    <row r="598" spans="1:34" ht="15" customHeight="1" x14ac:dyDescent="0.4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0"/>
      <c r="AH598" s="29"/>
    </row>
    <row r="599" spans="1:34" ht="15" customHeight="1" x14ac:dyDescent="0.4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0"/>
      <c r="AH599" s="29"/>
    </row>
    <row r="600" spans="1:34" ht="15" customHeight="1" x14ac:dyDescent="0.4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0"/>
      <c r="AH600" s="29"/>
    </row>
    <row r="601" spans="1:34" ht="15" customHeight="1" x14ac:dyDescent="0.4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0"/>
      <c r="AH601" s="29"/>
    </row>
    <row r="602" spans="1:34" ht="15" customHeight="1" x14ac:dyDescent="0.4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0"/>
      <c r="AH602" s="29"/>
    </row>
    <row r="603" spans="1:34" ht="15" customHeight="1" x14ac:dyDescent="0.4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0"/>
      <c r="AH603" s="29"/>
    </row>
    <row r="604" spans="1:34" ht="15" customHeight="1" x14ac:dyDescent="0.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0"/>
      <c r="AH604" s="29"/>
    </row>
    <row r="605" spans="1:34" ht="15" customHeight="1" x14ac:dyDescent="0.4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0"/>
      <c r="AH605" s="29"/>
    </row>
    <row r="606" spans="1:34" ht="15" customHeight="1" x14ac:dyDescent="0.4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0"/>
      <c r="AH606" s="29"/>
    </row>
    <row r="607" spans="1:34" ht="15" customHeight="1" x14ac:dyDescent="0.4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0"/>
      <c r="AH607" s="29"/>
    </row>
    <row r="608" spans="1:34" ht="15" customHeight="1" x14ac:dyDescent="0.4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0"/>
      <c r="AH608" s="29"/>
    </row>
    <row r="609" spans="1:34" ht="15" customHeight="1" x14ac:dyDescent="0.4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0"/>
      <c r="AH609" s="29"/>
    </row>
    <row r="610" spans="1:34" ht="15" customHeight="1" x14ac:dyDescent="0.4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0"/>
      <c r="AH610" s="29"/>
    </row>
    <row r="611" spans="1:34" ht="15" customHeight="1" x14ac:dyDescent="0.4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0"/>
      <c r="AH611" s="29"/>
    </row>
    <row r="612" spans="1:34" ht="15" customHeight="1" x14ac:dyDescent="0.4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0"/>
      <c r="AH612" s="29"/>
    </row>
    <row r="613" spans="1:34" ht="15" customHeight="1" x14ac:dyDescent="0.4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0"/>
      <c r="AH613" s="29"/>
    </row>
    <row r="614" spans="1:34" ht="15" customHeight="1" x14ac:dyDescent="0.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0"/>
      <c r="AH614" s="29"/>
    </row>
    <row r="615" spans="1:34" ht="15" customHeight="1" x14ac:dyDescent="0.4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0"/>
      <c r="AH615" s="29"/>
    </row>
    <row r="616" spans="1:34" ht="15" customHeight="1" x14ac:dyDescent="0.4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29"/>
      <c r="AH616" s="29"/>
    </row>
    <row r="617" spans="1:34" ht="15" customHeight="1" x14ac:dyDescent="0.4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29"/>
      <c r="AH617" s="29"/>
    </row>
    <row r="618" spans="1:34" ht="15" customHeight="1" x14ac:dyDescent="0.4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29"/>
      <c r="AH618" s="29"/>
    </row>
    <row r="619" spans="1:34" ht="15" customHeight="1" x14ac:dyDescent="0.4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29"/>
      <c r="AH619" s="29"/>
    </row>
    <row r="620" spans="1:34" ht="15" customHeight="1" x14ac:dyDescent="0.4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29"/>
      <c r="AH620" s="29"/>
    </row>
    <row r="621" spans="1:34" ht="15" customHeight="1" x14ac:dyDescent="0.4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29"/>
      <c r="AH621" s="29"/>
    </row>
    <row r="622" spans="1:34" ht="15" customHeight="1" x14ac:dyDescent="0.4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29"/>
      <c r="AH622" s="29"/>
    </row>
    <row r="623" spans="1:34" ht="15" customHeight="1" x14ac:dyDescent="0.4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29"/>
      <c r="AH623" s="29"/>
    </row>
    <row r="624" spans="1:34" ht="15" customHeight="1" x14ac:dyDescent="0.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29"/>
      <c r="AH624" s="29"/>
    </row>
    <row r="625" spans="1:34" ht="15" customHeight="1" x14ac:dyDescent="0.4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29"/>
      <c r="AH625" s="29"/>
    </row>
    <row r="626" spans="1:34" ht="15" customHeight="1" x14ac:dyDescent="0.4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29"/>
      <c r="AH626" s="29"/>
    </row>
    <row r="627" spans="1:34" ht="15" customHeight="1" x14ac:dyDescent="0.4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29"/>
      <c r="AH627" s="29"/>
    </row>
    <row r="628" spans="1:34" ht="15" customHeight="1" x14ac:dyDescent="0.4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29"/>
      <c r="AH628" s="29"/>
    </row>
    <row r="629" spans="1:34" ht="15" customHeight="1" x14ac:dyDescent="0.4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29"/>
      <c r="AH629" s="29"/>
    </row>
    <row r="630" spans="1:34" ht="15" customHeight="1" x14ac:dyDescent="0.4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29"/>
      <c r="AH630" s="29"/>
    </row>
    <row r="631" spans="1:34" ht="15" customHeight="1" x14ac:dyDescent="0.4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29"/>
      <c r="AH631" s="29"/>
    </row>
    <row r="632" spans="1:34" ht="15" customHeight="1" x14ac:dyDescent="0.4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29"/>
      <c r="AH632" s="29"/>
    </row>
    <row r="633" spans="1:34" ht="15" customHeight="1" x14ac:dyDescent="0.4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29"/>
      <c r="AH633" s="29"/>
    </row>
    <row r="634" spans="1:34" ht="15" customHeight="1" x14ac:dyDescent="0.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29"/>
      <c r="AH634" s="29"/>
    </row>
    <row r="635" spans="1:34" ht="15" customHeight="1" x14ac:dyDescent="0.4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29"/>
      <c r="AH635" s="29"/>
    </row>
    <row r="636" spans="1:34" ht="15" customHeight="1" x14ac:dyDescent="0.4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29"/>
      <c r="AH636" s="29"/>
    </row>
    <row r="637" spans="1:34" ht="15" customHeight="1" x14ac:dyDescent="0.4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29"/>
      <c r="AH637" s="29"/>
    </row>
    <row r="638" spans="1:34" ht="15" customHeight="1" x14ac:dyDescent="0.4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29"/>
      <c r="AH638" s="29"/>
    </row>
    <row r="639" spans="1:34" ht="15" customHeight="1" x14ac:dyDescent="0.4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29"/>
      <c r="AH639" s="29"/>
    </row>
    <row r="640" spans="1:34" ht="15" customHeight="1" x14ac:dyDescent="0.4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29"/>
      <c r="AH640" s="29"/>
    </row>
    <row r="641" spans="1:34" ht="15" customHeight="1" x14ac:dyDescent="0.4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29"/>
      <c r="AH641" s="29"/>
    </row>
    <row r="642" spans="1:34" ht="15" customHeight="1" x14ac:dyDescent="0.4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29"/>
      <c r="AH642" s="29"/>
    </row>
    <row r="643" spans="1:34" ht="15" customHeight="1" x14ac:dyDescent="0.4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29"/>
      <c r="AH643" s="29"/>
    </row>
    <row r="644" spans="1:34" ht="15" customHeight="1" x14ac:dyDescent="0.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29"/>
      <c r="AH644" s="29"/>
    </row>
    <row r="645" spans="1:34" ht="15" customHeight="1" x14ac:dyDescent="0.4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29"/>
      <c r="AH645" s="29"/>
    </row>
    <row r="646" spans="1:34" ht="15" customHeight="1" x14ac:dyDescent="0.4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29"/>
      <c r="AH646" s="29"/>
    </row>
    <row r="647" spans="1:34" ht="15" customHeight="1" x14ac:dyDescent="0.4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29"/>
      <c r="AH647" s="29"/>
    </row>
    <row r="648" spans="1:34" ht="15" customHeight="1" x14ac:dyDescent="0.4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29"/>
      <c r="AH648" s="29"/>
    </row>
    <row r="649" spans="1:34" ht="15" customHeight="1" x14ac:dyDescent="0.4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29"/>
      <c r="AH649" s="29"/>
    </row>
    <row r="650" spans="1:34" ht="15" customHeight="1" x14ac:dyDescent="0.4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29"/>
      <c r="AH650" s="29"/>
    </row>
    <row r="651" spans="1:34" ht="15" customHeight="1" x14ac:dyDescent="0.4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29"/>
      <c r="AH651" s="29"/>
    </row>
    <row r="652" spans="1:34" ht="15" customHeight="1" x14ac:dyDescent="0.4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29"/>
      <c r="AH652" s="29"/>
    </row>
    <row r="653" spans="1:34" ht="15" customHeight="1" x14ac:dyDescent="0.4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29"/>
      <c r="AH653" s="29"/>
    </row>
    <row r="654" spans="1:34" ht="15" customHeight="1" x14ac:dyDescent="0.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29"/>
      <c r="AH654" s="29"/>
    </row>
    <row r="655" spans="1:34" ht="15" customHeight="1" x14ac:dyDescent="0.4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29"/>
      <c r="AH655" s="29"/>
    </row>
    <row r="656" spans="1:34" ht="15" customHeight="1" x14ac:dyDescent="0.4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29"/>
      <c r="AH656" s="29"/>
    </row>
    <row r="657" spans="1:34" ht="15" customHeight="1" x14ac:dyDescent="0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</row>
  </sheetData>
  <sortState xmlns:xlrd2="http://schemas.microsoft.com/office/spreadsheetml/2017/richdata2" ref="AO94:AQ122">
    <sortCondition descending="1" ref="AO122"/>
  </sortState>
  <mergeCells count="17">
    <mergeCell ref="AH55:AJ56"/>
    <mergeCell ref="A12:E13"/>
    <mergeCell ref="BV23:BW23"/>
    <mergeCell ref="BV24:CB34"/>
    <mergeCell ref="CD24:CI34"/>
    <mergeCell ref="A10:B10"/>
    <mergeCell ref="S4:T4"/>
    <mergeCell ref="A1:B1"/>
    <mergeCell ref="A2:B2"/>
    <mergeCell ref="M4:N4"/>
    <mergeCell ref="O4:P4"/>
    <mergeCell ref="Q4:R4"/>
    <mergeCell ref="A5:B5"/>
    <mergeCell ref="A6:B6"/>
    <mergeCell ref="A7:B7"/>
    <mergeCell ref="A8:B8"/>
    <mergeCell ref="A9:B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1337-8FDC-4BBB-94CB-D69A5B4008CB}">
  <dimension ref="A1:T101"/>
  <sheetViews>
    <sheetView workbookViewId="0">
      <selection activeCell="L3" sqref="L3"/>
    </sheetView>
  </sheetViews>
  <sheetFormatPr defaultRowHeight="15" x14ac:dyDescent="0.25"/>
  <cols>
    <col min="3" max="3" width="9.140625" customWidth="1"/>
    <col min="6" max="6" width="11.5703125" customWidth="1"/>
    <col min="18" max="18" width="25.85546875" customWidth="1"/>
  </cols>
  <sheetData>
    <row r="1" spans="1:17" x14ac:dyDescent="0.25">
      <c r="A1" t="s">
        <v>265</v>
      </c>
      <c r="B1" t="s">
        <v>26</v>
      </c>
      <c r="C1" t="s">
        <v>47</v>
      </c>
      <c r="D1" t="s">
        <v>266</v>
      </c>
      <c r="E1" t="s">
        <v>46</v>
      </c>
      <c r="F1" t="s">
        <v>267</v>
      </c>
      <c r="G1" t="s">
        <v>6109</v>
      </c>
      <c r="H1" t="s">
        <v>268</v>
      </c>
      <c r="I1" t="s">
        <v>78</v>
      </c>
      <c r="J1" t="s">
        <v>269</v>
      </c>
      <c r="K1" t="s">
        <v>79</v>
      </c>
      <c r="L1" t="s">
        <v>270</v>
      </c>
      <c r="M1" t="s">
        <v>80</v>
      </c>
      <c r="N1" t="s">
        <v>81</v>
      </c>
      <c r="O1" t="s">
        <v>82</v>
      </c>
      <c r="P1" t="s">
        <v>83</v>
      </c>
    </row>
    <row r="2" spans="1:17" x14ac:dyDescent="0.25">
      <c r="A2">
        <v>20001</v>
      </c>
      <c r="B2" s="11" t="s">
        <v>427</v>
      </c>
      <c r="C2" t="s">
        <v>50</v>
      </c>
      <c r="D2">
        <v>791</v>
      </c>
      <c r="E2" t="s">
        <v>51</v>
      </c>
      <c r="F2">
        <v>324</v>
      </c>
      <c r="G2" t="s">
        <v>85</v>
      </c>
      <c r="H2">
        <f>VLOOKUP(G2,[1]nilai!A$2:B$22,2,FALSE)</f>
        <v>35</v>
      </c>
      <c r="I2" t="s">
        <v>429</v>
      </c>
      <c r="J2">
        <v>4</v>
      </c>
      <c r="K2" t="s">
        <v>35</v>
      </c>
      <c r="L2">
        <v>64</v>
      </c>
      <c r="M2" t="s">
        <v>473</v>
      </c>
      <c r="O2" s="8">
        <v>5080198</v>
      </c>
      <c r="P2">
        <v>0</v>
      </c>
      <c r="Q2" s="8"/>
    </row>
    <row r="3" spans="1:17" x14ac:dyDescent="0.25">
      <c r="A3">
        <v>20002</v>
      </c>
      <c r="B3" t="s">
        <v>142</v>
      </c>
      <c r="C3" t="s">
        <v>50</v>
      </c>
      <c r="D3">
        <v>791</v>
      </c>
      <c r="E3" s="12" t="s">
        <v>51</v>
      </c>
      <c r="F3">
        <v>324</v>
      </c>
      <c r="G3" t="s">
        <v>85</v>
      </c>
      <c r="H3">
        <f>VLOOKUP(G3,[1]nilai!A$2:B$22,2,FALSE)</f>
        <v>35</v>
      </c>
      <c r="I3" t="s">
        <v>430</v>
      </c>
      <c r="J3">
        <v>4</v>
      </c>
      <c r="K3" t="s">
        <v>35</v>
      </c>
      <c r="L3">
        <v>64</v>
      </c>
      <c r="M3" t="s">
        <v>474</v>
      </c>
      <c r="O3" s="8">
        <v>5197187</v>
      </c>
      <c r="P3">
        <v>0</v>
      </c>
      <c r="Q3" s="8"/>
    </row>
    <row r="4" spans="1:17" x14ac:dyDescent="0.25">
      <c r="A4">
        <v>20003</v>
      </c>
      <c r="B4" t="s">
        <v>427</v>
      </c>
      <c r="C4" t="s">
        <v>50</v>
      </c>
      <c r="D4">
        <v>791</v>
      </c>
      <c r="E4" s="12" t="s">
        <v>51</v>
      </c>
      <c r="F4">
        <v>324</v>
      </c>
      <c r="G4" t="s">
        <v>85</v>
      </c>
      <c r="H4">
        <f>VLOOKUP(G4,[1]nilai!A$2:B$22,2,FALSE)</f>
        <v>35</v>
      </c>
      <c r="I4" t="s">
        <v>429</v>
      </c>
      <c r="J4">
        <v>4</v>
      </c>
      <c r="K4" t="s">
        <v>35</v>
      </c>
      <c r="L4">
        <v>64</v>
      </c>
      <c r="M4" t="s">
        <v>475</v>
      </c>
      <c r="O4" s="8">
        <v>5197187</v>
      </c>
      <c r="P4">
        <v>0</v>
      </c>
      <c r="Q4" s="8"/>
    </row>
    <row r="5" spans="1:17" x14ac:dyDescent="0.25">
      <c r="A5">
        <v>20004</v>
      </c>
      <c r="B5" t="s">
        <v>431</v>
      </c>
      <c r="C5" t="s">
        <v>50</v>
      </c>
      <c r="D5">
        <v>791</v>
      </c>
      <c r="E5" s="12" t="s">
        <v>51</v>
      </c>
      <c r="F5">
        <v>324</v>
      </c>
      <c r="G5" t="s">
        <v>102</v>
      </c>
      <c r="H5">
        <f>VLOOKUP(G5,[1]nilai!A$2:B$22,2,FALSE)</f>
        <v>60</v>
      </c>
      <c r="I5" t="s">
        <v>430</v>
      </c>
      <c r="J5">
        <v>4</v>
      </c>
      <c r="K5" t="s">
        <v>35</v>
      </c>
      <c r="L5">
        <v>64</v>
      </c>
      <c r="M5" t="s">
        <v>476</v>
      </c>
      <c r="O5" s="8">
        <v>5544673</v>
      </c>
      <c r="P5">
        <v>0</v>
      </c>
      <c r="Q5" s="8"/>
    </row>
    <row r="6" spans="1:17" x14ac:dyDescent="0.25">
      <c r="A6">
        <v>20005</v>
      </c>
      <c r="B6" t="s">
        <v>171</v>
      </c>
      <c r="C6" t="s">
        <v>317</v>
      </c>
      <c r="D6">
        <v>1002</v>
      </c>
      <c r="E6" s="12" t="s">
        <v>281</v>
      </c>
      <c r="F6">
        <v>286</v>
      </c>
      <c r="G6" t="s">
        <v>109</v>
      </c>
      <c r="H6">
        <f>VLOOKUP(G6,[1]nilai!A$2:B$22,2,FALSE)</f>
        <v>50</v>
      </c>
      <c r="I6" t="s">
        <v>433</v>
      </c>
      <c r="J6">
        <v>4</v>
      </c>
      <c r="K6" t="s">
        <v>35</v>
      </c>
      <c r="L6">
        <v>64</v>
      </c>
      <c r="M6" t="s">
        <v>477</v>
      </c>
      <c r="O6" s="8">
        <v>5594894</v>
      </c>
      <c r="P6">
        <v>0</v>
      </c>
      <c r="Q6" s="8"/>
    </row>
    <row r="7" spans="1:17" x14ac:dyDescent="0.25">
      <c r="A7">
        <v>20006</v>
      </c>
      <c r="B7" t="s">
        <v>427</v>
      </c>
      <c r="C7" t="s">
        <v>50</v>
      </c>
      <c r="D7">
        <v>791</v>
      </c>
      <c r="E7" s="12" t="s">
        <v>51</v>
      </c>
      <c r="F7">
        <v>324</v>
      </c>
      <c r="G7" t="s">
        <v>85</v>
      </c>
      <c r="H7">
        <f>VLOOKUP(G7,[1]nilai!A$2:B$22,2,FALSE)</f>
        <v>35</v>
      </c>
      <c r="I7" t="s">
        <v>429</v>
      </c>
      <c r="J7">
        <v>4</v>
      </c>
      <c r="K7" t="s">
        <v>35</v>
      </c>
      <c r="L7">
        <v>64</v>
      </c>
      <c r="M7" t="s">
        <v>475</v>
      </c>
      <c r="O7" s="8">
        <v>5617102</v>
      </c>
      <c r="P7">
        <v>0</v>
      </c>
      <c r="Q7" s="8"/>
    </row>
    <row r="8" spans="1:17" x14ac:dyDescent="0.25">
      <c r="A8">
        <v>20007</v>
      </c>
      <c r="B8" t="s">
        <v>434</v>
      </c>
      <c r="C8" t="s">
        <v>435</v>
      </c>
      <c r="D8">
        <v>62</v>
      </c>
      <c r="E8" s="12" t="s">
        <v>51</v>
      </c>
      <c r="F8">
        <v>324</v>
      </c>
      <c r="G8" t="s">
        <v>95</v>
      </c>
      <c r="H8">
        <f>VLOOKUP(G8,[1]nilai!A$2:B$22,2,FALSE)</f>
        <v>15</v>
      </c>
      <c r="I8" t="s">
        <v>430</v>
      </c>
      <c r="J8">
        <v>4</v>
      </c>
      <c r="K8" t="s">
        <v>93</v>
      </c>
      <c r="L8">
        <v>32</v>
      </c>
      <c r="M8" t="s">
        <v>478</v>
      </c>
      <c r="O8" s="8">
        <v>5646277</v>
      </c>
      <c r="P8">
        <v>0</v>
      </c>
      <c r="Q8" s="8"/>
    </row>
    <row r="9" spans="1:17" x14ac:dyDescent="0.25">
      <c r="A9">
        <v>20008</v>
      </c>
      <c r="B9" t="s">
        <v>104</v>
      </c>
      <c r="C9" t="s">
        <v>50</v>
      </c>
      <c r="D9">
        <v>791</v>
      </c>
      <c r="E9" s="12" t="s">
        <v>51</v>
      </c>
      <c r="F9">
        <v>324</v>
      </c>
      <c r="G9" t="s">
        <v>102</v>
      </c>
      <c r="H9">
        <f>VLOOKUP(G9,[1]nilai!A$2:B$22,2,FALSE)</f>
        <v>60</v>
      </c>
      <c r="I9" t="s">
        <v>436</v>
      </c>
      <c r="J9">
        <v>4</v>
      </c>
      <c r="K9" t="s">
        <v>35</v>
      </c>
      <c r="L9">
        <v>64</v>
      </c>
      <c r="M9" t="s">
        <v>479</v>
      </c>
      <c r="O9" s="8">
        <v>5660646</v>
      </c>
      <c r="P9">
        <v>0</v>
      </c>
      <c r="Q9" s="8"/>
    </row>
    <row r="10" spans="1:17" x14ac:dyDescent="0.25">
      <c r="A10">
        <v>20009</v>
      </c>
      <c r="B10" t="s">
        <v>161</v>
      </c>
      <c r="C10" t="s">
        <v>50</v>
      </c>
      <c r="D10">
        <v>791</v>
      </c>
      <c r="E10" s="12" t="s">
        <v>51</v>
      </c>
      <c r="F10">
        <v>324</v>
      </c>
      <c r="G10" t="s">
        <v>102</v>
      </c>
      <c r="H10">
        <f>VLOOKUP(G10,[1]nilai!A$2:B$22,2,FALSE)</f>
        <v>60</v>
      </c>
      <c r="I10" t="s">
        <v>437</v>
      </c>
      <c r="J10">
        <v>4</v>
      </c>
      <c r="K10" t="s">
        <v>35</v>
      </c>
      <c r="L10">
        <v>64</v>
      </c>
      <c r="M10" t="s">
        <v>480</v>
      </c>
      <c r="O10" s="8">
        <v>5660646</v>
      </c>
      <c r="P10">
        <v>0</v>
      </c>
      <c r="Q10" s="8"/>
    </row>
    <row r="11" spans="1:17" x14ac:dyDescent="0.25">
      <c r="A11">
        <v>20010</v>
      </c>
      <c r="B11" t="s">
        <v>162</v>
      </c>
      <c r="C11" t="s">
        <v>50</v>
      </c>
      <c r="D11">
        <v>791</v>
      </c>
      <c r="E11" s="12" t="s">
        <v>51</v>
      </c>
      <c r="F11">
        <v>324</v>
      </c>
      <c r="G11" t="s">
        <v>85</v>
      </c>
      <c r="H11">
        <f>VLOOKUP(G11,[1]nilai!A$2:B$22,2,FALSE)</f>
        <v>35</v>
      </c>
      <c r="I11" t="s">
        <v>430</v>
      </c>
      <c r="J11">
        <v>4</v>
      </c>
      <c r="K11" t="s">
        <v>35</v>
      </c>
      <c r="L11">
        <v>64</v>
      </c>
      <c r="M11" t="s">
        <v>475</v>
      </c>
      <c r="O11" s="8">
        <v>5660792</v>
      </c>
      <c r="P11">
        <v>0</v>
      </c>
      <c r="Q11" s="8"/>
    </row>
    <row r="12" spans="1:17" x14ac:dyDescent="0.25">
      <c r="A12">
        <v>20011</v>
      </c>
      <c r="B12" t="s">
        <v>438</v>
      </c>
      <c r="C12" t="s">
        <v>50</v>
      </c>
      <c r="D12">
        <v>791</v>
      </c>
      <c r="E12" s="12" t="s">
        <v>51</v>
      </c>
      <c r="F12">
        <v>324</v>
      </c>
      <c r="G12" t="s">
        <v>134</v>
      </c>
      <c r="H12">
        <f>VLOOKUP(G12,[1]nilai!A$2:B$22,2,FALSE)</f>
        <v>65</v>
      </c>
      <c r="I12" t="s">
        <v>436</v>
      </c>
      <c r="J12">
        <v>4</v>
      </c>
      <c r="K12" t="s">
        <v>35</v>
      </c>
      <c r="L12">
        <v>64</v>
      </c>
      <c r="M12" t="s">
        <v>481</v>
      </c>
      <c r="O12" s="8">
        <v>5791425</v>
      </c>
      <c r="P12">
        <v>0</v>
      </c>
      <c r="Q12" s="8"/>
    </row>
    <row r="13" spans="1:17" x14ac:dyDescent="0.25">
      <c r="A13">
        <v>20012</v>
      </c>
      <c r="B13" t="s">
        <v>427</v>
      </c>
      <c r="C13" t="s">
        <v>50</v>
      </c>
      <c r="D13">
        <v>791</v>
      </c>
      <c r="E13" s="12" t="s">
        <v>51</v>
      </c>
      <c r="F13">
        <v>324</v>
      </c>
      <c r="G13" t="s">
        <v>109</v>
      </c>
      <c r="H13">
        <f>VLOOKUP(G13,[1]nilai!A$2:B$22,2,FALSE)</f>
        <v>50</v>
      </c>
      <c r="I13" t="s">
        <v>439</v>
      </c>
      <c r="J13">
        <v>32</v>
      </c>
      <c r="K13" t="s">
        <v>197</v>
      </c>
      <c r="L13">
        <v>500</v>
      </c>
      <c r="M13" t="s">
        <v>482</v>
      </c>
      <c r="O13" s="8">
        <v>5791425</v>
      </c>
      <c r="P13">
        <v>0</v>
      </c>
      <c r="Q13" s="8"/>
    </row>
    <row r="14" spans="1:17" x14ac:dyDescent="0.25">
      <c r="A14">
        <v>20013</v>
      </c>
      <c r="B14" t="s">
        <v>440</v>
      </c>
      <c r="C14" t="s">
        <v>441</v>
      </c>
      <c r="D14">
        <v>915</v>
      </c>
      <c r="E14" s="12" t="s">
        <v>51</v>
      </c>
      <c r="F14">
        <v>324</v>
      </c>
      <c r="G14" t="s">
        <v>109</v>
      </c>
      <c r="H14">
        <f>VLOOKUP(G14,[1]nilai!A$2:B$22,2,FALSE)</f>
        <v>50</v>
      </c>
      <c r="I14" t="s">
        <v>30</v>
      </c>
      <c r="J14">
        <v>8</v>
      </c>
      <c r="K14" t="s">
        <v>48</v>
      </c>
      <c r="L14">
        <v>128</v>
      </c>
      <c r="M14" t="s">
        <v>483</v>
      </c>
      <c r="O14" s="8">
        <v>5791425</v>
      </c>
      <c r="P14">
        <v>0</v>
      </c>
      <c r="Q14" s="8"/>
    </row>
    <row r="15" spans="1:17" x14ac:dyDescent="0.25">
      <c r="A15">
        <v>20014</v>
      </c>
      <c r="B15" t="s">
        <v>427</v>
      </c>
      <c r="C15" t="s">
        <v>50</v>
      </c>
      <c r="D15">
        <v>791</v>
      </c>
      <c r="E15" s="12" t="s">
        <v>51</v>
      </c>
      <c r="F15">
        <v>324</v>
      </c>
      <c r="G15" t="s">
        <v>85</v>
      </c>
      <c r="H15">
        <f>VLOOKUP(G15,[1]nilai!A$2:B$22,2,FALSE)</f>
        <v>35</v>
      </c>
      <c r="I15" t="s">
        <v>430</v>
      </c>
      <c r="J15">
        <v>4</v>
      </c>
      <c r="K15" t="s">
        <v>35</v>
      </c>
      <c r="L15">
        <v>64</v>
      </c>
      <c r="M15" t="s">
        <v>484</v>
      </c>
      <c r="O15" s="8">
        <v>5805795</v>
      </c>
      <c r="P15">
        <v>0</v>
      </c>
      <c r="Q15" s="8"/>
    </row>
    <row r="16" spans="1:17" x14ac:dyDescent="0.25">
      <c r="A16">
        <v>20015</v>
      </c>
      <c r="B16" t="s">
        <v>104</v>
      </c>
      <c r="C16" t="s">
        <v>50</v>
      </c>
      <c r="D16">
        <v>791</v>
      </c>
      <c r="E16" s="12" t="s">
        <v>51</v>
      </c>
      <c r="F16">
        <v>324</v>
      </c>
      <c r="G16" t="s">
        <v>102</v>
      </c>
      <c r="H16">
        <f>VLOOKUP(G16,[1]nilai!A$2:B$22,2,FALSE)</f>
        <v>60</v>
      </c>
      <c r="I16" t="s">
        <v>430</v>
      </c>
      <c r="J16">
        <v>4</v>
      </c>
      <c r="K16" t="s">
        <v>35</v>
      </c>
      <c r="L16">
        <v>64</v>
      </c>
      <c r="M16" t="s">
        <v>485</v>
      </c>
      <c r="O16" s="8">
        <v>5895061</v>
      </c>
      <c r="P16">
        <v>0</v>
      </c>
      <c r="Q16" s="8"/>
    </row>
    <row r="17" spans="1:17" x14ac:dyDescent="0.25">
      <c r="A17">
        <v>20016</v>
      </c>
      <c r="B17" t="s">
        <v>442</v>
      </c>
      <c r="C17" t="s">
        <v>50</v>
      </c>
      <c r="D17">
        <v>791</v>
      </c>
      <c r="E17" s="12" t="s">
        <v>51</v>
      </c>
      <c r="F17">
        <v>324</v>
      </c>
      <c r="G17" t="s">
        <v>85</v>
      </c>
      <c r="H17">
        <f>VLOOKUP(G17,[1]nilai!A$2:B$22,2,FALSE)</f>
        <v>35</v>
      </c>
      <c r="I17" t="s">
        <v>430</v>
      </c>
      <c r="J17">
        <v>4</v>
      </c>
      <c r="K17" t="s">
        <v>35</v>
      </c>
      <c r="L17">
        <v>64</v>
      </c>
      <c r="M17" t="s">
        <v>486</v>
      </c>
      <c r="O17" s="8">
        <v>5942525</v>
      </c>
      <c r="P17">
        <v>0</v>
      </c>
      <c r="Q17" s="8"/>
    </row>
    <row r="18" spans="1:17" x14ac:dyDescent="0.25">
      <c r="A18">
        <v>20017</v>
      </c>
      <c r="B18" t="s">
        <v>171</v>
      </c>
      <c r="C18" t="s">
        <v>317</v>
      </c>
      <c r="D18">
        <v>1002</v>
      </c>
      <c r="E18" s="12" t="s">
        <v>281</v>
      </c>
      <c r="F18">
        <v>286</v>
      </c>
      <c r="G18" t="s">
        <v>109</v>
      </c>
      <c r="H18">
        <f>VLOOKUP(G18,[1]nilai!A$2:B$22,2,FALSE)</f>
        <v>50</v>
      </c>
      <c r="I18" t="s">
        <v>436</v>
      </c>
      <c r="J18">
        <v>4</v>
      </c>
      <c r="K18" t="s">
        <v>35</v>
      </c>
      <c r="L18">
        <v>64</v>
      </c>
      <c r="M18" t="s">
        <v>487</v>
      </c>
      <c r="O18" s="8">
        <v>5950943</v>
      </c>
      <c r="P18">
        <v>0</v>
      </c>
      <c r="Q18" s="8"/>
    </row>
    <row r="19" spans="1:17" x14ac:dyDescent="0.25">
      <c r="A19">
        <v>20018</v>
      </c>
      <c r="B19" t="s">
        <v>171</v>
      </c>
      <c r="C19" t="s">
        <v>317</v>
      </c>
      <c r="D19">
        <v>1002</v>
      </c>
      <c r="E19" s="12" t="s">
        <v>281</v>
      </c>
      <c r="F19">
        <v>286</v>
      </c>
      <c r="G19" t="s">
        <v>109</v>
      </c>
      <c r="H19">
        <f>VLOOKUP(G19,[1]nilai!A$2:B$22,2,FALSE)</f>
        <v>50</v>
      </c>
      <c r="I19" t="s">
        <v>433</v>
      </c>
      <c r="J19">
        <v>4</v>
      </c>
      <c r="K19" t="s">
        <v>35</v>
      </c>
      <c r="L19">
        <v>64</v>
      </c>
      <c r="M19" t="s">
        <v>488</v>
      </c>
      <c r="O19" s="8">
        <v>5950943</v>
      </c>
      <c r="P19">
        <v>0</v>
      </c>
      <c r="Q19" s="8"/>
    </row>
    <row r="20" spans="1:17" x14ac:dyDescent="0.25">
      <c r="A20">
        <v>20019</v>
      </c>
      <c r="B20" t="s">
        <v>171</v>
      </c>
      <c r="C20" t="s">
        <v>317</v>
      </c>
      <c r="D20">
        <v>1002</v>
      </c>
      <c r="E20" s="12" t="s">
        <v>281</v>
      </c>
      <c r="F20">
        <v>286</v>
      </c>
      <c r="G20" t="s">
        <v>109</v>
      </c>
      <c r="H20">
        <f>VLOOKUP(G20,[1]nilai!A$2:B$22,2,FALSE)</f>
        <v>50</v>
      </c>
      <c r="I20" t="s">
        <v>433</v>
      </c>
      <c r="J20">
        <v>4</v>
      </c>
      <c r="K20" t="s">
        <v>35</v>
      </c>
      <c r="L20">
        <v>64</v>
      </c>
      <c r="M20" t="s">
        <v>489</v>
      </c>
      <c r="O20" s="8">
        <v>5979973</v>
      </c>
      <c r="P20">
        <v>0</v>
      </c>
      <c r="Q20" s="8"/>
    </row>
    <row r="21" spans="1:17" x14ac:dyDescent="0.25">
      <c r="A21">
        <v>20020</v>
      </c>
      <c r="B21" t="s">
        <v>443</v>
      </c>
      <c r="C21" t="s">
        <v>50</v>
      </c>
      <c r="D21">
        <v>791</v>
      </c>
      <c r="E21" s="12" t="s">
        <v>51</v>
      </c>
      <c r="F21">
        <v>324</v>
      </c>
      <c r="G21" t="s">
        <v>134</v>
      </c>
      <c r="H21">
        <f>VLOOKUP(G21,[1]nilai!A$2:B$22,2,FALSE)</f>
        <v>65</v>
      </c>
      <c r="I21" t="s">
        <v>444</v>
      </c>
      <c r="J21">
        <v>4</v>
      </c>
      <c r="K21" t="s">
        <v>35</v>
      </c>
      <c r="L21">
        <v>64</v>
      </c>
      <c r="M21" t="s">
        <v>490</v>
      </c>
      <c r="O21" s="8">
        <v>6023663</v>
      </c>
      <c r="P21">
        <v>0</v>
      </c>
      <c r="Q21" s="8"/>
    </row>
    <row r="22" spans="1:17" x14ac:dyDescent="0.25">
      <c r="A22">
        <v>20021</v>
      </c>
      <c r="B22" t="s">
        <v>445</v>
      </c>
      <c r="C22" t="s">
        <v>50</v>
      </c>
      <c r="D22">
        <v>791</v>
      </c>
      <c r="E22" s="12" t="s">
        <v>51</v>
      </c>
      <c r="F22">
        <v>324</v>
      </c>
      <c r="G22" t="s">
        <v>109</v>
      </c>
      <c r="H22">
        <f>VLOOKUP(G22,[1]nilai!A$2:B$22,2,FALSE)</f>
        <v>50</v>
      </c>
      <c r="I22" t="s">
        <v>430</v>
      </c>
      <c r="J22">
        <v>4</v>
      </c>
      <c r="K22" t="s">
        <v>35</v>
      </c>
      <c r="L22">
        <v>64</v>
      </c>
      <c r="M22" t="s">
        <v>491</v>
      </c>
      <c r="O22" s="8">
        <v>6058353</v>
      </c>
      <c r="P22">
        <v>0</v>
      </c>
      <c r="Q22" s="8"/>
    </row>
    <row r="23" spans="1:17" x14ac:dyDescent="0.25">
      <c r="A23">
        <v>20022</v>
      </c>
      <c r="B23" t="s">
        <v>446</v>
      </c>
      <c r="C23" t="s">
        <v>50</v>
      </c>
      <c r="D23">
        <v>791</v>
      </c>
      <c r="E23" s="12" t="s">
        <v>51</v>
      </c>
      <c r="F23">
        <v>324</v>
      </c>
      <c r="G23" t="s">
        <v>102</v>
      </c>
      <c r="H23">
        <f>VLOOKUP(G23,[1]nilai!A$2:B$22,2,FALSE)</f>
        <v>60</v>
      </c>
      <c r="I23" t="s">
        <v>216</v>
      </c>
      <c r="J23">
        <v>8</v>
      </c>
      <c r="K23" t="s">
        <v>35</v>
      </c>
      <c r="L23">
        <v>64</v>
      </c>
      <c r="M23" t="s">
        <v>492</v>
      </c>
      <c r="O23" s="8">
        <v>6081722</v>
      </c>
      <c r="P23">
        <v>0</v>
      </c>
      <c r="Q23" s="8"/>
    </row>
    <row r="24" spans="1:17" x14ac:dyDescent="0.25">
      <c r="A24">
        <v>20023</v>
      </c>
      <c r="B24" t="s">
        <v>137</v>
      </c>
      <c r="C24" t="s">
        <v>50</v>
      </c>
      <c r="D24">
        <v>791</v>
      </c>
      <c r="E24" s="12" t="s">
        <v>51</v>
      </c>
      <c r="F24">
        <v>324</v>
      </c>
      <c r="G24" t="s">
        <v>85</v>
      </c>
      <c r="H24">
        <f>VLOOKUP(G24,[1]nilai!A$2:B$22,2,FALSE)</f>
        <v>35</v>
      </c>
      <c r="I24" t="s">
        <v>430</v>
      </c>
      <c r="J24">
        <v>4</v>
      </c>
      <c r="K24" t="s">
        <v>35</v>
      </c>
      <c r="L24">
        <v>64</v>
      </c>
      <c r="M24" t="s">
        <v>493</v>
      </c>
      <c r="O24" s="8">
        <v>6081722</v>
      </c>
      <c r="P24">
        <v>0</v>
      </c>
      <c r="Q24" s="8"/>
    </row>
    <row r="25" spans="1:17" x14ac:dyDescent="0.25">
      <c r="A25">
        <v>20024</v>
      </c>
      <c r="B25" t="s">
        <v>446</v>
      </c>
      <c r="C25" t="s">
        <v>50</v>
      </c>
      <c r="D25">
        <v>791</v>
      </c>
      <c r="E25" s="12" t="s">
        <v>51</v>
      </c>
      <c r="F25">
        <v>324</v>
      </c>
      <c r="G25" t="s">
        <v>102</v>
      </c>
      <c r="H25">
        <f>VLOOKUP(G25,[1]nilai!A$2:B$22,2,FALSE)</f>
        <v>60</v>
      </c>
      <c r="I25" t="s">
        <v>430</v>
      </c>
      <c r="J25">
        <v>4</v>
      </c>
      <c r="K25" t="s">
        <v>35</v>
      </c>
      <c r="L25">
        <v>64</v>
      </c>
      <c r="M25" t="s">
        <v>494</v>
      </c>
      <c r="O25" s="8">
        <v>6096092</v>
      </c>
      <c r="P25">
        <v>0</v>
      </c>
      <c r="Q25" s="8"/>
    </row>
    <row r="26" spans="1:17" x14ac:dyDescent="0.25">
      <c r="A26">
        <v>20025</v>
      </c>
      <c r="B26" t="s">
        <v>142</v>
      </c>
      <c r="C26" t="s">
        <v>50</v>
      </c>
      <c r="D26">
        <v>791</v>
      </c>
      <c r="E26" s="12" t="s">
        <v>51</v>
      </c>
      <c r="F26">
        <v>324</v>
      </c>
      <c r="G26" t="s">
        <v>85</v>
      </c>
      <c r="H26">
        <f>VLOOKUP(G26,[1]nilai!A$2:B$22,2,FALSE)</f>
        <v>35</v>
      </c>
      <c r="I26" t="s">
        <v>30</v>
      </c>
      <c r="J26">
        <v>8</v>
      </c>
      <c r="K26" t="s">
        <v>35</v>
      </c>
      <c r="L26">
        <v>64</v>
      </c>
      <c r="M26" t="s">
        <v>495</v>
      </c>
      <c r="O26" s="8">
        <v>6226871</v>
      </c>
      <c r="P26">
        <v>0</v>
      </c>
      <c r="Q26" s="8"/>
    </row>
    <row r="27" spans="1:17" x14ac:dyDescent="0.25">
      <c r="A27">
        <v>20026</v>
      </c>
      <c r="B27" t="s">
        <v>171</v>
      </c>
      <c r="C27" t="s">
        <v>317</v>
      </c>
      <c r="D27">
        <v>1002</v>
      </c>
      <c r="E27" s="12" t="s">
        <v>281</v>
      </c>
      <c r="F27">
        <v>286</v>
      </c>
      <c r="G27" t="s">
        <v>109</v>
      </c>
      <c r="H27">
        <f>VLOOKUP(G27,[1]nilai!A$2:B$22,2,FALSE)</f>
        <v>50</v>
      </c>
      <c r="I27" t="s">
        <v>433</v>
      </c>
      <c r="J27">
        <v>4</v>
      </c>
      <c r="K27" t="s">
        <v>35</v>
      </c>
      <c r="L27">
        <v>64</v>
      </c>
      <c r="M27" t="s">
        <v>496</v>
      </c>
      <c r="O27" s="8">
        <v>6226871</v>
      </c>
      <c r="P27">
        <v>0</v>
      </c>
      <c r="Q27" s="8"/>
    </row>
    <row r="28" spans="1:17" x14ac:dyDescent="0.25">
      <c r="A28">
        <v>20027</v>
      </c>
      <c r="B28" t="s">
        <v>447</v>
      </c>
      <c r="C28" t="s">
        <v>50</v>
      </c>
      <c r="D28">
        <v>791</v>
      </c>
      <c r="E28" s="12" t="s">
        <v>51</v>
      </c>
      <c r="F28">
        <v>324</v>
      </c>
      <c r="G28" t="s">
        <v>85</v>
      </c>
      <c r="H28">
        <f>VLOOKUP(G28,[1]nilai!A$2:B$22,2,FALSE)</f>
        <v>35</v>
      </c>
      <c r="I28" t="s">
        <v>430</v>
      </c>
      <c r="J28">
        <v>4</v>
      </c>
      <c r="K28" t="s">
        <v>35</v>
      </c>
      <c r="L28">
        <v>64</v>
      </c>
      <c r="M28" t="s">
        <v>497</v>
      </c>
      <c r="O28" s="8">
        <v>6241240</v>
      </c>
      <c r="P28">
        <v>0</v>
      </c>
      <c r="Q28" s="8"/>
    </row>
    <row r="29" spans="1:17" x14ac:dyDescent="0.25">
      <c r="A29">
        <v>20028</v>
      </c>
      <c r="B29" t="s">
        <v>438</v>
      </c>
      <c r="C29" t="s">
        <v>50</v>
      </c>
      <c r="D29">
        <v>791</v>
      </c>
      <c r="E29" s="12" t="s">
        <v>51</v>
      </c>
      <c r="F29">
        <v>324</v>
      </c>
      <c r="G29" t="s">
        <v>134</v>
      </c>
      <c r="H29">
        <f>VLOOKUP(G29,[1]nilai!A$2:B$22,2,FALSE)</f>
        <v>65</v>
      </c>
      <c r="I29" t="s">
        <v>436</v>
      </c>
      <c r="J29">
        <v>4</v>
      </c>
      <c r="K29" t="s">
        <v>35</v>
      </c>
      <c r="L29">
        <v>64</v>
      </c>
      <c r="M29" t="s">
        <v>498</v>
      </c>
      <c r="O29" s="8">
        <v>6241386</v>
      </c>
      <c r="P29">
        <v>0</v>
      </c>
      <c r="Q29" s="8"/>
    </row>
    <row r="30" spans="1:17" x14ac:dyDescent="0.25">
      <c r="A30">
        <v>20029</v>
      </c>
      <c r="B30" t="s">
        <v>161</v>
      </c>
      <c r="C30" t="s">
        <v>50</v>
      </c>
      <c r="D30">
        <v>791</v>
      </c>
      <c r="E30" s="12" t="s">
        <v>51</v>
      </c>
      <c r="F30">
        <v>324</v>
      </c>
      <c r="G30" t="s">
        <v>132</v>
      </c>
      <c r="H30">
        <f>VLOOKUP(G30,[1]nilai!A$2:B$22,2,FALSE)</f>
        <v>70</v>
      </c>
      <c r="I30" t="s">
        <v>448</v>
      </c>
      <c r="J30">
        <v>8</v>
      </c>
      <c r="K30" t="s">
        <v>48</v>
      </c>
      <c r="L30">
        <v>128</v>
      </c>
      <c r="M30" t="s">
        <v>499</v>
      </c>
      <c r="O30" s="8">
        <v>6255175</v>
      </c>
      <c r="P30">
        <v>0</v>
      </c>
      <c r="Q30" s="8"/>
    </row>
    <row r="31" spans="1:17" x14ac:dyDescent="0.25">
      <c r="A31">
        <v>20030</v>
      </c>
      <c r="B31" t="s">
        <v>449</v>
      </c>
      <c r="C31" t="s">
        <v>50</v>
      </c>
      <c r="D31">
        <v>791</v>
      </c>
      <c r="E31" s="12" t="s">
        <v>51</v>
      </c>
      <c r="F31">
        <v>324</v>
      </c>
      <c r="G31" t="s">
        <v>102</v>
      </c>
      <c r="H31">
        <f>VLOOKUP(G31,[1]nilai!A$2:B$22,2,FALSE)</f>
        <v>60</v>
      </c>
      <c r="I31" t="s">
        <v>430</v>
      </c>
      <c r="J31">
        <v>4</v>
      </c>
      <c r="K31" t="s">
        <v>35</v>
      </c>
      <c r="L31">
        <v>64</v>
      </c>
      <c r="M31" t="s">
        <v>500</v>
      </c>
      <c r="O31" s="8">
        <v>6357504</v>
      </c>
      <c r="P31">
        <v>0</v>
      </c>
      <c r="Q31" s="8"/>
    </row>
    <row r="32" spans="1:17" x14ac:dyDescent="0.25">
      <c r="A32">
        <v>20031</v>
      </c>
      <c r="B32" t="s">
        <v>171</v>
      </c>
      <c r="C32" t="s">
        <v>317</v>
      </c>
      <c r="D32">
        <v>1002</v>
      </c>
      <c r="E32" s="12" t="s">
        <v>281</v>
      </c>
      <c r="F32">
        <v>286</v>
      </c>
      <c r="G32" t="s">
        <v>109</v>
      </c>
      <c r="H32">
        <f>VLOOKUP(G32,[1]nilai!A$2:B$22,2,FALSE)</f>
        <v>50</v>
      </c>
      <c r="I32" t="s">
        <v>433</v>
      </c>
      <c r="J32">
        <v>4</v>
      </c>
      <c r="K32" t="s">
        <v>48</v>
      </c>
      <c r="L32">
        <v>128</v>
      </c>
      <c r="M32" t="s">
        <v>501</v>
      </c>
      <c r="O32" s="8">
        <v>6357504</v>
      </c>
      <c r="P32">
        <v>0</v>
      </c>
      <c r="Q32" s="8"/>
    </row>
    <row r="33" spans="1:17" x14ac:dyDescent="0.25">
      <c r="A33">
        <v>20032</v>
      </c>
      <c r="B33" t="s">
        <v>446</v>
      </c>
      <c r="C33" t="s">
        <v>50</v>
      </c>
      <c r="D33">
        <v>791</v>
      </c>
      <c r="E33" s="12" t="s">
        <v>51</v>
      </c>
      <c r="F33">
        <v>324</v>
      </c>
      <c r="G33" t="s">
        <v>102</v>
      </c>
      <c r="H33">
        <f>VLOOKUP(G33,[1]nilai!A$2:B$22,2,FALSE)</f>
        <v>60</v>
      </c>
      <c r="I33" t="s">
        <v>216</v>
      </c>
      <c r="J33">
        <v>8</v>
      </c>
      <c r="K33" t="s">
        <v>35</v>
      </c>
      <c r="L33">
        <v>64</v>
      </c>
      <c r="M33" t="s">
        <v>502</v>
      </c>
      <c r="O33" s="8">
        <v>6371148</v>
      </c>
      <c r="P33">
        <v>0</v>
      </c>
      <c r="Q33" s="8"/>
    </row>
    <row r="34" spans="1:17" x14ac:dyDescent="0.25">
      <c r="A34">
        <v>20033</v>
      </c>
      <c r="B34" t="s">
        <v>49</v>
      </c>
      <c r="C34" t="s">
        <v>50</v>
      </c>
      <c r="D34">
        <v>791</v>
      </c>
      <c r="E34" s="12" t="s">
        <v>51</v>
      </c>
      <c r="F34">
        <v>324</v>
      </c>
      <c r="G34" t="s">
        <v>134</v>
      </c>
      <c r="H34">
        <f>VLOOKUP(G34,[1]nilai!A$2:B$22,2,FALSE)</f>
        <v>65</v>
      </c>
      <c r="I34" t="s">
        <v>30</v>
      </c>
      <c r="J34">
        <v>8</v>
      </c>
      <c r="K34" t="s">
        <v>35</v>
      </c>
      <c r="L34">
        <v>64</v>
      </c>
      <c r="M34" t="s">
        <v>503</v>
      </c>
      <c r="O34" s="8">
        <v>6371729</v>
      </c>
      <c r="P34">
        <v>0</v>
      </c>
      <c r="Q34" s="8"/>
    </row>
    <row r="35" spans="1:17" x14ac:dyDescent="0.25">
      <c r="A35">
        <v>20034</v>
      </c>
      <c r="B35" t="s">
        <v>137</v>
      </c>
      <c r="C35" t="s">
        <v>50</v>
      </c>
      <c r="D35">
        <v>791</v>
      </c>
      <c r="E35" s="12" t="s">
        <v>51</v>
      </c>
      <c r="F35">
        <v>324</v>
      </c>
      <c r="G35" t="s">
        <v>85</v>
      </c>
      <c r="H35">
        <f>VLOOKUP(G35,[1]nilai!A$2:B$22,2,FALSE)</f>
        <v>35</v>
      </c>
      <c r="I35" t="s">
        <v>429</v>
      </c>
      <c r="J35">
        <v>4</v>
      </c>
      <c r="K35" t="s">
        <v>35</v>
      </c>
      <c r="L35">
        <v>64</v>
      </c>
      <c r="M35" t="s">
        <v>504</v>
      </c>
      <c r="O35" s="8">
        <v>6372019</v>
      </c>
      <c r="P35">
        <v>0</v>
      </c>
      <c r="Q35" s="8"/>
    </row>
    <row r="36" spans="1:17" x14ac:dyDescent="0.25">
      <c r="A36">
        <v>20035</v>
      </c>
      <c r="B36" t="s">
        <v>142</v>
      </c>
      <c r="C36" t="s">
        <v>50</v>
      </c>
      <c r="D36">
        <v>791</v>
      </c>
      <c r="E36" s="12" t="s">
        <v>51</v>
      </c>
      <c r="F36">
        <v>324</v>
      </c>
      <c r="G36" t="s">
        <v>85</v>
      </c>
      <c r="H36">
        <f>VLOOKUP(G36,[1]nilai!A$2:B$22,2,FALSE)</f>
        <v>35</v>
      </c>
      <c r="I36" t="s">
        <v>30</v>
      </c>
      <c r="J36">
        <v>8</v>
      </c>
      <c r="K36" t="s">
        <v>48</v>
      </c>
      <c r="L36">
        <v>128</v>
      </c>
      <c r="M36" t="s">
        <v>505</v>
      </c>
      <c r="O36" s="8">
        <v>6372019</v>
      </c>
      <c r="P36">
        <v>0</v>
      </c>
      <c r="Q36" s="8"/>
    </row>
    <row r="37" spans="1:17" x14ac:dyDescent="0.25">
      <c r="A37">
        <v>20036</v>
      </c>
      <c r="B37" t="s">
        <v>171</v>
      </c>
      <c r="C37" t="s">
        <v>317</v>
      </c>
      <c r="D37">
        <v>1002</v>
      </c>
      <c r="E37" s="12" t="s">
        <v>281</v>
      </c>
      <c r="F37">
        <v>286</v>
      </c>
      <c r="G37" t="s">
        <v>109</v>
      </c>
      <c r="H37">
        <f>VLOOKUP(G37,[1]nilai!A$2:B$22,2,FALSE)</f>
        <v>50</v>
      </c>
      <c r="I37" t="s">
        <v>433</v>
      </c>
      <c r="J37">
        <v>4</v>
      </c>
      <c r="K37" t="s">
        <v>35</v>
      </c>
      <c r="L37">
        <v>64</v>
      </c>
      <c r="M37" t="s">
        <v>506</v>
      </c>
      <c r="O37" s="8">
        <v>6372019</v>
      </c>
      <c r="P37">
        <v>0</v>
      </c>
      <c r="Q37" s="8"/>
    </row>
    <row r="38" spans="1:17" x14ac:dyDescent="0.25">
      <c r="A38">
        <v>20037</v>
      </c>
      <c r="B38" t="s">
        <v>171</v>
      </c>
      <c r="C38" t="s">
        <v>317</v>
      </c>
      <c r="D38">
        <v>1002</v>
      </c>
      <c r="E38" s="12" t="s">
        <v>281</v>
      </c>
      <c r="F38">
        <v>286</v>
      </c>
      <c r="G38" t="s">
        <v>109</v>
      </c>
      <c r="H38">
        <f>VLOOKUP(G38,[1]nilai!A$2:B$22,2,FALSE)</f>
        <v>50</v>
      </c>
      <c r="I38" t="s">
        <v>433</v>
      </c>
      <c r="J38">
        <v>4</v>
      </c>
      <c r="K38" t="s">
        <v>35</v>
      </c>
      <c r="L38">
        <v>64</v>
      </c>
      <c r="M38" t="s">
        <v>507</v>
      </c>
      <c r="O38" s="8">
        <v>6502653</v>
      </c>
      <c r="P38">
        <v>0</v>
      </c>
      <c r="Q38" s="8"/>
    </row>
    <row r="39" spans="1:17" x14ac:dyDescent="0.25">
      <c r="A39">
        <v>20038</v>
      </c>
      <c r="B39" t="s">
        <v>427</v>
      </c>
      <c r="C39" t="s">
        <v>50</v>
      </c>
      <c r="D39">
        <v>791</v>
      </c>
      <c r="E39" s="12" t="s">
        <v>51</v>
      </c>
      <c r="F39">
        <v>324</v>
      </c>
      <c r="G39" t="s">
        <v>85</v>
      </c>
      <c r="H39">
        <f>VLOOKUP(G39,[1]nilai!A$2:B$22,2,FALSE)</f>
        <v>35</v>
      </c>
      <c r="I39" t="s">
        <v>429</v>
      </c>
      <c r="J39">
        <v>4</v>
      </c>
      <c r="K39" t="s">
        <v>35</v>
      </c>
      <c r="L39">
        <v>64</v>
      </c>
      <c r="M39" t="s">
        <v>508</v>
      </c>
      <c r="O39" s="8">
        <v>6517168</v>
      </c>
      <c r="P39">
        <v>0</v>
      </c>
      <c r="Q39" s="8"/>
    </row>
    <row r="40" spans="1:17" x14ac:dyDescent="0.25">
      <c r="A40">
        <v>20039</v>
      </c>
      <c r="B40" t="s">
        <v>427</v>
      </c>
      <c r="C40" t="s">
        <v>50</v>
      </c>
      <c r="D40">
        <v>791</v>
      </c>
      <c r="E40" s="12" t="s">
        <v>51</v>
      </c>
      <c r="F40">
        <v>324</v>
      </c>
      <c r="G40" t="s">
        <v>109</v>
      </c>
      <c r="H40">
        <f>VLOOKUP(G40,[1]nilai!A$2:B$22,2,FALSE)</f>
        <v>50</v>
      </c>
      <c r="I40" t="s">
        <v>450</v>
      </c>
      <c r="J40">
        <v>16</v>
      </c>
      <c r="K40" t="s">
        <v>197</v>
      </c>
      <c r="L40">
        <v>500</v>
      </c>
      <c r="M40" t="s">
        <v>509</v>
      </c>
      <c r="O40" s="8">
        <v>6517168</v>
      </c>
      <c r="P40">
        <v>0</v>
      </c>
      <c r="Q40" s="8"/>
    </row>
    <row r="41" spans="1:17" x14ac:dyDescent="0.25">
      <c r="A41">
        <v>20040</v>
      </c>
      <c r="B41" t="s">
        <v>446</v>
      </c>
      <c r="C41" t="s">
        <v>50</v>
      </c>
      <c r="D41">
        <v>791</v>
      </c>
      <c r="E41" s="12" t="s">
        <v>51</v>
      </c>
      <c r="F41">
        <v>324</v>
      </c>
      <c r="G41" t="s">
        <v>102</v>
      </c>
      <c r="H41">
        <f>VLOOKUP(G41,[1]nilai!A$2:B$22,2,FALSE)</f>
        <v>60</v>
      </c>
      <c r="I41" t="s">
        <v>430</v>
      </c>
      <c r="J41">
        <v>4</v>
      </c>
      <c r="K41" t="s">
        <v>35</v>
      </c>
      <c r="L41">
        <v>64</v>
      </c>
      <c r="M41" t="s">
        <v>510</v>
      </c>
      <c r="O41" s="8">
        <v>6517168</v>
      </c>
      <c r="P41">
        <v>0</v>
      </c>
      <c r="Q41" s="8"/>
    </row>
    <row r="42" spans="1:17" x14ac:dyDescent="0.25">
      <c r="A42">
        <v>20041</v>
      </c>
      <c r="B42" t="s">
        <v>451</v>
      </c>
      <c r="C42" t="s">
        <v>50</v>
      </c>
      <c r="D42">
        <v>791</v>
      </c>
      <c r="E42" s="12" t="s">
        <v>51</v>
      </c>
      <c r="F42">
        <v>324</v>
      </c>
      <c r="G42" t="s">
        <v>102</v>
      </c>
      <c r="H42">
        <f>VLOOKUP(G42,[1]nilai!A$2:B$22,2,FALSE)</f>
        <v>60</v>
      </c>
      <c r="I42" t="s">
        <v>430</v>
      </c>
      <c r="J42">
        <v>4</v>
      </c>
      <c r="K42" t="s">
        <v>35</v>
      </c>
      <c r="L42">
        <v>64</v>
      </c>
      <c r="M42" t="s">
        <v>511</v>
      </c>
      <c r="O42" s="8">
        <v>6517168</v>
      </c>
      <c r="P42">
        <v>0</v>
      </c>
      <c r="Q42" s="8"/>
    </row>
    <row r="43" spans="1:17" x14ac:dyDescent="0.25">
      <c r="A43">
        <v>20042</v>
      </c>
      <c r="B43" t="s">
        <v>137</v>
      </c>
      <c r="C43" t="s">
        <v>50</v>
      </c>
      <c r="D43">
        <v>791</v>
      </c>
      <c r="E43" s="12" t="s">
        <v>51</v>
      </c>
      <c r="F43">
        <v>324</v>
      </c>
      <c r="G43" t="s">
        <v>85</v>
      </c>
      <c r="H43">
        <f>VLOOKUP(G43,[1]nilai!A$2:B$22,2,FALSE)</f>
        <v>35</v>
      </c>
      <c r="I43" t="s">
        <v>30</v>
      </c>
      <c r="J43">
        <v>8</v>
      </c>
      <c r="K43" t="s">
        <v>35</v>
      </c>
      <c r="L43">
        <v>64</v>
      </c>
      <c r="M43" t="s">
        <v>512</v>
      </c>
      <c r="O43" s="8">
        <v>6517168</v>
      </c>
      <c r="P43">
        <v>0</v>
      </c>
      <c r="Q43" s="8"/>
    </row>
    <row r="44" spans="1:17" x14ac:dyDescent="0.25">
      <c r="A44">
        <v>20043</v>
      </c>
      <c r="B44" t="s">
        <v>142</v>
      </c>
      <c r="C44" t="s">
        <v>50</v>
      </c>
      <c r="D44">
        <v>791</v>
      </c>
      <c r="E44" s="12" t="s">
        <v>51</v>
      </c>
      <c r="F44">
        <v>324</v>
      </c>
      <c r="G44" t="s">
        <v>85</v>
      </c>
      <c r="H44">
        <f>VLOOKUP(G44,[1]nilai!A$2:B$22,2,FALSE)</f>
        <v>35</v>
      </c>
      <c r="I44" t="s">
        <v>452</v>
      </c>
      <c r="J44">
        <v>8</v>
      </c>
      <c r="K44" t="s">
        <v>35</v>
      </c>
      <c r="L44">
        <v>64</v>
      </c>
      <c r="M44" t="s">
        <v>513</v>
      </c>
      <c r="O44" s="8">
        <v>6517168</v>
      </c>
      <c r="P44">
        <v>0</v>
      </c>
      <c r="Q44" s="8"/>
    </row>
    <row r="45" spans="1:17" x14ac:dyDescent="0.25">
      <c r="A45">
        <v>20044</v>
      </c>
      <c r="B45" t="s">
        <v>142</v>
      </c>
      <c r="C45" t="s">
        <v>50</v>
      </c>
      <c r="D45">
        <v>791</v>
      </c>
      <c r="E45" s="12" t="s">
        <v>51</v>
      </c>
      <c r="F45">
        <v>324</v>
      </c>
      <c r="G45" t="s">
        <v>85</v>
      </c>
      <c r="H45">
        <f>VLOOKUP(G45,[1]nilai!A$2:B$22,2,FALSE)</f>
        <v>35</v>
      </c>
      <c r="I45" t="s">
        <v>30</v>
      </c>
      <c r="J45">
        <v>8</v>
      </c>
      <c r="K45" t="s">
        <v>29</v>
      </c>
      <c r="L45">
        <v>250</v>
      </c>
      <c r="M45" t="s">
        <v>514</v>
      </c>
      <c r="O45" s="8">
        <v>6517168</v>
      </c>
      <c r="P45">
        <v>0</v>
      </c>
      <c r="Q45" s="8"/>
    </row>
    <row r="46" spans="1:17" x14ac:dyDescent="0.25">
      <c r="A46">
        <v>20045</v>
      </c>
      <c r="B46" t="s">
        <v>161</v>
      </c>
      <c r="C46" t="s">
        <v>50</v>
      </c>
      <c r="D46">
        <v>791</v>
      </c>
      <c r="E46" s="12" t="s">
        <v>51</v>
      </c>
      <c r="F46">
        <v>324</v>
      </c>
      <c r="G46" t="s">
        <v>102</v>
      </c>
      <c r="H46">
        <f>VLOOKUP(G46,[1]nilai!A$2:B$22,2,FALSE)</f>
        <v>60</v>
      </c>
      <c r="I46" t="s">
        <v>30</v>
      </c>
      <c r="J46">
        <v>8</v>
      </c>
      <c r="K46" t="s">
        <v>35</v>
      </c>
      <c r="L46">
        <v>64</v>
      </c>
      <c r="M46" t="s">
        <v>515</v>
      </c>
      <c r="O46" s="8">
        <v>6531537</v>
      </c>
      <c r="P46">
        <v>0</v>
      </c>
      <c r="Q46" s="8"/>
    </row>
    <row r="47" spans="1:17" x14ac:dyDescent="0.25">
      <c r="A47">
        <v>20046</v>
      </c>
      <c r="B47" t="s">
        <v>97</v>
      </c>
      <c r="C47" t="s">
        <v>321</v>
      </c>
      <c r="D47">
        <v>658</v>
      </c>
      <c r="E47" s="12" t="s">
        <v>297</v>
      </c>
      <c r="F47">
        <v>424</v>
      </c>
      <c r="G47" t="s">
        <v>127</v>
      </c>
      <c r="H47">
        <f>VLOOKUP(G47,[1]nilai!A$2:B$22,2,FALSE)</f>
        <v>45</v>
      </c>
      <c r="I47" t="s">
        <v>30</v>
      </c>
      <c r="J47">
        <v>8</v>
      </c>
      <c r="K47" t="s">
        <v>48</v>
      </c>
      <c r="L47">
        <v>128</v>
      </c>
      <c r="M47" t="s">
        <v>516</v>
      </c>
      <c r="O47" s="8">
        <v>6531537</v>
      </c>
      <c r="P47">
        <v>0</v>
      </c>
      <c r="Q47" s="8"/>
    </row>
    <row r="48" spans="1:17" x14ac:dyDescent="0.25">
      <c r="A48">
        <v>20047</v>
      </c>
      <c r="B48" t="s">
        <v>453</v>
      </c>
      <c r="C48" t="s">
        <v>50</v>
      </c>
      <c r="D48">
        <v>791</v>
      </c>
      <c r="E48" s="12" t="s">
        <v>51</v>
      </c>
      <c r="F48">
        <v>324</v>
      </c>
      <c r="G48" t="s">
        <v>109</v>
      </c>
      <c r="H48">
        <f>VLOOKUP(G48,[1]nilai!A$2:B$22,2,FALSE)</f>
        <v>50</v>
      </c>
      <c r="I48" t="s">
        <v>216</v>
      </c>
      <c r="J48">
        <v>8</v>
      </c>
      <c r="K48" t="s">
        <v>48</v>
      </c>
      <c r="L48">
        <v>128</v>
      </c>
      <c r="M48" t="s">
        <v>517</v>
      </c>
      <c r="O48" s="8">
        <v>6618481</v>
      </c>
      <c r="P48">
        <v>0</v>
      </c>
      <c r="Q48" s="8"/>
    </row>
    <row r="49" spans="1:17" x14ac:dyDescent="0.25">
      <c r="A49">
        <v>20048</v>
      </c>
      <c r="B49" t="s">
        <v>161</v>
      </c>
      <c r="C49" t="s">
        <v>50</v>
      </c>
      <c r="D49">
        <v>791</v>
      </c>
      <c r="E49" s="12" t="s">
        <v>51</v>
      </c>
      <c r="F49">
        <v>324</v>
      </c>
      <c r="G49" t="s">
        <v>102</v>
      </c>
      <c r="H49">
        <f>VLOOKUP(G49,[1]nilai!A$2:B$22,2,FALSE)</f>
        <v>60</v>
      </c>
      <c r="I49" t="s">
        <v>452</v>
      </c>
      <c r="J49">
        <v>8</v>
      </c>
      <c r="K49" t="s">
        <v>48</v>
      </c>
      <c r="L49">
        <v>128</v>
      </c>
      <c r="M49" t="s">
        <v>518</v>
      </c>
      <c r="O49" s="8">
        <v>6622255</v>
      </c>
      <c r="P49">
        <v>0</v>
      </c>
      <c r="Q49" s="8"/>
    </row>
    <row r="50" spans="1:17" x14ac:dyDescent="0.25">
      <c r="A50">
        <v>20049</v>
      </c>
      <c r="B50" t="s">
        <v>454</v>
      </c>
      <c r="C50" t="s">
        <v>50</v>
      </c>
      <c r="D50">
        <v>791</v>
      </c>
      <c r="E50" s="12" t="s">
        <v>51</v>
      </c>
      <c r="F50">
        <v>324</v>
      </c>
      <c r="G50" t="s">
        <v>109</v>
      </c>
      <c r="H50">
        <f>VLOOKUP(G50,[1]nilai!A$2:B$22,2,FALSE)</f>
        <v>50</v>
      </c>
      <c r="I50" t="s">
        <v>216</v>
      </c>
      <c r="J50">
        <v>8</v>
      </c>
      <c r="K50" t="s">
        <v>48</v>
      </c>
      <c r="L50">
        <v>128</v>
      </c>
      <c r="M50" t="s">
        <v>519</v>
      </c>
      <c r="O50" s="8">
        <v>6653607</v>
      </c>
      <c r="P50">
        <v>0</v>
      </c>
      <c r="Q50" s="8"/>
    </row>
    <row r="51" spans="1:17" x14ac:dyDescent="0.25">
      <c r="A51">
        <v>20050</v>
      </c>
      <c r="B51" t="s">
        <v>49</v>
      </c>
      <c r="C51" t="s">
        <v>50</v>
      </c>
      <c r="D51">
        <v>791</v>
      </c>
      <c r="E51" s="12" t="s">
        <v>51</v>
      </c>
      <c r="F51">
        <v>324</v>
      </c>
      <c r="G51" t="s">
        <v>134</v>
      </c>
      <c r="H51">
        <f>VLOOKUP(G51,[1]nilai!A$2:B$22,2,FALSE)</f>
        <v>65</v>
      </c>
      <c r="I51" t="s">
        <v>430</v>
      </c>
      <c r="J51">
        <v>4</v>
      </c>
      <c r="K51" t="s">
        <v>35</v>
      </c>
      <c r="L51">
        <v>64</v>
      </c>
      <c r="M51" t="s">
        <v>520</v>
      </c>
      <c r="O51" s="8">
        <v>6662171</v>
      </c>
      <c r="P51">
        <v>0</v>
      </c>
      <c r="Q51" s="8"/>
    </row>
    <row r="52" spans="1:17" x14ac:dyDescent="0.25">
      <c r="A52">
        <v>20051</v>
      </c>
      <c r="B52" t="s">
        <v>455</v>
      </c>
      <c r="C52" t="s">
        <v>50</v>
      </c>
      <c r="D52">
        <v>791</v>
      </c>
      <c r="E52" s="12" t="s">
        <v>51</v>
      </c>
      <c r="F52">
        <v>324</v>
      </c>
      <c r="G52" t="s">
        <v>132</v>
      </c>
      <c r="H52">
        <f>VLOOKUP(G52,[1]nilai!A$2:B$22,2,FALSE)</f>
        <v>70</v>
      </c>
      <c r="I52" t="s">
        <v>436</v>
      </c>
      <c r="J52">
        <v>4</v>
      </c>
      <c r="K52" t="s">
        <v>35</v>
      </c>
      <c r="L52">
        <v>64</v>
      </c>
      <c r="M52" s="14" t="s">
        <v>521</v>
      </c>
      <c r="O52" s="8">
        <v>6662316</v>
      </c>
      <c r="P52">
        <v>0</v>
      </c>
      <c r="Q52" s="8"/>
    </row>
    <row r="53" spans="1:17" x14ac:dyDescent="0.25">
      <c r="A53">
        <v>20052</v>
      </c>
      <c r="B53" t="s">
        <v>137</v>
      </c>
      <c r="C53" t="s">
        <v>50</v>
      </c>
      <c r="D53">
        <v>791</v>
      </c>
      <c r="E53" s="12" t="s">
        <v>51</v>
      </c>
      <c r="F53">
        <v>324</v>
      </c>
      <c r="G53" t="s">
        <v>85</v>
      </c>
      <c r="H53">
        <f>VLOOKUP(G53,[1]nilai!A$2:B$22,2,FALSE)</f>
        <v>35</v>
      </c>
      <c r="I53" t="s">
        <v>456</v>
      </c>
      <c r="J53">
        <v>8</v>
      </c>
      <c r="K53" t="s">
        <v>35</v>
      </c>
      <c r="L53">
        <v>64</v>
      </c>
      <c r="M53" t="s">
        <v>522</v>
      </c>
      <c r="O53" s="8">
        <v>6676396</v>
      </c>
      <c r="P53">
        <v>0</v>
      </c>
      <c r="Q53" s="8"/>
    </row>
    <row r="54" spans="1:17" x14ac:dyDescent="0.25">
      <c r="A54">
        <v>20053</v>
      </c>
      <c r="B54" t="s">
        <v>167</v>
      </c>
      <c r="C54" t="s">
        <v>441</v>
      </c>
      <c r="D54">
        <v>915</v>
      </c>
      <c r="E54" s="12" t="s">
        <v>51</v>
      </c>
      <c r="F54">
        <v>324</v>
      </c>
      <c r="G54" t="s">
        <v>102</v>
      </c>
      <c r="H54">
        <f>VLOOKUP(G54,[1]nilai!A$2:B$22,2,FALSE)</f>
        <v>60</v>
      </c>
      <c r="I54" t="s">
        <v>457</v>
      </c>
      <c r="J54">
        <v>12</v>
      </c>
      <c r="K54" t="s">
        <v>48</v>
      </c>
      <c r="L54">
        <v>128</v>
      </c>
      <c r="M54" t="s">
        <v>523</v>
      </c>
      <c r="O54" s="8">
        <v>6676686</v>
      </c>
      <c r="P54">
        <v>0</v>
      </c>
      <c r="Q54" s="8"/>
    </row>
    <row r="55" spans="1:17" x14ac:dyDescent="0.25">
      <c r="A55">
        <v>20054</v>
      </c>
      <c r="B55" t="s">
        <v>167</v>
      </c>
      <c r="C55" t="s">
        <v>441</v>
      </c>
      <c r="D55">
        <v>915</v>
      </c>
      <c r="E55" s="12" t="s">
        <v>51</v>
      </c>
      <c r="F55">
        <v>324</v>
      </c>
      <c r="G55" t="s">
        <v>102</v>
      </c>
      <c r="H55">
        <f>VLOOKUP(G55,[1]nilai!A$2:B$22,2,FALSE)</f>
        <v>60</v>
      </c>
      <c r="I55" t="s">
        <v>458</v>
      </c>
      <c r="J55">
        <v>16</v>
      </c>
      <c r="K55" t="s">
        <v>48</v>
      </c>
      <c r="L55">
        <v>128</v>
      </c>
      <c r="M55" t="s">
        <v>524</v>
      </c>
      <c r="O55" s="8">
        <v>6676686</v>
      </c>
      <c r="P55">
        <v>0</v>
      </c>
      <c r="Q55" s="8"/>
    </row>
    <row r="56" spans="1:17" x14ac:dyDescent="0.25">
      <c r="A56">
        <v>20055</v>
      </c>
      <c r="B56" t="s">
        <v>171</v>
      </c>
      <c r="C56" t="s">
        <v>317</v>
      </c>
      <c r="D56">
        <v>1002</v>
      </c>
      <c r="E56" s="12" t="s">
        <v>281</v>
      </c>
      <c r="F56">
        <v>286</v>
      </c>
      <c r="G56" t="s">
        <v>109</v>
      </c>
      <c r="H56">
        <f>VLOOKUP(G56,[1]nilai!A$2:B$22,2,FALSE)</f>
        <v>50</v>
      </c>
      <c r="I56" t="s">
        <v>436</v>
      </c>
      <c r="J56">
        <v>4</v>
      </c>
      <c r="K56" t="s">
        <v>35</v>
      </c>
      <c r="L56">
        <v>64</v>
      </c>
      <c r="M56" t="s">
        <v>525</v>
      </c>
      <c r="O56" s="8">
        <v>6676686</v>
      </c>
      <c r="P56">
        <v>0</v>
      </c>
      <c r="Q56" s="8"/>
    </row>
    <row r="57" spans="1:17" x14ac:dyDescent="0.25">
      <c r="A57">
        <v>20056</v>
      </c>
      <c r="B57" t="s">
        <v>113</v>
      </c>
      <c r="C57" t="s">
        <v>50</v>
      </c>
      <c r="D57">
        <v>791</v>
      </c>
      <c r="E57" s="12" t="s">
        <v>51</v>
      </c>
      <c r="F57">
        <v>324</v>
      </c>
      <c r="G57" t="s">
        <v>102</v>
      </c>
      <c r="H57">
        <f>VLOOKUP(G57,[1]nilai!A$2:B$22,2,FALSE)</f>
        <v>60</v>
      </c>
      <c r="I57" t="s">
        <v>30</v>
      </c>
      <c r="J57">
        <v>8</v>
      </c>
      <c r="K57" t="s">
        <v>48</v>
      </c>
      <c r="L57">
        <v>128</v>
      </c>
      <c r="M57" t="s">
        <v>526</v>
      </c>
      <c r="O57" s="8">
        <v>6721827</v>
      </c>
      <c r="P57">
        <v>0</v>
      </c>
      <c r="Q57" s="8"/>
    </row>
    <row r="58" spans="1:17" x14ac:dyDescent="0.25">
      <c r="A58">
        <v>20057</v>
      </c>
      <c r="B58" t="s">
        <v>167</v>
      </c>
      <c r="C58" t="s">
        <v>441</v>
      </c>
      <c r="D58">
        <v>915</v>
      </c>
      <c r="E58" s="12" t="s">
        <v>51</v>
      </c>
      <c r="F58">
        <v>324</v>
      </c>
      <c r="G58" t="s">
        <v>102</v>
      </c>
      <c r="H58">
        <f>VLOOKUP(G58,[1]nilai!A$2:B$22,2,FALSE)</f>
        <v>60</v>
      </c>
      <c r="I58" t="s">
        <v>457</v>
      </c>
      <c r="J58">
        <v>12</v>
      </c>
      <c r="K58" t="s">
        <v>48</v>
      </c>
      <c r="L58">
        <v>128</v>
      </c>
      <c r="M58" t="s">
        <v>527</v>
      </c>
      <c r="O58" s="13">
        <v>6756808</v>
      </c>
      <c r="P58">
        <v>0</v>
      </c>
      <c r="Q58" s="8"/>
    </row>
    <row r="59" spans="1:17" x14ac:dyDescent="0.25">
      <c r="A59">
        <v>20058</v>
      </c>
      <c r="B59" t="s">
        <v>453</v>
      </c>
      <c r="C59" t="s">
        <v>50</v>
      </c>
      <c r="D59">
        <v>791</v>
      </c>
      <c r="E59" s="12" t="s">
        <v>51</v>
      </c>
      <c r="F59">
        <v>324</v>
      </c>
      <c r="G59" t="s">
        <v>109</v>
      </c>
      <c r="H59">
        <f>VLOOKUP(G59,[1]nilai!A$2:B$22,2,FALSE)</f>
        <v>50</v>
      </c>
      <c r="I59" t="s">
        <v>216</v>
      </c>
      <c r="J59">
        <v>8</v>
      </c>
      <c r="K59" t="s">
        <v>48</v>
      </c>
      <c r="L59">
        <v>128</v>
      </c>
      <c r="M59" t="s">
        <v>528</v>
      </c>
      <c r="O59" s="8">
        <v>6807174</v>
      </c>
      <c r="P59">
        <v>0</v>
      </c>
      <c r="Q59" s="8"/>
    </row>
    <row r="60" spans="1:17" x14ac:dyDescent="0.25">
      <c r="A60">
        <v>20059</v>
      </c>
      <c r="B60" t="s">
        <v>453</v>
      </c>
      <c r="C60" t="s">
        <v>50</v>
      </c>
      <c r="D60">
        <v>791</v>
      </c>
      <c r="E60" s="12" t="s">
        <v>51</v>
      </c>
      <c r="F60">
        <v>324</v>
      </c>
      <c r="G60" t="s">
        <v>109</v>
      </c>
      <c r="H60">
        <f>VLOOKUP(G60,[1]nilai!A$2:B$22,2,FALSE)</f>
        <v>50</v>
      </c>
      <c r="I60" t="s">
        <v>216</v>
      </c>
      <c r="J60">
        <v>8</v>
      </c>
      <c r="K60" t="s">
        <v>48</v>
      </c>
      <c r="L60">
        <v>128</v>
      </c>
      <c r="M60" t="s">
        <v>528</v>
      </c>
      <c r="O60" s="8">
        <v>6807174</v>
      </c>
      <c r="P60">
        <v>0</v>
      </c>
      <c r="Q60" s="8"/>
    </row>
    <row r="61" spans="1:17" x14ac:dyDescent="0.25">
      <c r="A61">
        <v>20060</v>
      </c>
      <c r="B61" t="s">
        <v>459</v>
      </c>
      <c r="C61" t="s">
        <v>50</v>
      </c>
      <c r="D61">
        <v>791</v>
      </c>
      <c r="E61" s="12" t="s">
        <v>51</v>
      </c>
      <c r="F61">
        <v>324</v>
      </c>
      <c r="G61" t="s">
        <v>102</v>
      </c>
      <c r="H61">
        <f>VLOOKUP(G61,[1]nilai!A$2:B$22,2,FALSE)</f>
        <v>60</v>
      </c>
      <c r="I61" t="s">
        <v>216</v>
      </c>
      <c r="J61">
        <v>8</v>
      </c>
      <c r="K61" t="s">
        <v>48</v>
      </c>
      <c r="L61">
        <v>128</v>
      </c>
      <c r="M61" t="s">
        <v>529</v>
      </c>
      <c r="O61" s="8">
        <v>6807465</v>
      </c>
      <c r="P61">
        <v>0</v>
      </c>
      <c r="Q61" s="8"/>
    </row>
    <row r="62" spans="1:17" x14ac:dyDescent="0.25">
      <c r="A62">
        <v>20061</v>
      </c>
      <c r="B62" t="s">
        <v>455</v>
      </c>
      <c r="C62" t="s">
        <v>50</v>
      </c>
      <c r="D62">
        <v>791</v>
      </c>
      <c r="E62" s="12" t="s">
        <v>51</v>
      </c>
      <c r="F62">
        <v>324</v>
      </c>
      <c r="G62" t="s">
        <v>132</v>
      </c>
      <c r="H62">
        <f>VLOOKUP(G62,[1]nilai!A$2:B$22,2,FALSE)</f>
        <v>70</v>
      </c>
      <c r="I62" t="s">
        <v>30</v>
      </c>
      <c r="J62">
        <v>8</v>
      </c>
      <c r="K62" t="s">
        <v>35</v>
      </c>
      <c r="L62">
        <v>64</v>
      </c>
      <c r="M62" t="s">
        <v>530</v>
      </c>
      <c r="O62" s="8">
        <v>6807465</v>
      </c>
      <c r="P62">
        <v>0</v>
      </c>
      <c r="Q62" s="8"/>
    </row>
    <row r="63" spans="1:17" x14ac:dyDescent="0.25">
      <c r="A63">
        <v>20062</v>
      </c>
      <c r="B63" t="s">
        <v>171</v>
      </c>
      <c r="C63" t="s">
        <v>317</v>
      </c>
      <c r="D63">
        <v>1002</v>
      </c>
      <c r="E63" s="12" t="s">
        <v>281</v>
      </c>
      <c r="F63">
        <v>378</v>
      </c>
      <c r="G63" t="s">
        <v>109</v>
      </c>
      <c r="H63">
        <f>VLOOKUP(G63,[1]nilai!A$2:B$22,2,FALSE)</f>
        <v>50</v>
      </c>
      <c r="I63" t="s">
        <v>436</v>
      </c>
      <c r="J63">
        <v>4</v>
      </c>
      <c r="K63" t="s">
        <v>35</v>
      </c>
      <c r="L63">
        <v>64</v>
      </c>
      <c r="M63" t="s">
        <v>531</v>
      </c>
      <c r="O63" s="8">
        <v>6807465</v>
      </c>
      <c r="P63">
        <v>0</v>
      </c>
      <c r="Q63" s="8"/>
    </row>
    <row r="64" spans="1:17" x14ac:dyDescent="0.25">
      <c r="A64">
        <v>20063</v>
      </c>
      <c r="B64" t="s">
        <v>98</v>
      </c>
      <c r="C64" t="s">
        <v>321</v>
      </c>
      <c r="D64">
        <v>658</v>
      </c>
      <c r="E64" s="12" t="s">
        <v>297</v>
      </c>
      <c r="F64">
        <v>424</v>
      </c>
      <c r="G64" t="s">
        <v>85</v>
      </c>
      <c r="H64">
        <f>VLOOKUP(G64,[1]nilai!A$2:B$22,2,FALSE)</f>
        <v>35</v>
      </c>
      <c r="I64" t="s">
        <v>460</v>
      </c>
      <c r="J64">
        <v>8</v>
      </c>
      <c r="K64" t="s">
        <v>48</v>
      </c>
      <c r="L64">
        <v>128</v>
      </c>
      <c r="M64" t="s">
        <v>532</v>
      </c>
      <c r="O64" s="8">
        <v>6807465</v>
      </c>
      <c r="P64">
        <v>0</v>
      </c>
      <c r="Q64" s="8"/>
    </row>
    <row r="65" spans="1:17" x14ac:dyDescent="0.25">
      <c r="A65">
        <v>20064</v>
      </c>
      <c r="B65" t="s">
        <v>427</v>
      </c>
      <c r="C65" t="s">
        <v>50</v>
      </c>
      <c r="D65">
        <v>791</v>
      </c>
      <c r="E65" s="12" t="s">
        <v>51</v>
      </c>
      <c r="F65">
        <v>324</v>
      </c>
      <c r="G65" t="s">
        <v>85</v>
      </c>
      <c r="H65">
        <f>VLOOKUP(G65,[1]nilai!A$2:B$22,2,FALSE)</f>
        <v>35</v>
      </c>
      <c r="I65" t="s">
        <v>216</v>
      </c>
      <c r="J65">
        <v>8</v>
      </c>
      <c r="K65" t="s">
        <v>48</v>
      </c>
      <c r="L65">
        <v>128</v>
      </c>
      <c r="M65" t="s">
        <v>533</v>
      </c>
      <c r="O65" s="8">
        <v>6820238</v>
      </c>
      <c r="P65">
        <v>0</v>
      </c>
      <c r="Q65" s="8"/>
    </row>
    <row r="66" spans="1:17" x14ac:dyDescent="0.25">
      <c r="A66">
        <v>20065</v>
      </c>
      <c r="B66" t="s">
        <v>455</v>
      </c>
      <c r="C66" t="s">
        <v>50</v>
      </c>
      <c r="D66">
        <v>791</v>
      </c>
      <c r="E66" s="12" t="s">
        <v>51</v>
      </c>
      <c r="F66">
        <v>324</v>
      </c>
      <c r="G66" t="s">
        <v>132</v>
      </c>
      <c r="H66">
        <f>VLOOKUP(G66,[1]nilai!A$2:B$22,2,FALSE)</f>
        <v>70</v>
      </c>
      <c r="I66" t="s">
        <v>436</v>
      </c>
      <c r="J66">
        <v>4</v>
      </c>
      <c r="K66" t="s">
        <v>48</v>
      </c>
      <c r="L66">
        <v>128</v>
      </c>
      <c r="M66" t="s">
        <v>534</v>
      </c>
      <c r="O66" s="8">
        <v>6820528</v>
      </c>
      <c r="P66">
        <v>0</v>
      </c>
      <c r="Q66" s="8"/>
    </row>
    <row r="67" spans="1:17" x14ac:dyDescent="0.25">
      <c r="A67">
        <v>20066</v>
      </c>
      <c r="B67" t="s">
        <v>446</v>
      </c>
      <c r="C67" t="s">
        <v>50</v>
      </c>
      <c r="D67">
        <v>791</v>
      </c>
      <c r="E67" s="12" t="s">
        <v>51</v>
      </c>
      <c r="F67">
        <v>324</v>
      </c>
      <c r="G67" t="s">
        <v>102</v>
      </c>
      <c r="H67">
        <f>VLOOKUP(G67,[1]nilai!A$2:B$22,2,FALSE)</f>
        <v>60</v>
      </c>
      <c r="I67" t="s">
        <v>429</v>
      </c>
      <c r="J67">
        <v>4</v>
      </c>
      <c r="K67" t="s">
        <v>35</v>
      </c>
      <c r="L67">
        <v>64</v>
      </c>
      <c r="M67" t="s">
        <v>535</v>
      </c>
      <c r="O67" s="8">
        <v>6821834</v>
      </c>
      <c r="P67">
        <v>0</v>
      </c>
      <c r="Q67" s="8"/>
    </row>
    <row r="68" spans="1:17" x14ac:dyDescent="0.25">
      <c r="A68">
        <v>20067</v>
      </c>
      <c r="B68" t="s">
        <v>461</v>
      </c>
      <c r="C68" t="s">
        <v>50</v>
      </c>
      <c r="D68">
        <v>791</v>
      </c>
      <c r="E68" s="12" t="s">
        <v>51</v>
      </c>
      <c r="F68">
        <v>324</v>
      </c>
      <c r="G68" t="s">
        <v>462</v>
      </c>
      <c r="H68">
        <f>VLOOKUP(G68,[1]nilai!A$2:B$22,2,FALSE)</f>
        <v>85</v>
      </c>
      <c r="I68" t="s">
        <v>463</v>
      </c>
      <c r="J68">
        <v>8</v>
      </c>
      <c r="K68" t="s">
        <v>48</v>
      </c>
      <c r="L68">
        <v>128</v>
      </c>
      <c r="M68" t="s">
        <v>536</v>
      </c>
      <c r="O68" s="8">
        <v>6821834</v>
      </c>
      <c r="P68">
        <v>0</v>
      </c>
      <c r="Q68" s="8"/>
    </row>
    <row r="69" spans="1:17" x14ac:dyDescent="0.25">
      <c r="A69">
        <v>20068</v>
      </c>
      <c r="B69" t="s">
        <v>171</v>
      </c>
      <c r="C69" t="s">
        <v>317</v>
      </c>
      <c r="D69">
        <v>1002</v>
      </c>
      <c r="E69" s="12" t="s">
        <v>281</v>
      </c>
      <c r="F69">
        <v>378</v>
      </c>
      <c r="G69" t="s">
        <v>109</v>
      </c>
      <c r="H69">
        <f>VLOOKUP(G69,[1]nilai!A$2:B$22,2,FALSE)</f>
        <v>50</v>
      </c>
      <c r="I69" t="s">
        <v>429</v>
      </c>
      <c r="J69">
        <v>4</v>
      </c>
      <c r="K69" t="s">
        <v>35</v>
      </c>
      <c r="L69">
        <v>64</v>
      </c>
      <c r="M69" t="s">
        <v>537</v>
      </c>
      <c r="O69" s="8">
        <v>6821834</v>
      </c>
      <c r="P69">
        <v>0</v>
      </c>
      <c r="Q69" s="8"/>
    </row>
    <row r="70" spans="1:17" x14ac:dyDescent="0.25">
      <c r="A70">
        <v>20069</v>
      </c>
      <c r="B70" t="s">
        <v>171</v>
      </c>
      <c r="C70" t="s">
        <v>317</v>
      </c>
      <c r="D70">
        <v>1002</v>
      </c>
      <c r="E70" s="12" t="s">
        <v>281</v>
      </c>
      <c r="F70">
        <v>378</v>
      </c>
      <c r="G70" t="s">
        <v>109</v>
      </c>
      <c r="H70">
        <f>VLOOKUP(G70,[1]nilai!A$2:B$22,2,FALSE)</f>
        <v>50</v>
      </c>
      <c r="I70" t="s">
        <v>436</v>
      </c>
      <c r="J70">
        <v>4</v>
      </c>
      <c r="K70" t="s">
        <v>48</v>
      </c>
      <c r="L70">
        <v>128</v>
      </c>
      <c r="M70" t="s">
        <v>538</v>
      </c>
      <c r="O70" s="8">
        <v>6821834</v>
      </c>
      <c r="P70">
        <v>0</v>
      </c>
      <c r="Q70" s="8"/>
    </row>
    <row r="71" spans="1:17" x14ac:dyDescent="0.25">
      <c r="A71">
        <v>20070</v>
      </c>
      <c r="B71" t="s">
        <v>446</v>
      </c>
      <c r="C71" t="s">
        <v>50</v>
      </c>
      <c r="D71">
        <v>791</v>
      </c>
      <c r="E71" s="12" t="s">
        <v>51</v>
      </c>
      <c r="F71">
        <v>324</v>
      </c>
      <c r="G71" t="s">
        <v>102</v>
      </c>
      <c r="H71">
        <f>VLOOKUP(G71,[1]nilai!A$2:B$22,2,FALSE)</f>
        <v>60</v>
      </c>
      <c r="I71" t="s">
        <v>430</v>
      </c>
      <c r="J71">
        <v>4</v>
      </c>
      <c r="K71" t="s">
        <v>35</v>
      </c>
      <c r="L71">
        <v>64</v>
      </c>
      <c r="M71" t="s">
        <v>539</v>
      </c>
      <c r="O71" s="8">
        <v>6850864</v>
      </c>
      <c r="P71">
        <v>0</v>
      </c>
      <c r="Q71" s="8"/>
    </row>
    <row r="72" spans="1:17" x14ac:dyDescent="0.25">
      <c r="A72">
        <v>20071</v>
      </c>
      <c r="B72" t="s">
        <v>161</v>
      </c>
      <c r="C72" t="s">
        <v>321</v>
      </c>
      <c r="D72">
        <v>658</v>
      </c>
      <c r="E72" s="12" t="s">
        <v>297</v>
      </c>
      <c r="F72">
        <v>424</v>
      </c>
      <c r="G72" t="s">
        <v>134</v>
      </c>
      <c r="H72">
        <f>VLOOKUP(G72,[1]nilai!A$2:B$22,2,FALSE)</f>
        <v>65</v>
      </c>
      <c r="I72" t="s">
        <v>464</v>
      </c>
      <c r="J72">
        <v>8</v>
      </c>
      <c r="K72" t="s">
        <v>48</v>
      </c>
      <c r="L72">
        <v>128</v>
      </c>
      <c r="M72" t="s">
        <v>539</v>
      </c>
      <c r="O72" s="8">
        <v>6850864</v>
      </c>
      <c r="P72">
        <v>0</v>
      </c>
      <c r="Q72" s="8"/>
    </row>
    <row r="73" spans="1:17" x14ac:dyDescent="0.25">
      <c r="A73">
        <v>20072</v>
      </c>
      <c r="B73" t="s">
        <v>171</v>
      </c>
      <c r="C73" t="s">
        <v>317</v>
      </c>
      <c r="D73">
        <v>1002</v>
      </c>
      <c r="E73" s="12" t="s">
        <v>281</v>
      </c>
      <c r="F73">
        <v>378</v>
      </c>
      <c r="G73" t="s">
        <v>109</v>
      </c>
      <c r="H73">
        <f>VLOOKUP(G73,[1]nilai!A$2:B$22,2,FALSE)</f>
        <v>50</v>
      </c>
      <c r="I73" t="s">
        <v>433</v>
      </c>
      <c r="J73">
        <v>4</v>
      </c>
      <c r="K73" t="s">
        <v>35</v>
      </c>
      <c r="L73">
        <v>64</v>
      </c>
      <c r="M73" t="s">
        <v>540</v>
      </c>
      <c r="O73" s="8">
        <v>6938098</v>
      </c>
      <c r="P73">
        <v>0</v>
      </c>
      <c r="Q73" s="8"/>
    </row>
    <row r="74" spans="1:17" x14ac:dyDescent="0.25">
      <c r="A74">
        <v>20073</v>
      </c>
      <c r="B74" t="s">
        <v>427</v>
      </c>
      <c r="C74" t="s">
        <v>50</v>
      </c>
      <c r="D74">
        <v>791</v>
      </c>
      <c r="E74" s="12" t="s">
        <v>51</v>
      </c>
      <c r="F74">
        <v>324</v>
      </c>
      <c r="G74" t="s">
        <v>85</v>
      </c>
      <c r="H74">
        <f>VLOOKUP(G74,[1]nilai!A$2:B$22,2,FALSE)</f>
        <v>35</v>
      </c>
      <c r="I74" t="s">
        <v>30</v>
      </c>
      <c r="J74">
        <v>8</v>
      </c>
      <c r="K74" t="s">
        <v>35</v>
      </c>
      <c r="L74">
        <v>64</v>
      </c>
      <c r="M74" t="s">
        <v>541</v>
      </c>
      <c r="O74" s="8">
        <v>6952613</v>
      </c>
      <c r="P74">
        <v>0</v>
      </c>
      <c r="Q74" s="8"/>
    </row>
    <row r="75" spans="1:17" x14ac:dyDescent="0.25">
      <c r="A75">
        <v>20074</v>
      </c>
      <c r="B75" t="s">
        <v>427</v>
      </c>
      <c r="C75" t="s">
        <v>50</v>
      </c>
      <c r="D75">
        <v>791</v>
      </c>
      <c r="E75" s="12" t="s">
        <v>51</v>
      </c>
      <c r="F75">
        <v>324</v>
      </c>
      <c r="G75" t="s">
        <v>85</v>
      </c>
      <c r="H75">
        <f>VLOOKUP(G75,[1]nilai!A$2:B$22,2,FALSE)</f>
        <v>35</v>
      </c>
      <c r="I75" t="s">
        <v>430</v>
      </c>
      <c r="J75">
        <v>4</v>
      </c>
      <c r="K75" t="s">
        <v>115</v>
      </c>
      <c r="L75">
        <v>256</v>
      </c>
      <c r="M75" t="s">
        <v>542</v>
      </c>
      <c r="O75" s="8">
        <v>6952613</v>
      </c>
      <c r="P75">
        <v>0</v>
      </c>
      <c r="Q75" s="8"/>
    </row>
    <row r="76" spans="1:17" x14ac:dyDescent="0.25">
      <c r="A76">
        <v>20075</v>
      </c>
      <c r="B76" t="s">
        <v>161</v>
      </c>
      <c r="C76" t="s">
        <v>50</v>
      </c>
      <c r="D76">
        <v>791</v>
      </c>
      <c r="E76" s="12" t="s">
        <v>51</v>
      </c>
      <c r="F76">
        <v>324</v>
      </c>
      <c r="G76" t="s">
        <v>134</v>
      </c>
      <c r="H76">
        <f>VLOOKUP(G76,[1]nilai!A$2:B$22,2,FALSE)</f>
        <v>65</v>
      </c>
      <c r="I76" t="s">
        <v>30</v>
      </c>
      <c r="J76">
        <v>8</v>
      </c>
      <c r="K76" t="s">
        <v>48</v>
      </c>
      <c r="L76">
        <v>128</v>
      </c>
      <c r="M76" s="14" t="s">
        <v>543</v>
      </c>
      <c r="O76" s="13">
        <v>6952613</v>
      </c>
      <c r="P76">
        <v>0</v>
      </c>
      <c r="Q76" s="8"/>
    </row>
    <row r="77" spans="1:17" x14ac:dyDescent="0.25">
      <c r="A77">
        <v>20076</v>
      </c>
      <c r="B77" t="s">
        <v>49</v>
      </c>
      <c r="C77" t="s">
        <v>441</v>
      </c>
      <c r="D77">
        <v>915</v>
      </c>
      <c r="E77" s="12" t="s">
        <v>51</v>
      </c>
      <c r="F77">
        <v>324</v>
      </c>
      <c r="G77" t="s">
        <v>134</v>
      </c>
      <c r="H77">
        <f>VLOOKUP(G77,[1]nilai!A$2:B$22,2,FALSE)</f>
        <v>65</v>
      </c>
      <c r="I77" t="s">
        <v>429</v>
      </c>
      <c r="J77">
        <v>4</v>
      </c>
      <c r="K77" t="s">
        <v>35</v>
      </c>
      <c r="L77">
        <v>64</v>
      </c>
      <c r="M77" t="s">
        <v>544</v>
      </c>
      <c r="O77" s="8">
        <v>6952613</v>
      </c>
      <c r="P77">
        <v>0</v>
      </c>
      <c r="Q77" s="8"/>
    </row>
    <row r="78" spans="1:17" x14ac:dyDescent="0.25">
      <c r="A78">
        <v>20077</v>
      </c>
      <c r="B78" t="s">
        <v>142</v>
      </c>
      <c r="C78" t="s">
        <v>50</v>
      </c>
      <c r="D78">
        <v>791</v>
      </c>
      <c r="E78" s="12" t="s">
        <v>51</v>
      </c>
      <c r="F78">
        <v>324</v>
      </c>
      <c r="G78" t="s">
        <v>85</v>
      </c>
      <c r="H78">
        <f>VLOOKUP(G78,[1]nilai!A$2:B$22,2,FALSE)</f>
        <v>35</v>
      </c>
      <c r="I78" t="s">
        <v>30</v>
      </c>
      <c r="J78">
        <v>8</v>
      </c>
      <c r="K78" t="s">
        <v>115</v>
      </c>
      <c r="L78">
        <v>256</v>
      </c>
      <c r="M78" t="s">
        <v>545</v>
      </c>
      <c r="O78" s="8">
        <v>6952613</v>
      </c>
      <c r="P78">
        <v>0</v>
      </c>
      <c r="Q78" s="8"/>
    </row>
    <row r="79" spans="1:17" x14ac:dyDescent="0.25">
      <c r="A79">
        <v>20078</v>
      </c>
      <c r="B79" t="s">
        <v>49</v>
      </c>
      <c r="C79" t="s">
        <v>50</v>
      </c>
      <c r="D79">
        <v>791</v>
      </c>
      <c r="E79" s="12" t="s">
        <v>51</v>
      </c>
      <c r="F79">
        <v>324</v>
      </c>
      <c r="G79" t="s">
        <v>134</v>
      </c>
      <c r="H79">
        <f>VLOOKUP(G79,[1]nilai!A$2:B$22,2,FALSE)</f>
        <v>65</v>
      </c>
      <c r="I79" t="s">
        <v>30</v>
      </c>
      <c r="J79">
        <v>8</v>
      </c>
      <c r="K79" t="s">
        <v>35</v>
      </c>
      <c r="L79">
        <v>64</v>
      </c>
      <c r="M79" t="s">
        <v>546</v>
      </c>
      <c r="O79" s="8">
        <v>6966838</v>
      </c>
      <c r="P79">
        <v>0</v>
      </c>
      <c r="Q79" s="8"/>
    </row>
    <row r="80" spans="1:17" x14ac:dyDescent="0.25">
      <c r="A80">
        <v>20079</v>
      </c>
      <c r="B80" t="s">
        <v>465</v>
      </c>
      <c r="C80" t="s">
        <v>50</v>
      </c>
      <c r="D80">
        <v>791</v>
      </c>
      <c r="E80" s="12" t="s">
        <v>51</v>
      </c>
      <c r="F80">
        <v>324</v>
      </c>
      <c r="G80" t="s">
        <v>102</v>
      </c>
      <c r="H80">
        <f>VLOOKUP(G80,[1]nilai!A$2:B$22,2,FALSE)</f>
        <v>60</v>
      </c>
      <c r="I80" t="s">
        <v>429</v>
      </c>
      <c r="J80">
        <v>4</v>
      </c>
      <c r="K80" t="s">
        <v>35</v>
      </c>
      <c r="L80">
        <v>64</v>
      </c>
      <c r="M80" t="s">
        <v>547</v>
      </c>
      <c r="O80" s="8">
        <v>6966983</v>
      </c>
      <c r="P80">
        <v>0</v>
      </c>
      <c r="Q80" s="8"/>
    </row>
    <row r="81" spans="1:20" x14ac:dyDescent="0.25">
      <c r="A81">
        <v>20080</v>
      </c>
      <c r="B81" t="s">
        <v>161</v>
      </c>
      <c r="C81" t="s">
        <v>50</v>
      </c>
      <c r="D81">
        <v>791</v>
      </c>
      <c r="E81" s="12" t="s">
        <v>51</v>
      </c>
      <c r="F81">
        <v>324</v>
      </c>
      <c r="G81" t="s">
        <v>134</v>
      </c>
      <c r="H81">
        <f>VLOOKUP(G81,[1]nilai!A$2:B$22,2,FALSE)</f>
        <v>65</v>
      </c>
      <c r="I81" t="s">
        <v>30</v>
      </c>
      <c r="J81">
        <v>8</v>
      </c>
      <c r="K81" t="s">
        <v>48</v>
      </c>
      <c r="L81">
        <v>128</v>
      </c>
      <c r="M81" s="14" t="s">
        <v>548</v>
      </c>
      <c r="O81" s="8">
        <v>6966983</v>
      </c>
      <c r="P81">
        <v>0</v>
      </c>
      <c r="Q81" s="8"/>
    </row>
    <row r="82" spans="1:20" x14ac:dyDescent="0.25">
      <c r="A82">
        <v>20081</v>
      </c>
      <c r="B82" t="s">
        <v>161</v>
      </c>
      <c r="C82" t="s">
        <v>50</v>
      </c>
      <c r="D82">
        <v>791</v>
      </c>
      <c r="E82" s="12" t="s">
        <v>51</v>
      </c>
      <c r="F82">
        <v>324</v>
      </c>
      <c r="G82" t="s">
        <v>102</v>
      </c>
      <c r="H82">
        <f>VLOOKUP(G82,[1]nilai!A$2:B$22,2,FALSE)</f>
        <v>60</v>
      </c>
      <c r="I82" t="s">
        <v>30</v>
      </c>
      <c r="J82">
        <v>8</v>
      </c>
      <c r="K82" t="s">
        <v>48</v>
      </c>
      <c r="L82">
        <v>128</v>
      </c>
      <c r="M82" t="s">
        <v>549</v>
      </c>
      <c r="O82" s="8">
        <v>6966983</v>
      </c>
      <c r="P82">
        <v>0</v>
      </c>
      <c r="Q82" s="8"/>
      <c r="T82">
        <v>306</v>
      </c>
    </row>
    <row r="83" spans="1:20" x14ac:dyDescent="0.25">
      <c r="A83">
        <v>20082</v>
      </c>
      <c r="B83" t="s">
        <v>171</v>
      </c>
      <c r="C83" t="s">
        <v>317</v>
      </c>
      <c r="D83">
        <v>1002</v>
      </c>
      <c r="E83" s="12" t="s">
        <v>281</v>
      </c>
      <c r="F83">
        <v>378</v>
      </c>
      <c r="G83" t="s">
        <v>109</v>
      </c>
      <c r="H83">
        <f>VLOOKUP(G83,[1]nilai!A$2:B$22,2,FALSE)</f>
        <v>50</v>
      </c>
      <c r="I83" t="s">
        <v>429</v>
      </c>
      <c r="J83">
        <v>4</v>
      </c>
      <c r="K83" t="s">
        <v>35</v>
      </c>
      <c r="L83">
        <v>64</v>
      </c>
      <c r="M83" t="s">
        <v>550</v>
      </c>
      <c r="O83" s="8">
        <v>6966983</v>
      </c>
      <c r="P83">
        <v>0</v>
      </c>
      <c r="Q83" s="8"/>
      <c r="T83">
        <v>1246</v>
      </c>
    </row>
    <row r="84" spans="1:20" x14ac:dyDescent="0.25">
      <c r="A84">
        <v>20083</v>
      </c>
      <c r="B84" t="s">
        <v>455</v>
      </c>
      <c r="C84" t="s">
        <v>50</v>
      </c>
      <c r="D84">
        <v>791</v>
      </c>
      <c r="E84" s="12" t="s">
        <v>51</v>
      </c>
      <c r="F84">
        <v>324</v>
      </c>
      <c r="G84" t="s">
        <v>132</v>
      </c>
      <c r="H84">
        <f>VLOOKUP(G84,[1]nilai!A$2:B$22,2,FALSE)</f>
        <v>70</v>
      </c>
      <c r="I84" t="s">
        <v>452</v>
      </c>
      <c r="J84">
        <v>8</v>
      </c>
      <c r="K84" t="s">
        <v>35</v>
      </c>
      <c r="L84">
        <v>64</v>
      </c>
      <c r="M84" t="s">
        <v>551</v>
      </c>
      <c r="O84" s="8">
        <v>7035057</v>
      </c>
      <c r="P84">
        <v>0</v>
      </c>
      <c r="Q84" s="8"/>
    </row>
    <row r="85" spans="1:20" x14ac:dyDescent="0.25">
      <c r="A85">
        <v>20084</v>
      </c>
      <c r="B85" t="s">
        <v>161</v>
      </c>
      <c r="C85" t="s">
        <v>50</v>
      </c>
      <c r="D85">
        <v>791</v>
      </c>
      <c r="E85" s="12" t="s">
        <v>51</v>
      </c>
      <c r="F85">
        <v>324</v>
      </c>
      <c r="G85" t="s">
        <v>102</v>
      </c>
      <c r="H85">
        <f>VLOOKUP(G85,[1]nilai!A$2:B$22,2,FALSE)</f>
        <v>60</v>
      </c>
      <c r="I85" t="s">
        <v>448</v>
      </c>
      <c r="J85">
        <v>8</v>
      </c>
      <c r="K85" t="s">
        <v>48</v>
      </c>
      <c r="L85">
        <v>128</v>
      </c>
      <c r="M85" t="s">
        <v>552</v>
      </c>
      <c r="O85" s="8">
        <v>7039702</v>
      </c>
      <c r="P85">
        <v>0</v>
      </c>
      <c r="Q85" s="8"/>
    </row>
    <row r="86" spans="1:20" x14ac:dyDescent="0.25">
      <c r="A86">
        <v>20085</v>
      </c>
      <c r="B86" t="s">
        <v>466</v>
      </c>
      <c r="C86" t="s">
        <v>50</v>
      </c>
      <c r="D86">
        <v>791</v>
      </c>
      <c r="E86" s="12" t="s">
        <v>51</v>
      </c>
      <c r="F86">
        <v>324</v>
      </c>
      <c r="G86" t="s">
        <v>134</v>
      </c>
      <c r="H86">
        <f>VLOOKUP(G86,[1]nilai!A$2:B$22,2,FALSE)</f>
        <v>65</v>
      </c>
      <c r="I86" t="s">
        <v>216</v>
      </c>
      <c r="J86">
        <v>8</v>
      </c>
      <c r="K86" t="s">
        <v>48</v>
      </c>
      <c r="L86">
        <v>128</v>
      </c>
      <c r="M86" t="s">
        <v>553</v>
      </c>
      <c r="O86" s="8">
        <v>7041154</v>
      </c>
      <c r="P86">
        <v>0</v>
      </c>
      <c r="Q86" s="8"/>
    </row>
    <row r="87" spans="1:20" x14ac:dyDescent="0.25">
      <c r="A87">
        <v>20086</v>
      </c>
      <c r="B87" t="s">
        <v>467</v>
      </c>
      <c r="C87" t="s">
        <v>441</v>
      </c>
      <c r="D87">
        <v>915</v>
      </c>
      <c r="E87" s="12" t="s">
        <v>51</v>
      </c>
      <c r="F87">
        <v>324</v>
      </c>
      <c r="G87" t="s">
        <v>134</v>
      </c>
      <c r="H87">
        <f>VLOOKUP(G87,[1]nilai!A$2:B$22,2,FALSE)</f>
        <v>65</v>
      </c>
      <c r="I87" t="s">
        <v>452</v>
      </c>
      <c r="J87">
        <v>8</v>
      </c>
      <c r="K87" t="s">
        <v>48</v>
      </c>
      <c r="L87">
        <v>128</v>
      </c>
      <c r="M87" t="s">
        <v>554</v>
      </c>
      <c r="O87" s="8">
        <v>7042025</v>
      </c>
      <c r="P87">
        <v>0</v>
      </c>
      <c r="Q87" s="8"/>
    </row>
    <row r="88" spans="1:20" x14ac:dyDescent="0.25">
      <c r="A88">
        <v>20087</v>
      </c>
      <c r="B88" t="s">
        <v>161</v>
      </c>
      <c r="C88" t="s">
        <v>50</v>
      </c>
      <c r="D88">
        <v>791</v>
      </c>
      <c r="E88" s="12" t="s">
        <v>51</v>
      </c>
      <c r="F88">
        <v>324</v>
      </c>
      <c r="G88" t="s">
        <v>102</v>
      </c>
      <c r="H88">
        <f>VLOOKUP(G88,[1]nilai!A$2:B$22,2,FALSE)</f>
        <v>60</v>
      </c>
      <c r="I88" t="s">
        <v>30</v>
      </c>
      <c r="J88">
        <v>8</v>
      </c>
      <c r="K88" t="s">
        <v>48</v>
      </c>
      <c r="L88">
        <v>128</v>
      </c>
      <c r="M88" t="s">
        <v>555</v>
      </c>
      <c r="O88" s="8">
        <v>7045653</v>
      </c>
      <c r="P88">
        <v>0</v>
      </c>
      <c r="Q88" s="8"/>
    </row>
    <row r="89" spans="1:20" x14ac:dyDescent="0.25">
      <c r="A89">
        <v>20088</v>
      </c>
      <c r="B89" t="s">
        <v>97</v>
      </c>
      <c r="C89" t="s">
        <v>441</v>
      </c>
      <c r="D89">
        <v>915</v>
      </c>
      <c r="E89" s="12" t="s">
        <v>51</v>
      </c>
      <c r="F89">
        <v>324</v>
      </c>
      <c r="G89" t="s">
        <v>109</v>
      </c>
      <c r="H89">
        <f>VLOOKUP(G89,[1]nilai!A$2:B$22,2,FALSE)</f>
        <v>50</v>
      </c>
      <c r="I89" t="s">
        <v>448</v>
      </c>
      <c r="J89">
        <v>8</v>
      </c>
      <c r="K89" t="s">
        <v>115</v>
      </c>
      <c r="L89">
        <v>256</v>
      </c>
      <c r="M89" t="s">
        <v>556</v>
      </c>
      <c r="O89" s="8">
        <v>7062200</v>
      </c>
      <c r="P89">
        <v>0</v>
      </c>
      <c r="Q89" s="8"/>
    </row>
    <row r="90" spans="1:20" x14ac:dyDescent="0.25">
      <c r="A90">
        <v>20089</v>
      </c>
      <c r="B90" t="s">
        <v>468</v>
      </c>
      <c r="C90" t="s">
        <v>321</v>
      </c>
      <c r="D90">
        <v>658</v>
      </c>
      <c r="E90" s="12" t="s">
        <v>297</v>
      </c>
      <c r="F90">
        <v>424</v>
      </c>
      <c r="G90" t="s">
        <v>109</v>
      </c>
      <c r="H90">
        <f>VLOOKUP(G90,[1]nilai!A$2:B$22,2,FALSE)</f>
        <v>50</v>
      </c>
      <c r="I90" t="s">
        <v>30</v>
      </c>
      <c r="J90">
        <v>8</v>
      </c>
      <c r="K90" t="s">
        <v>48</v>
      </c>
      <c r="L90">
        <v>128</v>
      </c>
      <c r="M90" t="s">
        <v>557</v>
      </c>
      <c r="O90" s="8">
        <v>7083102</v>
      </c>
      <c r="P90">
        <v>0</v>
      </c>
      <c r="Q90" s="8"/>
    </row>
    <row r="91" spans="1:20" x14ac:dyDescent="0.25">
      <c r="A91">
        <v>20090</v>
      </c>
      <c r="B91" t="s">
        <v>97</v>
      </c>
      <c r="C91" t="s">
        <v>321</v>
      </c>
      <c r="D91">
        <v>658</v>
      </c>
      <c r="E91" s="12" t="s">
        <v>297</v>
      </c>
      <c r="F91">
        <v>424</v>
      </c>
      <c r="G91" t="s">
        <v>109</v>
      </c>
      <c r="H91">
        <f>VLOOKUP(G91,[1]nilai!A$2:B$22,2,FALSE)</f>
        <v>50</v>
      </c>
      <c r="I91" t="s">
        <v>464</v>
      </c>
      <c r="J91">
        <v>8</v>
      </c>
      <c r="K91" t="s">
        <v>48</v>
      </c>
      <c r="L91">
        <v>128</v>
      </c>
      <c r="M91" t="s">
        <v>558</v>
      </c>
      <c r="O91" s="8">
        <v>7097762</v>
      </c>
      <c r="P91">
        <v>0</v>
      </c>
      <c r="Q91" s="8"/>
    </row>
    <row r="92" spans="1:20" x14ac:dyDescent="0.25">
      <c r="A92">
        <v>20091</v>
      </c>
      <c r="B92" t="s">
        <v>161</v>
      </c>
      <c r="C92" t="s">
        <v>321</v>
      </c>
      <c r="D92">
        <v>658</v>
      </c>
      <c r="E92" s="12" t="s">
        <v>297</v>
      </c>
      <c r="F92">
        <v>424</v>
      </c>
      <c r="G92" t="s">
        <v>132</v>
      </c>
      <c r="H92">
        <f>VLOOKUP(G92,[1]nilai!A$2:B$22,2,FALSE)</f>
        <v>70</v>
      </c>
      <c r="I92" t="s">
        <v>30</v>
      </c>
      <c r="J92">
        <v>8</v>
      </c>
      <c r="K92" t="s">
        <v>48</v>
      </c>
      <c r="L92">
        <v>128</v>
      </c>
      <c r="M92" t="s">
        <v>559</v>
      </c>
      <c r="O92" s="8">
        <v>7097762</v>
      </c>
      <c r="P92">
        <v>0</v>
      </c>
      <c r="Q92" s="8"/>
    </row>
    <row r="93" spans="1:20" x14ac:dyDescent="0.25">
      <c r="A93">
        <v>20092</v>
      </c>
      <c r="B93" t="s">
        <v>427</v>
      </c>
      <c r="C93" t="s">
        <v>50</v>
      </c>
      <c r="D93">
        <v>791</v>
      </c>
      <c r="E93" s="12" t="s">
        <v>51</v>
      </c>
      <c r="F93">
        <v>324</v>
      </c>
      <c r="G93" t="s">
        <v>85</v>
      </c>
      <c r="H93">
        <f>VLOOKUP(G93,[1]nilai!A$2:B$22,2,FALSE)</f>
        <v>35</v>
      </c>
      <c r="I93" t="s">
        <v>30</v>
      </c>
      <c r="J93">
        <v>8</v>
      </c>
      <c r="K93" t="s">
        <v>35</v>
      </c>
      <c r="L93">
        <v>64</v>
      </c>
      <c r="M93" t="s">
        <v>560</v>
      </c>
      <c r="O93" s="8">
        <v>7097762</v>
      </c>
      <c r="P93">
        <v>0</v>
      </c>
      <c r="Q93" s="8"/>
    </row>
    <row r="94" spans="1:20" x14ac:dyDescent="0.25">
      <c r="A94">
        <v>20093</v>
      </c>
      <c r="B94" t="s">
        <v>446</v>
      </c>
      <c r="C94" t="s">
        <v>50</v>
      </c>
      <c r="D94">
        <v>791</v>
      </c>
      <c r="E94" s="12" t="s">
        <v>51</v>
      </c>
      <c r="F94">
        <v>324</v>
      </c>
      <c r="G94" t="s">
        <v>102</v>
      </c>
      <c r="H94">
        <f>VLOOKUP(G94,[1]nilai!A$2:B$22,2,FALSE)</f>
        <v>60</v>
      </c>
      <c r="I94" t="s">
        <v>216</v>
      </c>
      <c r="J94">
        <v>8</v>
      </c>
      <c r="K94" t="s">
        <v>29</v>
      </c>
      <c r="L94">
        <v>250</v>
      </c>
      <c r="M94" t="s">
        <v>561</v>
      </c>
      <c r="O94" s="8">
        <v>7097762</v>
      </c>
      <c r="P94">
        <v>0</v>
      </c>
      <c r="Q94" s="8"/>
    </row>
    <row r="95" spans="1:20" x14ac:dyDescent="0.25">
      <c r="A95">
        <v>20094</v>
      </c>
      <c r="B95" t="s">
        <v>446</v>
      </c>
      <c r="C95" t="s">
        <v>50</v>
      </c>
      <c r="D95">
        <v>791</v>
      </c>
      <c r="E95" s="12" t="s">
        <v>51</v>
      </c>
      <c r="F95">
        <v>324</v>
      </c>
      <c r="G95" t="s">
        <v>102</v>
      </c>
      <c r="H95">
        <f>VLOOKUP(G95,[1]nilai!A$2:B$22,2,FALSE)</f>
        <v>60</v>
      </c>
      <c r="I95" t="s">
        <v>30</v>
      </c>
      <c r="J95">
        <v>8</v>
      </c>
      <c r="K95" t="s">
        <v>29</v>
      </c>
      <c r="L95">
        <v>150</v>
      </c>
      <c r="M95" t="s">
        <v>562</v>
      </c>
      <c r="O95" s="8">
        <v>7110825</v>
      </c>
      <c r="P95">
        <v>0</v>
      </c>
      <c r="Q95" s="8"/>
    </row>
    <row r="96" spans="1:20" x14ac:dyDescent="0.25">
      <c r="A96">
        <v>20095</v>
      </c>
      <c r="B96" t="s">
        <v>446</v>
      </c>
      <c r="C96" t="s">
        <v>50</v>
      </c>
      <c r="D96">
        <v>791</v>
      </c>
      <c r="E96" s="12" t="s">
        <v>51</v>
      </c>
      <c r="F96">
        <v>324</v>
      </c>
      <c r="G96" t="s">
        <v>102</v>
      </c>
      <c r="H96">
        <f>VLOOKUP(G96,[1]nilai!A$2:B$22,2,FALSE)</f>
        <v>60</v>
      </c>
      <c r="I96" t="s">
        <v>452</v>
      </c>
      <c r="J96">
        <v>8</v>
      </c>
      <c r="K96" t="s">
        <v>48</v>
      </c>
      <c r="L96">
        <v>128</v>
      </c>
      <c r="M96" t="s">
        <v>563</v>
      </c>
      <c r="O96" s="8">
        <v>7111986</v>
      </c>
      <c r="P96">
        <v>0</v>
      </c>
      <c r="Q96" s="8"/>
    </row>
    <row r="97" spans="1:17" x14ac:dyDescent="0.25">
      <c r="A97">
        <v>20096</v>
      </c>
      <c r="B97" t="s">
        <v>469</v>
      </c>
      <c r="C97" t="s">
        <v>50</v>
      </c>
      <c r="D97">
        <v>791</v>
      </c>
      <c r="E97" t="s">
        <v>51</v>
      </c>
      <c r="F97">
        <v>324</v>
      </c>
      <c r="G97" t="s">
        <v>85</v>
      </c>
      <c r="H97">
        <f>VLOOKUP(G97,[1]nilai!A$2:B$22,2,FALSE)</f>
        <v>35</v>
      </c>
      <c r="I97" t="s">
        <v>30</v>
      </c>
      <c r="J97">
        <v>8</v>
      </c>
      <c r="K97" t="s">
        <v>35</v>
      </c>
      <c r="L97">
        <v>64</v>
      </c>
      <c r="M97" t="s">
        <v>564</v>
      </c>
      <c r="O97" s="8">
        <v>7112131</v>
      </c>
      <c r="P97">
        <v>0</v>
      </c>
      <c r="Q97" s="8"/>
    </row>
    <row r="98" spans="1:17" x14ac:dyDescent="0.25">
      <c r="A98">
        <v>20097</v>
      </c>
      <c r="B98" t="s">
        <v>470</v>
      </c>
      <c r="C98" t="s">
        <v>50</v>
      </c>
      <c r="D98">
        <v>791</v>
      </c>
      <c r="E98" t="s">
        <v>51</v>
      </c>
      <c r="F98">
        <v>324</v>
      </c>
      <c r="G98" t="s">
        <v>85</v>
      </c>
      <c r="H98">
        <f>VLOOKUP(G98,[1]nilai!A$2:B$22,2,FALSE)</f>
        <v>35</v>
      </c>
      <c r="I98" t="s">
        <v>30</v>
      </c>
      <c r="J98">
        <v>8</v>
      </c>
      <c r="K98" t="s">
        <v>35</v>
      </c>
      <c r="L98">
        <v>64</v>
      </c>
      <c r="M98" t="s">
        <v>565</v>
      </c>
      <c r="O98" s="8">
        <v>7112131</v>
      </c>
      <c r="P98">
        <v>0</v>
      </c>
      <c r="Q98" s="8"/>
    </row>
    <row r="99" spans="1:17" x14ac:dyDescent="0.25">
      <c r="A99">
        <v>20098</v>
      </c>
      <c r="B99" t="s">
        <v>167</v>
      </c>
      <c r="C99" t="s">
        <v>50</v>
      </c>
      <c r="D99">
        <v>791</v>
      </c>
      <c r="E99" t="s">
        <v>51</v>
      </c>
      <c r="F99">
        <v>324</v>
      </c>
      <c r="G99" t="s">
        <v>102</v>
      </c>
      <c r="H99">
        <f>VLOOKUP(G99,[1]nilai!A$2:B$22,2,FALSE)</f>
        <v>60</v>
      </c>
      <c r="I99" t="s">
        <v>30</v>
      </c>
      <c r="J99">
        <v>8</v>
      </c>
      <c r="K99" t="s">
        <v>35</v>
      </c>
      <c r="L99">
        <v>64</v>
      </c>
      <c r="M99" t="s">
        <v>566</v>
      </c>
      <c r="O99" s="8">
        <v>7112131</v>
      </c>
      <c r="P99">
        <v>0</v>
      </c>
      <c r="Q99" s="8"/>
    </row>
    <row r="100" spans="1:17" x14ac:dyDescent="0.25">
      <c r="A100">
        <v>20099</v>
      </c>
      <c r="B100" t="s">
        <v>137</v>
      </c>
      <c r="C100" t="s">
        <v>50</v>
      </c>
      <c r="D100">
        <v>791</v>
      </c>
      <c r="E100" t="s">
        <v>51</v>
      </c>
      <c r="F100">
        <v>324</v>
      </c>
      <c r="G100" t="s">
        <v>85</v>
      </c>
      <c r="H100">
        <f>VLOOKUP(G100,[1]nilai!A$2:B$22,2,FALSE)</f>
        <v>35</v>
      </c>
      <c r="I100" t="s">
        <v>30</v>
      </c>
      <c r="J100">
        <v>8</v>
      </c>
      <c r="K100" t="s">
        <v>35</v>
      </c>
      <c r="L100">
        <v>64</v>
      </c>
      <c r="M100" t="s">
        <v>567</v>
      </c>
      <c r="O100" s="8">
        <v>7112131</v>
      </c>
      <c r="P100">
        <v>0</v>
      </c>
      <c r="Q100" s="8"/>
    </row>
    <row r="101" spans="1:17" x14ac:dyDescent="0.25">
      <c r="A101">
        <v>20100</v>
      </c>
      <c r="B101" t="s">
        <v>471</v>
      </c>
      <c r="C101" t="s">
        <v>321</v>
      </c>
      <c r="D101">
        <v>658</v>
      </c>
      <c r="E101" t="s">
        <v>297</v>
      </c>
      <c r="F101">
        <v>424</v>
      </c>
      <c r="G101" t="s">
        <v>102</v>
      </c>
      <c r="H101">
        <f>VLOOKUP(G101,[1]nilai!A$2:B$22,2,FALSE)</f>
        <v>60</v>
      </c>
      <c r="I101" t="s">
        <v>472</v>
      </c>
      <c r="J101">
        <v>16</v>
      </c>
      <c r="K101" t="s">
        <v>48</v>
      </c>
      <c r="L101">
        <v>128</v>
      </c>
      <c r="M101" t="s">
        <v>568</v>
      </c>
      <c r="O101" s="13">
        <v>7112131</v>
      </c>
      <c r="P101">
        <v>0</v>
      </c>
      <c r="Q101" s="8"/>
    </row>
  </sheetData>
  <hyperlinks>
    <hyperlink ref="M84" r:id="rId1" xr:uid="{91B2DD23-93FA-4084-9DC3-40E68C1DD97D}"/>
    <hyperlink ref="M81" r:id="rId2" xr:uid="{5946741E-83AA-47C9-BC77-E1AA5E24999C}"/>
    <hyperlink ref="M76" r:id="rId3" xr:uid="{E9042C88-71C0-40E1-840E-6AEE4F9F2EE1}"/>
    <hyperlink ref="M52" r:id="rId4" xr:uid="{ACBD3898-5356-492F-A561-0AFA6600494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2554-B2EF-48E9-90F8-35207709B1B7}">
  <dimension ref="A1:P21"/>
  <sheetViews>
    <sheetView workbookViewId="0">
      <selection activeCell="L11" sqref="L11"/>
    </sheetView>
  </sheetViews>
  <sheetFormatPr defaultRowHeight="15" x14ac:dyDescent="0.25"/>
  <sheetData>
    <row r="1" spans="1:16" x14ac:dyDescent="0.25">
      <c r="A1" t="s">
        <v>265</v>
      </c>
      <c r="B1" t="s">
        <v>26</v>
      </c>
      <c r="C1" t="s">
        <v>47</v>
      </c>
      <c r="D1" t="s">
        <v>266</v>
      </c>
      <c r="E1" t="s">
        <v>46</v>
      </c>
      <c r="F1" t="s">
        <v>267</v>
      </c>
      <c r="G1" t="s">
        <v>77</v>
      </c>
      <c r="H1" t="s">
        <v>268</v>
      </c>
      <c r="I1" t="s">
        <v>78</v>
      </c>
      <c r="J1" t="s">
        <v>269</v>
      </c>
      <c r="K1" t="s">
        <v>79</v>
      </c>
      <c r="L1" t="s">
        <v>270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25">
      <c r="A2">
        <v>20001</v>
      </c>
      <c r="B2" s="11" t="s">
        <v>427</v>
      </c>
      <c r="C2" t="s">
        <v>50</v>
      </c>
      <c r="E2" s="12" t="s">
        <v>428</v>
      </c>
      <c r="F2" s="8">
        <v>121</v>
      </c>
      <c r="G2" t="s">
        <v>85</v>
      </c>
      <c r="H2">
        <f>VLOOKUP(G2,[1]nilai!A$2:B$22,2,FALSE)</f>
        <v>35</v>
      </c>
      <c r="I2" t="s">
        <v>429</v>
      </c>
      <c r="J2">
        <v>4</v>
      </c>
      <c r="K2" t="s">
        <v>35</v>
      </c>
      <c r="L2">
        <v>64</v>
      </c>
      <c r="M2" t="s">
        <v>473</v>
      </c>
      <c r="O2" s="8">
        <v>5080197.5</v>
      </c>
      <c r="P2">
        <v>0</v>
      </c>
    </row>
    <row r="3" spans="1:16" x14ac:dyDescent="0.25">
      <c r="A3">
        <v>20002</v>
      </c>
      <c r="B3" t="s">
        <v>142</v>
      </c>
      <c r="C3" t="s">
        <v>50</v>
      </c>
      <c r="D3" t="e">
        <f>VLOOKUP(C3,Seleksi_Laptopmedia.com!#REF!,2,FALSE)</f>
        <v>#REF!</v>
      </c>
      <c r="E3" s="12" t="s">
        <v>428</v>
      </c>
      <c r="F3" s="8">
        <v>121</v>
      </c>
      <c r="G3" t="s">
        <v>85</v>
      </c>
      <c r="H3">
        <f>VLOOKUP(G3,[1]nilai!A$2:B$22,2,FALSE)</f>
        <v>35</v>
      </c>
      <c r="I3" t="s">
        <v>430</v>
      </c>
      <c r="J3">
        <v>4</v>
      </c>
      <c r="K3" t="s">
        <v>35</v>
      </c>
      <c r="L3">
        <v>64</v>
      </c>
      <c r="M3" t="s">
        <v>474</v>
      </c>
      <c r="O3" s="8">
        <v>5197187.1909999996</v>
      </c>
      <c r="P3">
        <v>0</v>
      </c>
    </row>
    <row r="4" spans="1:16" x14ac:dyDescent="0.25">
      <c r="A4">
        <v>20003</v>
      </c>
      <c r="B4" t="s">
        <v>427</v>
      </c>
      <c r="C4" t="s">
        <v>50</v>
      </c>
      <c r="D4" t="e">
        <f>VLOOKUP(C4,Seleksi_Laptopmedia.com!#REF!,2,FALSE)</f>
        <v>#REF!</v>
      </c>
      <c r="E4" s="12" t="s">
        <v>428</v>
      </c>
      <c r="F4" s="8">
        <v>121</v>
      </c>
      <c r="G4" t="s">
        <v>85</v>
      </c>
      <c r="H4">
        <f>VLOOKUP(G4,[1]nilai!A$2:B$22,2,FALSE)</f>
        <v>35</v>
      </c>
      <c r="I4" t="s">
        <v>429</v>
      </c>
      <c r="J4">
        <v>4</v>
      </c>
      <c r="K4" t="s">
        <v>35</v>
      </c>
      <c r="L4">
        <v>64</v>
      </c>
      <c r="M4" t="s">
        <v>475</v>
      </c>
      <c r="O4" s="8">
        <v>5197187.1909999996</v>
      </c>
      <c r="P4">
        <v>0</v>
      </c>
    </row>
    <row r="5" spans="1:16" x14ac:dyDescent="0.25">
      <c r="A5">
        <v>20004</v>
      </c>
      <c r="B5" t="s">
        <v>431</v>
      </c>
      <c r="C5" t="s">
        <v>50</v>
      </c>
      <c r="D5" t="e">
        <f>VLOOKUP(C5,Seleksi_Laptopmedia.com!#REF!,2,FALSE)</f>
        <v>#REF!</v>
      </c>
      <c r="E5" s="12" t="s">
        <v>428</v>
      </c>
      <c r="F5" s="8">
        <v>121</v>
      </c>
      <c r="G5" t="s">
        <v>102</v>
      </c>
      <c r="H5">
        <f>VLOOKUP(G5,[1]nilai!A$2:B$22,2,FALSE)</f>
        <v>60</v>
      </c>
      <c r="I5" t="s">
        <v>430</v>
      </c>
      <c r="J5">
        <v>4</v>
      </c>
      <c r="K5" t="s">
        <v>35</v>
      </c>
      <c r="L5">
        <v>64</v>
      </c>
      <c r="M5" t="s">
        <v>476</v>
      </c>
      <c r="O5" s="8">
        <v>5544672.7000000002</v>
      </c>
      <c r="P5">
        <v>0</v>
      </c>
    </row>
    <row r="6" spans="1:16" x14ac:dyDescent="0.25">
      <c r="A6">
        <v>20005</v>
      </c>
      <c r="B6" t="s">
        <v>171</v>
      </c>
      <c r="C6" t="s">
        <v>317</v>
      </c>
      <c r="D6" t="e">
        <f>VLOOKUP(C6,Seleksi_Laptopmedia.com!#REF!,2,FALSE)</f>
        <v>#REF!</v>
      </c>
      <c r="E6" s="12" t="s">
        <v>432</v>
      </c>
      <c r="F6" s="8">
        <v>165</v>
      </c>
      <c r="G6" t="s">
        <v>109</v>
      </c>
      <c r="H6">
        <f>VLOOKUP(G6,[1]nilai!A$2:B$22,2,FALSE)</f>
        <v>50</v>
      </c>
      <c r="I6" t="s">
        <v>433</v>
      </c>
      <c r="J6">
        <v>4</v>
      </c>
      <c r="K6" t="s">
        <v>35</v>
      </c>
      <c r="L6">
        <v>64</v>
      </c>
      <c r="M6" t="s">
        <v>477</v>
      </c>
      <c r="O6" s="8">
        <v>5594894.0810000002</v>
      </c>
      <c r="P6">
        <v>0</v>
      </c>
    </row>
    <row r="7" spans="1:16" x14ac:dyDescent="0.25">
      <c r="A7">
        <v>20006</v>
      </c>
      <c r="B7" t="s">
        <v>427</v>
      </c>
      <c r="C7" t="s">
        <v>50</v>
      </c>
      <c r="D7" t="e">
        <f>VLOOKUP(C7,Seleksi_Laptopmedia.com!#REF!,2,FALSE)</f>
        <v>#REF!</v>
      </c>
      <c r="E7" s="12" t="s">
        <v>428</v>
      </c>
      <c r="F7" s="8">
        <v>121</v>
      </c>
      <c r="G7" t="s">
        <v>85</v>
      </c>
      <c r="H7">
        <f>VLOOKUP(G7,[1]nilai!A$2:B$22,2,FALSE)</f>
        <v>35</v>
      </c>
      <c r="I7" t="s">
        <v>429</v>
      </c>
      <c r="J7">
        <v>4</v>
      </c>
      <c r="K7" t="s">
        <v>35</v>
      </c>
      <c r="L7">
        <v>64</v>
      </c>
      <c r="M7" t="s">
        <v>475</v>
      </c>
      <c r="O7" s="8">
        <v>5617101.8015000001</v>
      </c>
      <c r="P7">
        <v>0</v>
      </c>
    </row>
    <row r="8" spans="1:16" x14ac:dyDescent="0.25">
      <c r="A8">
        <v>20007</v>
      </c>
      <c r="B8" t="s">
        <v>434</v>
      </c>
      <c r="C8" t="s">
        <v>435</v>
      </c>
      <c r="D8" t="e">
        <f>VLOOKUP(C8,Seleksi_Laptopmedia.com!#REF!,2,FALSE)</f>
        <v>#REF!</v>
      </c>
      <c r="E8" s="12" t="s">
        <v>428</v>
      </c>
      <c r="F8" s="8">
        <v>121</v>
      </c>
      <c r="G8" t="s">
        <v>95</v>
      </c>
      <c r="H8">
        <f>VLOOKUP(G8,[1]nilai!A$2:B$22,2,FALSE)</f>
        <v>15</v>
      </c>
      <c r="I8" t="s">
        <v>430</v>
      </c>
      <c r="J8">
        <v>4</v>
      </c>
      <c r="K8" t="s">
        <v>93</v>
      </c>
      <c r="L8">
        <v>32</v>
      </c>
      <c r="M8" t="s">
        <v>478</v>
      </c>
      <c r="O8" s="8">
        <v>5646276.6500000004</v>
      </c>
      <c r="P8">
        <v>0</v>
      </c>
    </row>
    <row r="9" spans="1:16" x14ac:dyDescent="0.25">
      <c r="A9">
        <v>20008</v>
      </c>
      <c r="B9" t="s">
        <v>104</v>
      </c>
      <c r="C9" t="s">
        <v>50</v>
      </c>
      <c r="D9" t="e">
        <f>VLOOKUP(C9,Seleksi_Laptopmedia.com!#REF!,2,FALSE)</f>
        <v>#REF!</v>
      </c>
      <c r="E9" s="12" t="s">
        <v>428</v>
      </c>
      <c r="F9" s="8">
        <v>121</v>
      </c>
      <c r="G9" t="s">
        <v>102</v>
      </c>
      <c r="H9">
        <f>VLOOKUP(G9,[1]nilai!A$2:B$22,2,FALSE)</f>
        <v>60</v>
      </c>
      <c r="I9" t="s">
        <v>436</v>
      </c>
      <c r="J9">
        <v>4</v>
      </c>
      <c r="K9" t="s">
        <v>35</v>
      </c>
      <c r="L9">
        <v>64</v>
      </c>
      <c r="M9" t="s">
        <v>479</v>
      </c>
      <c r="O9" s="8">
        <v>5660646.3514999999</v>
      </c>
      <c r="P9">
        <v>0</v>
      </c>
    </row>
    <row r="10" spans="1:16" x14ac:dyDescent="0.25">
      <c r="A10">
        <v>20009</v>
      </c>
      <c r="B10" t="s">
        <v>161</v>
      </c>
      <c r="C10" t="s">
        <v>50</v>
      </c>
      <c r="D10" t="e">
        <f>VLOOKUP(C10,Seleksi_Laptopmedia.com!#REF!,2,FALSE)</f>
        <v>#REF!</v>
      </c>
      <c r="E10" s="12" t="s">
        <v>428</v>
      </c>
      <c r="F10" s="8">
        <v>121</v>
      </c>
      <c r="G10" t="s">
        <v>102</v>
      </c>
      <c r="H10">
        <f>VLOOKUP(G10,[1]nilai!A$2:B$22,2,FALSE)</f>
        <v>60</v>
      </c>
      <c r="I10" t="s">
        <v>437</v>
      </c>
      <c r="J10">
        <v>4</v>
      </c>
      <c r="K10" t="s">
        <v>35</v>
      </c>
      <c r="L10">
        <v>64</v>
      </c>
      <c r="M10" t="s">
        <v>480</v>
      </c>
      <c r="O10" s="8">
        <v>5660646.3514999999</v>
      </c>
      <c r="P10">
        <v>0</v>
      </c>
    </row>
    <row r="11" spans="1:16" x14ac:dyDescent="0.25">
      <c r="A11">
        <v>20010</v>
      </c>
      <c r="B11" t="s">
        <v>162</v>
      </c>
      <c r="C11" t="s">
        <v>50</v>
      </c>
      <c r="D11" t="e">
        <f>VLOOKUP(C11,Seleksi_Laptopmedia.com!#REF!,2,FALSE)</f>
        <v>#REF!</v>
      </c>
      <c r="E11" s="12" t="s">
        <v>428</v>
      </c>
      <c r="F11" s="8">
        <v>121</v>
      </c>
      <c r="G11" t="s">
        <v>85</v>
      </c>
      <c r="H11">
        <f>VLOOKUP(G11,[1]nilai!A$2:B$22,2,FALSE)</f>
        <v>35</v>
      </c>
      <c r="I11" t="s">
        <v>430</v>
      </c>
      <c r="J11">
        <v>4</v>
      </c>
      <c r="K11" t="s">
        <v>35</v>
      </c>
      <c r="L11">
        <v>64</v>
      </c>
      <c r="M11" t="s">
        <v>475</v>
      </c>
      <c r="O11" s="8">
        <v>5660791.5</v>
      </c>
      <c r="P11">
        <v>0</v>
      </c>
    </row>
    <row r="12" spans="1:16" x14ac:dyDescent="0.25">
      <c r="A12">
        <v>20011</v>
      </c>
      <c r="B12" t="s">
        <v>438</v>
      </c>
      <c r="C12" t="s">
        <v>50</v>
      </c>
      <c r="D12" t="e">
        <f>VLOOKUP(C12,Seleksi_Laptopmedia.com!#REF!,2,FALSE)</f>
        <v>#REF!</v>
      </c>
      <c r="E12" s="12" t="s">
        <v>428</v>
      </c>
      <c r="F12" s="8">
        <v>121</v>
      </c>
      <c r="G12" t="s">
        <v>134</v>
      </c>
      <c r="H12">
        <f>VLOOKUP(G12,[1]nilai!A$2:B$22,2,FALSE)</f>
        <v>65</v>
      </c>
      <c r="I12" t="s">
        <v>436</v>
      </c>
      <c r="J12">
        <v>4</v>
      </c>
      <c r="K12" t="s">
        <v>35</v>
      </c>
      <c r="L12">
        <v>64</v>
      </c>
      <c r="M12" t="s">
        <v>481</v>
      </c>
      <c r="O12" s="8">
        <v>5791425.1500000004</v>
      </c>
      <c r="P12">
        <v>0</v>
      </c>
    </row>
    <row r="13" spans="1:16" x14ac:dyDescent="0.25">
      <c r="A13">
        <v>20012</v>
      </c>
      <c r="B13" t="s">
        <v>427</v>
      </c>
      <c r="C13" t="s">
        <v>50</v>
      </c>
      <c r="D13" t="e">
        <f>VLOOKUP(C13,Seleksi_Laptopmedia.com!#REF!,2,FALSE)</f>
        <v>#REF!</v>
      </c>
      <c r="E13" s="12" t="s">
        <v>428</v>
      </c>
      <c r="F13" s="8">
        <v>121</v>
      </c>
      <c r="G13" t="s">
        <v>109</v>
      </c>
      <c r="H13">
        <f>VLOOKUP(G13,[1]nilai!A$2:B$22,2,FALSE)</f>
        <v>50</v>
      </c>
      <c r="I13" t="s">
        <v>439</v>
      </c>
      <c r="J13">
        <v>32</v>
      </c>
      <c r="K13" t="s">
        <v>197</v>
      </c>
      <c r="L13">
        <v>500</v>
      </c>
      <c r="M13" t="s">
        <v>482</v>
      </c>
      <c r="O13" s="8">
        <v>5791425.1500000004</v>
      </c>
      <c r="P13">
        <v>0</v>
      </c>
    </row>
    <row r="14" spans="1:16" x14ac:dyDescent="0.25">
      <c r="A14">
        <v>20013</v>
      </c>
      <c r="B14" t="s">
        <v>440</v>
      </c>
      <c r="C14" t="s">
        <v>441</v>
      </c>
      <c r="D14" t="e">
        <f>VLOOKUP(C14,Seleksi_Laptopmedia.com!#REF!,2,FALSE)</f>
        <v>#REF!</v>
      </c>
      <c r="E14" s="12" t="s">
        <v>428</v>
      </c>
      <c r="F14" s="8">
        <v>121</v>
      </c>
      <c r="G14" t="s">
        <v>109</v>
      </c>
      <c r="H14">
        <f>VLOOKUP(G14,[1]nilai!A$2:B$22,2,FALSE)</f>
        <v>50</v>
      </c>
      <c r="I14" t="s">
        <v>30</v>
      </c>
      <c r="J14">
        <v>8</v>
      </c>
      <c r="K14" t="s">
        <v>48</v>
      </c>
      <c r="L14">
        <v>128</v>
      </c>
      <c r="M14" t="s">
        <v>483</v>
      </c>
      <c r="O14" s="8">
        <v>5791425.1500000004</v>
      </c>
      <c r="P14">
        <v>0</v>
      </c>
    </row>
    <row r="15" spans="1:16" x14ac:dyDescent="0.25">
      <c r="A15">
        <v>20014</v>
      </c>
      <c r="B15" t="s">
        <v>427</v>
      </c>
      <c r="C15" t="s">
        <v>50</v>
      </c>
      <c r="D15" t="e">
        <f>VLOOKUP(C15,Seleksi_Laptopmedia.com!#REF!,2,FALSE)</f>
        <v>#REF!</v>
      </c>
      <c r="E15" s="12" t="s">
        <v>428</v>
      </c>
      <c r="F15" s="8">
        <v>121</v>
      </c>
      <c r="G15" t="s">
        <v>85</v>
      </c>
      <c r="H15">
        <f>VLOOKUP(G15,[1]nilai!A$2:B$22,2,FALSE)</f>
        <v>35</v>
      </c>
      <c r="I15" t="s">
        <v>430</v>
      </c>
      <c r="J15">
        <v>4</v>
      </c>
      <c r="K15" t="s">
        <v>35</v>
      </c>
      <c r="L15">
        <v>64</v>
      </c>
      <c r="M15" t="s">
        <v>484</v>
      </c>
      <c r="O15" s="8">
        <v>5805794.8514999999</v>
      </c>
      <c r="P15">
        <v>0</v>
      </c>
    </row>
    <row r="16" spans="1:16" x14ac:dyDescent="0.25">
      <c r="A16">
        <v>20015</v>
      </c>
      <c r="B16" t="s">
        <v>104</v>
      </c>
      <c r="C16" t="s">
        <v>50</v>
      </c>
      <c r="D16" t="e">
        <f>VLOOKUP(C16,Seleksi_Laptopmedia.com!#REF!,2,FALSE)</f>
        <v>#REF!</v>
      </c>
      <c r="E16" s="12" t="s">
        <v>428</v>
      </c>
      <c r="F16" s="8">
        <v>121</v>
      </c>
      <c r="G16" t="s">
        <v>102</v>
      </c>
      <c r="H16">
        <f>VLOOKUP(G16,[1]nilai!A$2:B$22,2,FALSE)</f>
        <v>60</v>
      </c>
      <c r="I16" t="s">
        <v>430</v>
      </c>
      <c r="J16">
        <v>4</v>
      </c>
      <c r="K16" t="s">
        <v>35</v>
      </c>
      <c r="L16">
        <v>64</v>
      </c>
      <c r="M16" t="s">
        <v>485</v>
      </c>
      <c r="O16" s="8">
        <v>5895061.1789999995</v>
      </c>
      <c r="P16">
        <v>0</v>
      </c>
    </row>
    <row r="17" spans="1:16" x14ac:dyDescent="0.25">
      <c r="A17">
        <v>20016</v>
      </c>
      <c r="B17" t="s">
        <v>442</v>
      </c>
      <c r="C17" t="s">
        <v>50</v>
      </c>
      <c r="D17" t="e">
        <f>VLOOKUP(C17,Seleksi_Laptopmedia.com!#REF!,2,FALSE)</f>
        <v>#REF!</v>
      </c>
      <c r="E17" s="12" t="s">
        <v>428</v>
      </c>
      <c r="F17" s="8">
        <v>121</v>
      </c>
      <c r="G17" t="s">
        <v>85</v>
      </c>
      <c r="H17">
        <f>VLOOKUP(G17,[1]nilai!A$2:B$22,2,FALSE)</f>
        <v>35</v>
      </c>
      <c r="I17" t="s">
        <v>430</v>
      </c>
      <c r="J17">
        <v>4</v>
      </c>
      <c r="K17" t="s">
        <v>35</v>
      </c>
      <c r="L17">
        <v>64</v>
      </c>
      <c r="M17" t="s">
        <v>486</v>
      </c>
      <c r="O17" s="8">
        <v>5942524.7385</v>
      </c>
      <c r="P17">
        <v>0</v>
      </c>
    </row>
    <row r="18" spans="1:16" x14ac:dyDescent="0.25">
      <c r="A18">
        <v>20017</v>
      </c>
      <c r="B18" t="s">
        <v>171</v>
      </c>
      <c r="C18" t="s">
        <v>317</v>
      </c>
      <c r="D18" t="e">
        <f>VLOOKUP(C18,Seleksi_Laptopmedia.com!#REF!,2,FALSE)</f>
        <v>#REF!</v>
      </c>
      <c r="E18" s="12" t="s">
        <v>432</v>
      </c>
      <c r="F18" s="8">
        <v>165</v>
      </c>
      <c r="G18" t="s">
        <v>109</v>
      </c>
      <c r="H18">
        <f>VLOOKUP(G18,[1]nilai!A$2:B$22,2,FALSE)</f>
        <v>50</v>
      </c>
      <c r="I18" t="s">
        <v>436</v>
      </c>
      <c r="J18">
        <v>4</v>
      </c>
      <c r="K18" t="s">
        <v>35</v>
      </c>
      <c r="L18">
        <v>64</v>
      </c>
      <c r="M18" t="s">
        <v>487</v>
      </c>
      <c r="O18" s="8">
        <v>5950943.3514999999</v>
      </c>
      <c r="P18">
        <v>0</v>
      </c>
    </row>
    <row r="19" spans="1:16" x14ac:dyDescent="0.25">
      <c r="A19">
        <v>20018</v>
      </c>
      <c r="B19" t="s">
        <v>171</v>
      </c>
      <c r="C19" t="s">
        <v>317</v>
      </c>
      <c r="D19" t="e">
        <f>VLOOKUP(C19,Seleksi_Laptopmedia.com!#REF!,2,FALSE)</f>
        <v>#REF!</v>
      </c>
      <c r="E19" s="12" t="s">
        <v>432</v>
      </c>
      <c r="F19" s="8">
        <v>165</v>
      </c>
      <c r="G19" t="s">
        <v>109</v>
      </c>
      <c r="H19">
        <f>VLOOKUP(G19,[1]nilai!A$2:B$22,2,FALSE)</f>
        <v>50</v>
      </c>
      <c r="I19" t="s">
        <v>433</v>
      </c>
      <c r="J19">
        <v>4</v>
      </c>
      <c r="K19" t="s">
        <v>35</v>
      </c>
      <c r="L19">
        <v>64</v>
      </c>
      <c r="M19" t="s">
        <v>488</v>
      </c>
      <c r="O19" s="8">
        <v>5950943.3514999999</v>
      </c>
      <c r="P19">
        <v>0</v>
      </c>
    </row>
    <row r="20" spans="1:16" x14ac:dyDescent="0.25">
      <c r="A20">
        <v>20019</v>
      </c>
      <c r="B20" t="s">
        <v>171</v>
      </c>
      <c r="C20" t="s">
        <v>317</v>
      </c>
      <c r="D20" t="e">
        <f>VLOOKUP(C20,Seleksi_Laptopmedia.com!#REF!,2,FALSE)</f>
        <v>#REF!</v>
      </c>
      <c r="E20" s="12" t="s">
        <v>432</v>
      </c>
      <c r="F20" s="8">
        <v>165</v>
      </c>
      <c r="G20" t="s">
        <v>109</v>
      </c>
      <c r="H20">
        <f>VLOOKUP(G20,[1]nilai!A$2:B$22,2,FALSE)</f>
        <v>50</v>
      </c>
      <c r="I20" t="s">
        <v>433</v>
      </c>
      <c r="J20">
        <v>4</v>
      </c>
      <c r="K20" t="s">
        <v>35</v>
      </c>
      <c r="L20">
        <v>64</v>
      </c>
      <c r="M20" t="s">
        <v>489</v>
      </c>
      <c r="O20" s="8">
        <v>5979973.0515000001</v>
      </c>
      <c r="P20">
        <v>0</v>
      </c>
    </row>
    <row r="21" spans="1:16" x14ac:dyDescent="0.25">
      <c r="A21">
        <v>20020</v>
      </c>
      <c r="B21" t="s">
        <v>443</v>
      </c>
      <c r="C21" t="s">
        <v>50</v>
      </c>
      <c r="D21" t="e">
        <f>VLOOKUP(C21,Seleksi_Laptopmedia.com!#REF!,2,FALSE)</f>
        <v>#REF!</v>
      </c>
      <c r="E21" s="12" t="s">
        <v>428</v>
      </c>
      <c r="F21" s="8">
        <v>121</v>
      </c>
      <c r="G21" t="s">
        <v>134</v>
      </c>
      <c r="H21">
        <f>VLOOKUP(G21,[1]nilai!A$2:B$22,2,FALSE)</f>
        <v>65</v>
      </c>
      <c r="I21" t="s">
        <v>444</v>
      </c>
      <c r="J21">
        <v>4</v>
      </c>
      <c r="K21" t="s">
        <v>35</v>
      </c>
      <c r="L21">
        <v>64</v>
      </c>
      <c r="M21" t="s">
        <v>490</v>
      </c>
      <c r="O21" s="8">
        <v>6023662.75</v>
      </c>
      <c r="P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FD0C-9FAF-4864-8EFD-63F2322D99E2}">
  <dimension ref="A1:XFD748"/>
  <sheetViews>
    <sheetView topLeftCell="A723" workbookViewId="0">
      <selection activeCell="D738" sqref="D738:D743"/>
    </sheetView>
  </sheetViews>
  <sheetFormatPr defaultRowHeight="15" x14ac:dyDescent="0.25"/>
  <cols>
    <col min="3" max="3" width="9" customWidth="1"/>
    <col min="4" max="4" width="11" customWidth="1"/>
    <col min="9" max="9" width="42.85546875" customWidth="1"/>
    <col min="10" max="10" width="9.140625" style="40"/>
    <col min="11" max="11" width="33.28515625" customWidth="1"/>
  </cols>
  <sheetData>
    <row r="1" spans="1:18" x14ac:dyDescent="0.25">
      <c r="A1" t="s">
        <v>265</v>
      </c>
      <c r="B1" t="s">
        <v>26</v>
      </c>
      <c r="C1" t="s">
        <v>47</v>
      </c>
      <c r="D1" t="s">
        <v>266</v>
      </c>
      <c r="E1" t="s">
        <v>46</v>
      </c>
      <c r="F1" t="s">
        <v>267</v>
      </c>
      <c r="G1" t="s">
        <v>6109</v>
      </c>
      <c r="H1" t="s">
        <v>268</v>
      </c>
      <c r="I1" t="s">
        <v>78</v>
      </c>
      <c r="J1" t="s">
        <v>269</v>
      </c>
      <c r="K1" t="s">
        <v>79</v>
      </c>
      <c r="L1" t="s">
        <v>270</v>
      </c>
      <c r="M1" t="s">
        <v>80</v>
      </c>
      <c r="N1" t="s">
        <v>81</v>
      </c>
      <c r="O1" t="s">
        <v>82</v>
      </c>
      <c r="P1" t="s">
        <v>83</v>
      </c>
    </row>
    <row r="2" spans="1:18" x14ac:dyDescent="0.25">
      <c r="A2">
        <v>10001</v>
      </c>
      <c r="B2" t="s">
        <v>5396</v>
      </c>
      <c r="C2" t="s">
        <v>1766</v>
      </c>
      <c r="D2">
        <v>100</v>
      </c>
      <c r="E2" t="s">
        <v>3021</v>
      </c>
      <c r="F2">
        <v>148</v>
      </c>
      <c r="G2" t="s">
        <v>102</v>
      </c>
      <c r="H2" s="43">
        <v>40</v>
      </c>
      <c r="I2" t="s">
        <v>110</v>
      </c>
      <c r="J2" s="40">
        <v>8</v>
      </c>
      <c r="K2" s="19" t="s">
        <v>206</v>
      </c>
      <c r="L2" s="41">
        <v>314</v>
      </c>
      <c r="M2" t="s">
        <v>5473</v>
      </c>
      <c r="O2">
        <v>6873411</v>
      </c>
      <c r="Q2" s="43"/>
      <c r="R2" s="43"/>
    </row>
    <row r="3" spans="1:18" x14ac:dyDescent="0.25">
      <c r="A3">
        <v>10002</v>
      </c>
      <c r="B3" t="s">
        <v>5397</v>
      </c>
      <c r="C3" t="s">
        <v>1766</v>
      </c>
      <c r="D3">
        <v>100</v>
      </c>
      <c r="E3" t="s">
        <v>3021</v>
      </c>
      <c r="F3">
        <v>148</v>
      </c>
      <c r="G3" t="s">
        <v>102</v>
      </c>
      <c r="H3" s="43">
        <v>40</v>
      </c>
      <c r="I3" t="s">
        <v>110</v>
      </c>
      <c r="J3" s="40">
        <v>8</v>
      </c>
      <c r="K3" s="19" t="s">
        <v>206</v>
      </c>
      <c r="L3" s="41">
        <v>314</v>
      </c>
      <c r="M3" t="s">
        <v>5474</v>
      </c>
      <c r="O3">
        <v>7160401</v>
      </c>
      <c r="P3" s="40"/>
      <c r="Q3" s="43"/>
      <c r="R3" s="43"/>
    </row>
    <row r="4" spans="1:18" x14ac:dyDescent="0.25">
      <c r="A4">
        <v>10003</v>
      </c>
      <c r="B4" t="s">
        <v>5396</v>
      </c>
      <c r="C4" t="s">
        <v>1766</v>
      </c>
      <c r="D4">
        <v>100</v>
      </c>
      <c r="E4" t="s">
        <v>3021</v>
      </c>
      <c r="F4">
        <v>148</v>
      </c>
      <c r="G4" t="s">
        <v>102</v>
      </c>
      <c r="H4" s="43">
        <v>40</v>
      </c>
      <c r="I4" t="s">
        <v>110</v>
      </c>
      <c r="J4" s="40">
        <v>8</v>
      </c>
      <c r="K4" s="20" t="s">
        <v>206</v>
      </c>
      <c r="L4" s="41">
        <v>314</v>
      </c>
      <c r="M4" t="s">
        <v>5475</v>
      </c>
      <c r="O4">
        <v>7447391</v>
      </c>
      <c r="P4" s="40"/>
      <c r="Q4" s="43"/>
      <c r="R4" s="43"/>
    </row>
    <row r="5" spans="1:18" x14ac:dyDescent="0.25">
      <c r="A5">
        <v>10004</v>
      </c>
      <c r="B5" t="s">
        <v>5396</v>
      </c>
      <c r="C5" t="s">
        <v>1766</v>
      </c>
      <c r="D5">
        <v>100</v>
      </c>
      <c r="E5" t="s">
        <v>3021</v>
      </c>
      <c r="F5">
        <v>148</v>
      </c>
      <c r="G5" t="s">
        <v>102</v>
      </c>
      <c r="H5" s="43">
        <v>40</v>
      </c>
      <c r="I5" t="s">
        <v>110</v>
      </c>
      <c r="J5" s="40">
        <v>8</v>
      </c>
      <c r="K5" s="20" t="s">
        <v>202</v>
      </c>
      <c r="L5" s="41">
        <v>378</v>
      </c>
      <c r="M5" t="s">
        <v>5476</v>
      </c>
      <c r="O5">
        <v>7734381</v>
      </c>
      <c r="P5" s="40"/>
      <c r="Q5" s="43"/>
      <c r="R5" s="43"/>
    </row>
    <row r="6" spans="1:18" x14ac:dyDescent="0.25">
      <c r="A6">
        <v>10005</v>
      </c>
      <c r="B6" t="s">
        <v>5397</v>
      </c>
      <c r="C6" t="s">
        <v>1766</v>
      </c>
      <c r="D6">
        <v>100</v>
      </c>
      <c r="E6" t="s">
        <v>3021</v>
      </c>
      <c r="F6">
        <v>148</v>
      </c>
      <c r="G6" t="s">
        <v>102</v>
      </c>
      <c r="H6" s="43">
        <v>40</v>
      </c>
      <c r="I6" t="s">
        <v>99</v>
      </c>
      <c r="J6" s="40">
        <v>16</v>
      </c>
      <c r="K6" t="s">
        <v>202</v>
      </c>
      <c r="L6" s="41">
        <v>378</v>
      </c>
      <c r="M6" t="s">
        <v>5477</v>
      </c>
      <c r="O6">
        <v>9312826</v>
      </c>
      <c r="P6" s="40"/>
      <c r="Q6" s="43"/>
      <c r="R6" s="43"/>
    </row>
    <row r="7" spans="1:18" x14ac:dyDescent="0.25">
      <c r="A7">
        <v>10006</v>
      </c>
      <c r="B7" t="s">
        <v>5398</v>
      </c>
      <c r="C7" t="s">
        <v>309</v>
      </c>
      <c r="D7">
        <v>128</v>
      </c>
      <c r="E7" t="s">
        <v>276</v>
      </c>
      <c r="F7">
        <v>168</v>
      </c>
      <c r="G7" t="s">
        <v>102</v>
      </c>
      <c r="H7" s="43">
        <v>40</v>
      </c>
      <c r="I7" t="s">
        <v>110</v>
      </c>
      <c r="J7" s="40">
        <v>8</v>
      </c>
      <c r="K7" t="s">
        <v>4119</v>
      </c>
      <c r="L7" s="41">
        <v>189</v>
      </c>
      <c r="M7" t="s">
        <v>5478</v>
      </c>
      <c r="O7">
        <v>7160401</v>
      </c>
      <c r="P7" s="40"/>
      <c r="Q7" s="43"/>
      <c r="R7" s="43"/>
    </row>
    <row r="8" spans="1:18" x14ac:dyDescent="0.25">
      <c r="A8">
        <v>10007</v>
      </c>
      <c r="B8" t="s">
        <v>5398</v>
      </c>
      <c r="C8" t="s">
        <v>309</v>
      </c>
      <c r="D8">
        <v>128</v>
      </c>
      <c r="E8" t="s">
        <v>276</v>
      </c>
      <c r="F8">
        <v>168</v>
      </c>
      <c r="G8" t="s">
        <v>102</v>
      </c>
      <c r="H8" s="43">
        <v>40</v>
      </c>
      <c r="I8" t="s">
        <v>99</v>
      </c>
      <c r="J8" s="40">
        <v>16</v>
      </c>
      <c r="K8" s="20" t="s">
        <v>206</v>
      </c>
      <c r="L8" s="41">
        <v>314</v>
      </c>
      <c r="M8" t="s">
        <v>5479</v>
      </c>
      <c r="O8">
        <v>9312826</v>
      </c>
      <c r="P8" s="40"/>
      <c r="Q8" s="43"/>
      <c r="R8" s="43"/>
    </row>
    <row r="9" spans="1:18" x14ac:dyDescent="0.25">
      <c r="A9">
        <v>10008</v>
      </c>
      <c r="B9" t="s">
        <v>5396</v>
      </c>
      <c r="C9" t="s">
        <v>291</v>
      </c>
      <c r="D9">
        <v>359</v>
      </c>
      <c r="E9" t="s">
        <v>292</v>
      </c>
      <c r="F9">
        <v>195</v>
      </c>
      <c r="G9" t="s">
        <v>102</v>
      </c>
      <c r="H9" s="43">
        <v>40</v>
      </c>
      <c r="I9" t="s">
        <v>110</v>
      </c>
      <c r="J9" s="40">
        <v>8</v>
      </c>
      <c r="K9" s="20" t="s">
        <v>206</v>
      </c>
      <c r="L9" s="41">
        <v>314</v>
      </c>
      <c r="M9" t="s">
        <v>5480</v>
      </c>
      <c r="O9">
        <v>6457132</v>
      </c>
      <c r="P9" s="40"/>
      <c r="Q9" s="43"/>
      <c r="R9" s="43"/>
    </row>
    <row r="10" spans="1:18" x14ac:dyDescent="0.25">
      <c r="A10">
        <v>10009</v>
      </c>
      <c r="B10" t="s">
        <v>5397</v>
      </c>
      <c r="C10" t="s">
        <v>291</v>
      </c>
      <c r="D10">
        <v>359</v>
      </c>
      <c r="E10" t="s">
        <v>292</v>
      </c>
      <c r="F10">
        <v>195</v>
      </c>
      <c r="G10" t="s">
        <v>102</v>
      </c>
      <c r="H10" s="43">
        <v>40</v>
      </c>
      <c r="I10" t="s">
        <v>110</v>
      </c>
      <c r="J10" s="40">
        <v>8</v>
      </c>
      <c r="K10" s="20" t="s">
        <v>206</v>
      </c>
      <c r="L10" s="41">
        <v>314</v>
      </c>
      <c r="M10" t="s">
        <v>5481</v>
      </c>
      <c r="O10">
        <v>7160401</v>
      </c>
      <c r="P10" s="40"/>
      <c r="Q10" s="43"/>
      <c r="R10" s="43"/>
    </row>
    <row r="11" spans="1:18" x14ac:dyDescent="0.25">
      <c r="A11">
        <v>10010</v>
      </c>
      <c r="B11" t="s">
        <v>5396</v>
      </c>
      <c r="C11" t="s">
        <v>291</v>
      </c>
      <c r="D11">
        <v>359</v>
      </c>
      <c r="E11" t="s">
        <v>292</v>
      </c>
      <c r="F11">
        <v>195</v>
      </c>
      <c r="G11" t="s">
        <v>102</v>
      </c>
      <c r="H11" s="43">
        <v>40</v>
      </c>
      <c r="I11" t="s">
        <v>99</v>
      </c>
      <c r="J11" s="40">
        <v>16</v>
      </c>
      <c r="K11" t="s">
        <v>202</v>
      </c>
      <c r="L11" s="41">
        <v>378</v>
      </c>
      <c r="M11" t="s">
        <v>5482</v>
      </c>
      <c r="O11">
        <v>8451856</v>
      </c>
      <c r="P11" s="40"/>
      <c r="Q11" s="43"/>
      <c r="R11" s="43"/>
    </row>
    <row r="12" spans="1:18" x14ac:dyDescent="0.25">
      <c r="A12">
        <v>10011</v>
      </c>
      <c r="B12" t="s">
        <v>5399</v>
      </c>
      <c r="C12" t="s">
        <v>53</v>
      </c>
      <c r="D12">
        <v>556</v>
      </c>
      <c r="E12" t="s">
        <v>28</v>
      </c>
      <c r="F12">
        <v>281</v>
      </c>
      <c r="G12" t="s">
        <v>134</v>
      </c>
      <c r="H12" s="43">
        <v>45</v>
      </c>
      <c r="I12" t="s">
        <v>110</v>
      </c>
      <c r="J12" s="40">
        <v>8</v>
      </c>
      <c r="K12" s="19" t="s">
        <v>206</v>
      </c>
      <c r="L12" s="41">
        <v>314</v>
      </c>
      <c r="M12" t="s">
        <v>5483</v>
      </c>
      <c r="O12">
        <v>8164866</v>
      </c>
      <c r="P12" s="40"/>
      <c r="Q12" s="43"/>
      <c r="R12" s="43"/>
    </row>
    <row r="13" spans="1:18" x14ac:dyDescent="0.25">
      <c r="A13">
        <v>10012</v>
      </c>
      <c r="B13" t="s">
        <v>5400</v>
      </c>
      <c r="C13" t="s">
        <v>53</v>
      </c>
      <c r="D13">
        <v>556</v>
      </c>
      <c r="E13" t="s">
        <v>28</v>
      </c>
      <c r="F13">
        <v>281</v>
      </c>
      <c r="G13" t="s">
        <v>134</v>
      </c>
      <c r="H13" s="43">
        <v>45</v>
      </c>
      <c r="I13" t="s">
        <v>99</v>
      </c>
      <c r="J13" s="40">
        <v>16</v>
      </c>
      <c r="K13" t="s">
        <v>206</v>
      </c>
      <c r="L13" s="41">
        <v>314</v>
      </c>
      <c r="M13" t="s">
        <v>5484</v>
      </c>
      <c r="O13">
        <v>8882341</v>
      </c>
      <c r="P13" s="40"/>
      <c r="Q13" s="43"/>
      <c r="R13" s="43"/>
    </row>
    <row r="14" spans="1:18" x14ac:dyDescent="0.25">
      <c r="A14">
        <v>10013</v>
      </c>
      <c r="B14" t="s">
        <v>5400</v>
      </c>
      <c r="C14" t="s">
        <v>53</v>
      </c>
      <c r="D14">
        <v>556</v>
      </c>
      <c r="E14" t="s">
        <v>28</v>
      </c>
      <c r="F14">
        <v>281</v>
      </c>
      <c r="G14" t="s">
        <v>134</v>
      </c>
      <c r="H14" s="43">
        <v>45</v>
      </c>
      <c r="I14" t="s">
        <v>99</v>
      </c>
      <c r="J14" s="40">
        <v>16</v>
      </c>
      <c r="K14" s="20" t="s">
        <v>206</v>
      </c>
      <c r="L14" s="41">
        <v>314</v>
      </c>
      <c r="M14" t="s">
        <v>5485</v>
      </c>
      <c r="O14">
        <v>9456321</v>
      </c>
      <c r="P14" s="40"/>
      <c r="Q14" s="43"/>
      <c r="R14" s="43"/>
    </row>
    <row r="15" spans="1:18" x14ac:dyDescent="0.25">
      <c r="A15">
        <v>10014</v>
      </c>
      <c r="B15" t="s">
        <v>5399</v>
      </c>
      <c r="C15" t="s">
        <v>53</v>
      </c>
      <c r="D15">
        <v>556</v>
      </c>
      <c r="E15" t="s">
        <v>28</v>
      </c>
      <c r="F15">
        <v>281</v>
      </c>
      <c r="G15" t="s">
        <v>134</v>
      </c>
      <c r="H15" s="43">
        <v>45</v>
      </c>
      <c r="I15" t="s">
        <v>99</v>
      </c>
      <c r="J15" s="40">
        <v>16</v>
      </c>
      <c r="K15" s="19" t="s">
        <v>202</v>
      </c>
      <c r="L15" s="41">
        <v>378</v>
      </c>
      <c r="M15" t="s">
        <v>5486</v>
      </c>
      <c r="O15">
        <v>10027431</v>
      </c>
      <c r="P15" s="40"/>
      <c r="Q15" s="43"/>
      <c r="R15" s="43"/>
    </row>
    <row r="16" spans="1:18" x14ac:dyDescent="0.25">
      <c r="A16">
        <v>10015</v>
      </c>
      <c r="B16" t="s">
        <v>5401</v>
      </c>
      <c r="C16" t="s">
        <v>53</v>
      </c>
      <c r="D16">
        <v>556</v>
      </c>
      <c r="E16" t="s">
        <v>28</v>
      </c>
      <c r="F16">
        <v>281</v>
      </c>
      <c r="G16" t="s">
        <v>229</v>
      </c>
      <c r="H16" s="43">
        <v>90</v>
      </c>
      <c r="I16" t="s">
        <v>110</v>
      </c>
      <c r="J16" s="40">
        <v>8</v>
      </c>
      <c r="K16" s="20" t="s">
        <v>4117</v>
      </c>
      <c r="L16" s="41">
        <v>253</v>
      </c>
      <c r="M16" t="s">
        <v>5487</v>
      </c>
      <c r="O16">
        <v>10102048</v>
      </c>
      <c r="P16" s="40"/>
      <c r="Q16" s="43"/>
      <c r="R16" s="43"/>
    </row>
    <row r="17" spans="1:18" x14ac:dyDescent="0.25">
      <c r="A17">
        <v>10016</v>
      </c>
      <c r="B17" t="s">
        <v>5401</v>
      </c>
      <c r="C17" t="s">
        <v>53</v>
      </c>
      <c r="D17">
        <v>556</v>
      </c>
      <c r="E17" t="s">
        <v>28</v>
      </c>
      <c r="F17">
        <v>281</v>
      </c>
      <c r="G17" t="s">
        <v>229</v>
      </c>
      <c r="H17" s="43">
        <v>90</v>
      </c>
      <c r="I17" t="s">
        <v>114</v>
      </c>
      <c r="J17" s="40">
        <v>12</v>
      </c>
      <c r="K17" s="20" t="s">
        <v>202</v>
      </c>
      <c r="L17" s="41">
        <v>378</v>
      </c>
      <c r="M17" t="s">
        <v>5488</v>
      </c>
      <c r="O17">
        <v>10460786</v>
      </c>
      <c r="P17" s="40"/>
      <c r="Q17" s="43"/>
      <c r="R17" s="43"/>
    </row>
    <row r="18" spans="1:18" x14ac:dyDescent="0.25">
      <c r="A18">
        <v>10017</v>
      </c>
      <c r="B18" t="s">
        <v>5401</v>
      </c>
      <c r="C18" t="s">
        <v>53</v>
      </c>
      <c r="D18">
        <v>556</v>
      </c>
      <c r="E18" t="s">
        <v>28</v>
      </c>
      <c r="F18">
        <v>281</v>
      </c>
      <c r="G18" t="s">
        <v>229</v>
      </c>
      <c r="H18" s="43">
        <v>90</v>
      </c>
      <c r="I18" t="s">
        <v>110</v>
      </c>
      <c r="J18" s="40">
        <v>8</v>
      </c>
      <c r="K18" s="19" t="s">
        <v>202</v>
      </c>
      <c r="L18" s="41">
        <v>378</v>
      </c>
      <c r="M18" t="s">
        <v>5489</v>
      </c>
      <c r="O18">
        <v>10891271</v>
      </c>
      <c r="P18" s="40"/>
      <c r="Q18" s="43"/>
      <c r="R18" s="43"/>
    </row>
    <row r="19" spans="1:18" x14ac:dyDescent="0.25">
      <c r="A19">
        <v>10018</v>
      </c>
      <c r="B19" t="s">
        <v>5401</v>
      </c>
      <c r="C19" t="s">
        <v>53</v>
      </c>
      <c r="D19">
        <v>556</v>
      </c>
      <c r="E19" t="s">
        <v>28</v>
      </c>
      <c r="F19">
        <v>281</v>
      </c>
      <c r="G19" t="s">
        <v>229</v>
      </c>
      <c r="H19" s="43">
        <v>90</v>
      </c>
      <c r="I19" t="s">
        <v>99</v>
      </c>
      <c r="J19" s="40">
        <v>16</v>
      </c>
      <c r="K19" s="20" t="s">
        <v>4117</v>
      </c>
      <c r="L19" s="41">
        <v>253</v>
      </c>
      <c r="M19" t="s">
        <v>5490</v>
      </c>
      <c r="O19">
        <v>11250008</v>
      </c>
      <c r="P19" s="40"/>
    </row>
    <row r="20" spans="1:18" x14ac:dyDescent="0.25">
      <c r="A20">
        <v>10019</v>
      </c>
      <c r="B20" t="s">
        <v>5401</v>
      </c>
      <c r="C20" t="s">
        <v>53</v>
      </c>
      <c r="D20">
        <v>556</v>
      </c>
      <c r="E20" t="s">
        <v>28</v>
      </c>
      <c r="F20">
        <v>281</v>
      </c>
      <c r="G20" t="s">
        <v>229</v>
      </c>
      <c r="H20" s="43">
        <v>90</v>
      </c>
      <c r="I20" t="s">
        <v>99</v>
      </c>
      <c r="J20" s="40">
        <v>16</v>
      </c>
      <c r="K20" s="20" t="s">
        <v>202</v>
      </c>
      <c r="L20" s="41">
        <v>378</v>
      </c>
      <c r="M20" t="s">
        <v>5491</v>
      </c>
      <c r="O20">
        <v>11608746</v>
      </c>
      <c r="P20" s="40"/>
    </row>
    <row r="21" spans="1:18" x14ac:dyDescent="0.25">
      <c r="A21">
        <v>10020</v>
      </c>
      <c r="B21" t="s">
        <v>5402</v>
      </c>
      <c r="C21" t="s">
        <v>53</v>
      </c>
      <c r="D21">
        <v>556</v>
      </c>
      <c r="E21" t="s">
        <v>28</v>
      </c>
      <c r="F21">
        <v>281</v>
      </c>
      <c r="G21" t="s">
        <v>229</v>
      </c>
      <c r="H21" s="43">
        <v>90</v>
      </c>
      <c r="I21" t="s">
        <v>110</v>
      </c>
      <c r="J21" s="40">
        <v>8</v>
      </c>
      <c r="K21" t="s">
        <v>202</v>
      </c>
      <c r="L21" s="41">
        <v>378</v>
      </c>
      <c r="M21" t="s">
        <v>5492</v>
      </c>
      <c r="O21">
        <v>13574484</v>
      </c>
      <c r="P21" s="40"/>
    </row>
    <row r="22" spans="1:18" x14ac:dyDescent="0.25">
      <c r="A22">
        <v>10021</v>
      </c>
      <c r="B22" t="s">
        <v>5402</v>
      </c>
      <c r="C22" t="s">
        <v>53</v>
      </c>
      <c r="D22">
        <v>556</v>
      </c>
      <c r="E22" t="s">
        <v>28</v>
      </c>
      <c r="F22">
        <v>281</v>
      </c>
      <c r="G22" t="s">
        <v>229</v>
      </c>
      <c r="H22" s="43">
        <v>90</v>
      </c>
      <c r="I22" t="s">
        <v>99</v>
      </c>
      <c r="J22" s="40">
        <v>16</v>
      </c>
      <c r="K22" s="19" t="s">
        <v>202</v>
      </c>
      <c r="L22" s="41">
        <v>378</v>
      </c>
      <c r="M22" t="s">
        <v>5493</v>
      </c>
      <c r="O22">
        <v>14220211</v>
      </c>
      <c r="P22" s="40"/>
    </row>
    <row r="23" spans="1:18" x14ac:dyDescent="0.25">
      <c r="A23">
        <v>10022</v>
      </c>
      <c r="B23" t="s">
        <v>5403</v>
      </c>
      <c r="C23" t="s">
        <v>289</v>
      </c>
      <c r="D23">
        <v>742</v>
      </c>
      <c r="E23" t="s">
        <v>28</v>
      </c>
      <c r="F23">
        <v>281</v>
      </c>
      <c r="G23" t="s">
        <v>109</v>
      </c>
      <c r="H23" s="43">
        <v>35</v>
      </c>
      <c r="I23" t="s">
        <v>99</v>
      </c>
      <c r="J23" s="40">
        <v>16</v>
      </c>
      <c r="K23" s="20" t="s">
        <v>202</v>
      </c>
      <c r="L23" s="41">
        <v>378</v>
      </c>
      <c r="M23" t="s">
        <v>5494</v>
      </c>
      <c r="O23">
        <v>11250151</v>
      </c>
      <c r="P23" s="40"/>
    </row>
    <row r="24" spans="1:18" x14ac:dyDescent="0.25">
      <c r="A24">
        <v>10023</v>
      </c>
      <c r="B24" t="s">
        <v>5404</v>
      </c>
      <c r="C24" t="s">
        <v>349</v>
      </c>
      <c r="D24">
        <v>859</v>
      </c>
      <c r="E24" t="s">
        <v>28</v>
      </c>
      <c r="F24">
        <v>281</v>
      </c>
      <c r="G24" t="s">
        <v>462</v>
      </c>
      <c r="H24" s="43">
        <v>80</v>
      </c>
      <c r="I24" t="s">
        <v>99</v>
      </c>
      <c r="J24" s="40">
        <v>16</v>
      </c>
      <c r="K24" s="19" t="s">
        <v>202</v>
      </c>
      <c r="L24" s="41">
        <v>378</v>
      </c>
      <c r="M24" t="s">
        <v>5495</v>
      </c>
      <c r="O24">
        <v>11479457</v>
      </c>
      <c r="P24" s="40"/>
    </row>
    <row r="25" spans="1:18" x14ac:dyDescent="0.25">
      <c r="A25">
        <v>10024</v>
      </c>
      <c r="B25" t="s">
        <v>98</v>
      </c>
      <c r="C25" t="s">
        <v>285</v>
      </c>
      <c r="D25">
        <v>346</v>
      </c>
      <c r="E25" t="s">
        <v>281</v>
      </c>
      <c r="F25">
        <v>286</v>
      </c>
      <c r="G25" t="s">
        <v>85</v>
      </c>
      <c r="H25" s="43">
        <v>25</v>
      </c>
      <c r="I25" t="s">
        <v>99</v>
      </c>
      <c r="J25" s="40">
        <v>16</v>
      </c>
      <c r="K25" s="19" t="s">
        <v>206</v>
      </c>
      <c r="L25" s="41">
        <v>314</v>
      </c>
      <c r="M25" t="s">
        <v>5496</v>
      </c>
      <c r="O25">
        <v>5581956</v>
      </c>
      <c r="P25" s="40"/>
    </row>
    <row r="26" spans="1:18" x14ac:dyDescent="0.25">
      <c r="A26">
        <v>10025</v>
      </c>
      <c r="B26" t="s">
        <v>137</v>
      </c>
      <c r="C26" t="s">
        <v>285</v>
      </c>
      <c r="D26">
        <v>346</v>
      </c>
      <c r="E26" t="s">
        <v>281</v>
      </c>
      <c r="F26">
        <v>286</v>
      </c>
      <c r="G26" t="s">
        <v>85</v>
      </c>
      <c r="H26" s="43">
        <v>25</v>
      </c>
      <c r="I26" t="s">
        <v>110</v>
      </c>
      <c r="J26" s="40">
        <v>8</v>
      </c>
      <c r="K26" s="19" t="s">
        <v>202</v>
      </c>
      <c r="L26" s="41">
        <v>378</v>
      </c>
      <c r="M26" t="s">
        <v>5497</v>
      </c>
      <c r="O26">
        <v>6170142</v>
      </c>
      <c r="P26" s="40"/>
    </row>
    <row r="27" spans="1:18" x14ac:dyDescent="0.25">
      <c r="A27">
        <v>10026</v>
      </c>
      <c r="B27" t="s">
        <v>98</v>
      </c>
      <c r="C27" t="s">
        <v>285</v>
      </c>
      <c r="D27">
        <v>346</v>
      </c>
      <c r="E27" t="s">
        <v>281</v>
      </c>
      <c r="F27">
        <v>286</v>
      </c>
      <c r="G27" t="s">
        <v>85</v>
      </c>
      <c r="H27" s="43">
        <v>25</v>
      </c>
      <c r="I27" t="s">
        <v>110</v>
      </c>
      <c r="J27" s="40">
        <v>8</v>
      </c>
      <c r="K27" s="19" t="s">
        <v>4119</v>
      </c>
      <c r="L27" s="41">
        <v>189</v>
      </c>
      <c r="M27" t="s">
        <v>5498</v>
      </c>
      <c r="O27">
        <v>6299431</v>
      </c>
      <c r="P27" s="40"/>
    </row>
    <row r="28" spans="1:18" x14ac:dyDescent="0.25">
      <c r="A28">
        <v>10027</v>
      </c>
      <c r="B28" t="s">
        <v>4310</v>
      </c>
      <c r="C28" t="s">
        <v>285</v>
      </c>
      <c r="D28">
        <v>346</v>
      </c>
      <c r="E28" t="s">
        <v>281</v>
      </c>
      <c r="F28">
        <v>286</v>
      </c>
      <c r="G28" t="s">
        <v>85</v>
      </c>
      <c r="H28" s="43">
        <v>25</v>
      </c>
      <c r="I28" t="s">
        <v>110</v>
      </c>
      <c r="J28" s="40">
        <v>8</v>
      </c>
      <c r="K28" t="s">
        <v>206</v>
      </c>
      <c r="L28" s="41">
        <v>314</v>
      </c>
      <c r="M28" t="s">
        <v>5499</v>
      </c>
      <c r="O28">
        <v>7031112</v>
      </c>
      <c r="P28" s="40"/>
    </row>
    <row r="29" spans="1:18" x14ac:dyDescent="0.25">
      <c r="A29">
        <v>10028</v>
      </c>
      <c r="B29" t="s">
        <v>5405</v>
      </c>
      <c r="C29" t="s">
        <v>285</v>
      </c>
      <c r="D29">
        <v>346</v>
      </c>
      <c r="E29" t="s">
        <v>281</v>
      </c>
      <c r="F29">
        <v>286</v>
      </c>
      <c r="G29" t="s">
        <v>102</v>
      </c>
      <c r="H29" s="43">
        <v>40</v>
      </c>
      <c r="I29" t="s">
        <v>114</v>
      </c>
      <c r="J29" s="40">
        <v>12</v>
      </c>
      <c r="K29" s="20" t="s">
        <v>206</v>
      </c>
      <c r="L29" s="41">
        <v>314</v>
      </c>
      <c r="M29" t="s">
        <v>5500</v>
      </c>
      <c r="O29">
        <v>7447391</v>
      </c>
      <c r="P29" s="40"/>
    </row>
    <row r="30" spans="1:18" x14ac:dyDescent="0.25">
      <c r="A30">
        <v>10029</v>
      </c>
      <c r="B30" t="s">
        <v>5405</v>
      </c>
      <c r="C30" t="s">
        <v>285</v>
      </c>
      <c r="D30">
        <v>346</v>
      </c>
      <c r="E30" t="s">
        <v>281</v>
      </c>
      <c r="F30">
        <v>286</v>
      </c>
      <c r="G30" t="s">
        <v>102</v>
      </c>
      <c r="H30" s="43">
        <v>40</v>
      </c>
      <c r="I30" t="s">
        <v>114</v>
      </c>
      <c r="J30" s="40">
        <v>12</v>
      </c>
      <c r="K30" t="s">
        <v>202</v>
      </c>
      <c r="L30" s="41">
        <v>378</v>
      </c>
      <c r="M30" t="s">
        <v>5501</v>
      </c>
      <c r="O30">
        <v>8164866</v>
      </c>
      <c r="P30" s="40"/>
    </row>
    <row r="31" spans="1:18" x14ac:dyDescent="0.25">
      <c r="A31">
        <v>10030</v>
      </c>
      <c r="B31" t="s">
        <v>137</v>
      </c>
      <c r="C31" t="s">
        <v>285</v>
      </c>
      <c r="D31">
        <v>346</v>
      </c>
      <c r="E31" t="s">
        <v>281</v>
      </c>
      <c r="F31">
        <v>286</v>
      </c>
      <c r="G31" t="s">
        <v>85</v>
      </c>
      <c r="H31" s="43">
        <v>25</v>
      </c>
      <c r="I31" t="s">
        <v>99</v>
      </c>
      <c r="J31" s="40">
        <v>16</v>
      </c>
      <c r="K31" s="19" t="s">
        <v>206</v>
      </c>
      <c r="L31" s="41">
        <v>314</v>
      </c>
      <c r="M31" t="s">
        <v>5502</v>
      </c>
      <c r="O31">
        <v>8308361</v>
      </c>
      <c r="P31" s="40"/>
    </row>
    <row r="32" spans="1:18" x14ac:dyDescent="0.25">
      <c r="A32">
        <v>10031</v>
      </c>
      <c r="B32" t="s">
        <v>5406</v>
      </c>
      <c r="C32" t="s">
        <v>280</v>
      </c>
      <c r="D32">
        <v>423</v>
      </c>
      <c r="E32" t="s">
        <v>281</v>
      </c>
      <c r="F32">
        <v>286</v>
      </c>
      <c r="G32" t="s">
        <v>132</v>
      </c>
      <c r="H32" s="43">
        <v>50</v>
      </c>
      <c r="I32" t="s">
        <v>110</v>
      </c>
      <c r="J32" s="40">
        <v>8</v>
      </c>
      <c r="K32" s="19" t="s">
        <v>4119</v>
      </c>
      <c r="L32" s="41">
        <v>189</v>
      </c>
      <c r="M32" t="s">
        <v>5503</v>
      </c>
      <c r="O32">
        <v>7031112</v>
      </c>
      <c r="P32" s="40"/>
    </row>
    <row r="33" spans="1:16" x14ac:dyDescent="0.25">
      <c r="A33">
        <v>10032</v>
      </c>
      <c r="B33" t="s">
        <v>5064</v>
      </c>
      <c r="C33" t="s">
        <v>280</v>
      </c>
      <c r="D33">
        <v>423</v>
      </c>
      <c r="E33" t="s">
        <v>281</v>
      </c>
      <c r="F33">
        <v>286</v>
      </c>
      <c r="G33" t="s">
        <v>132</v>
      </c>
      <c r="H33" s="43">
        <v>50</v>
      </c>
      <c r="I33" t="s">
        <v>110</v>
      </c>
      <c r="J33" s="40">
        <v>8</v>
      </c>
      <c r="K33" s="19" t="s">
        <v>4119</v>
      </c>
      <c r="L33" s="41">
        <v>189</v>
      </c>
      <c r="M33" t="s">
        <v>5504</v>
      </c>
      <c r="O33">
        <v>7318102</v>
      </c>
      <c r="P33" s="40"/>
    </row>
    <row r="34" spans="1:16" x14ac:dyDescent="0.25">
      <c r="A34">
        <v>10033</v>
      </c>
      <c r="B34" t="s">
        <v>104</v>
      </c>
      <c r="C34" t="s">
        <v>280</v>
      </c>
      <c r="D34">
        <v>423</v>
      </c>
      <c r="E34" t="s">
        <v>281</v>
      </c>
      <c r="F34">
        <v>286</v>
      </c>
      <c r="G34" t="s">
        <v>134</v>
      </c>
      <c r="H34" s="43">
        <v>45</v>
      </c>
      <c r="I34" t="s">
        <v>110</v>
      </c>
      <c r="J34" s="40">
        <v>8</v>
      </c>
      <c r="K34" s="19" t="s">
        <v>206</v>
      </c>
      <c r="L34" s="41">
        <v>314</v>
      </c>
      <c r="M34" t="s">
        <v>5505</v>
      </c>
      <c r="O34">
        <v>7447391</v>
      </c>
      <c r="P34" s="40"/>
    </row>
    <row r="35" spans="1:16" x14ac:dyDescent="0.25">
      <c r="A35">
        <v>10034</v>
      </c>
      <c r="B35" t="s">
        <v>5064</v>
      </c>
      <c r="C35" t="s">
        <v>280</v>
      </c>
      <c r="D35">
        <v>423</v>
      </c>
      <c r="E35" t="s">
        <v>281</v>
      </c>
      <c r="F35">
        <v>286</v>
      </c>
      <c r="G35" t="s">
        <v>132</v>
      </c>
      <c r="H35" s="43">
        <v>50</v>
      </c>
      <c r="I35" t="s">
        <v>110</v>
      </c>
      <c r="J35" s="40">
        <v>8</v>
      </c>
      <c r="K35" s="19" t="s">
        <v>4119</v>
      </c>
      <c r="L35" s="41">
        <v>189</v>
      </c>
      <c r="M35" t="s">
        <v>5506</v>
      </c>
      <c r="O35">
        <v>7447391</v>
      </c>
      <c r="P35" s="40"/>
    </row>
    <row r="36" spans="1:16" x14ac:dyDescent="0.25">
      <c r="A36">
        <v>10035</v>
      </c>
      <c r="B36" t="s">
        <v>5406</v>
      </c>
      <c r="C36" t="s">
        <v>280</v>
      </c>
      <c r="D36">
        <v>423</v>
      </c>
      <c r="E36" t="s">
        <v>281</v>
      </c>
      <c r="F36">
        <v>286</v>
      </c>
      <c r="G36" t="s">
        <v>132</v>
      </c>
      <c r="H36" s="43">
        <v>50</v>
      </c>
      <c r="I36" t="s">
        <v>110</v>
      </c>
      <c r="J36" s="40">
        <v>8</v>
      </c>
      <c r="K36" s="19" t="s">
        <v>206</v>
      </c>
      <c r="L36" s="41">
        <v>314</v>
      </c>
      <c r="M36" t="s">
        <v>5507</v>
      </c>
      <c r="O36">
        <v>7461597</v>
      </c>
      <c r="P36" s="40"/>
    </row>
    <row r="37" spans="1:16" x14ac:dyDescent="0.25">
      <c r="A37">
        <v>10036</v>
      </c>
      <c r="B37" t="s">
        <v>5064</v>
      </c>
      <c r="C37" t="s">
        <v>280</v>
      </c>
      <c r="D37">
        <v>423</v>
      </c>
      <c r="E37" t="s">
        <v>281</v>
      </c>
      <c r="F37">
        <v>286</v>
      </c>
      <c r="G37" t="s">
        <v>132</v>
      </c>
      <c r="H37" s="43">
        <v>50</v>
      </c>
      <c r="I37" t="s">
        <v>110</v>
      </c>
      <c r="J37" s="40">
        <v>8</v>
      </c>
      <c r="K37" s="19" t="s">
        <v>206</v>
      </c>
      <c r="L37" s="41">
        <v>314</v>
      </c>
      <c r="M37" t="s">
        <v>5508</v>
      </c>
      <c r="O37">
        <v>7605092</v>
      </c>
      <c r="P37" s="40"/>
    </row>
    <row r="38" spans="1:16" x14ac:dyDescent="0.25">
      <c r="A38">
        <v>10037</v>
      </c>
      <c r="B38" t="s">
        <v>5266</v>
      </c>
      <c r="C38" t="s">
        <v>280</v>
      </c>
      <c r="D38">
        <v>423</v>
      </c>
      <c r="E38" t="s">
        <v>281</v>
      </c>
      <c r="F38">
        <v>286</v>
      </c>
      <c r="G38" t="s">
        <v>132</v>
      </c>
      <c r="H38" s="43">
        <v>50</v>
      </c>
      <c r="I38" t="s">
        <v>110</v>
      </c>
      <c r="J38" s="40">
        <v>8</v>
      </c>
      <c r="K38" s="19" t="s">
        <v>206</v>
      </c>
      <c r="L38" s="41">
        <v>314</v>
      </c>
      <c r="M38" t="s">
        <v>5509</v>
      </c>
      <c r="O38">
        <v>7734381</v>
      </c>
      <c r="P38" s="40"/>
    </row>
    <row r="39" spans="1:16" x14ac:dyDescent="0.25">
      <c r="A39">
        <v>10038</v>
      </c>
      <c r="B39" t="s">
        <v>5266</v>
      </c>
      <c r="C39" t="s">
        <v>280</v>
      </c>
      <c r="D39">
        <v>423</v>
      </c>
      <c r="E39" t="s">
        <v>281</v>
      </c>
      <c r="F39">
        <v>286</v>
      </c>
      <c r="G39" t="s">
        <v>132</v>
      </c>
      <c r="H39" s="43">
        <v>50</v>
      </c>
      <c r="I39" t="s">
        <v>110</v>
      </c>
      <c r="J39" s="40">
        <v>8</v>
      </c>
      <c r="K39" s="19" t="s">
        <v>206</v>
      </c>
      <c r="L39" s="41">
        <v>314</v>
      </c>
      <c r="M39" t="s">
        <v>5510</v>
      </c>
      <c r="O39">
        <v>8035577</v>
      </c>
      <c r="P39" s="40"/>
    </row>
    <row r="40" spans="1:16" x14ac:dyDescent="0.25">
      <c r="A40">
        <v>10039</v>
      </c>
      <c r="B40" t="s">
        <v>5064</v>
      </c>
      <c r="C40" t="s">
        <v>280</v>
      </c>
      <c r="D40">
        <v>423</v>
      </c>
      <c r="E40" t="s">
        <v>281</v>
      </c>
      <c r="F40">
        <v>286</v>
      </c>
      <c r="G40" t="s">
        <v>132</v>
      </c>
      <c r="H40" s="43">
        <v>50</v>
      </c>
      <c r="I40" t="s">
        <v>114</v>
      </c>
      <c r="J40" s="40">
        <v>12</v>
      </c>
      <c r="K40" s="19" t="s">
        <v>206</v>
      </c>
      <c r="L40" s="41">
        <v>314</v>
      </c>
      <c r="M40" t="s">
        <v>5511</v>
      </c>
      <c r="O40">
        <v>8394314</v>
      </c>
      <c r="P40" s="40"/>
    </row>
    <row r="41" spans="1:16" x14ac:dyDescent="0.25">
      <c r="A41">
        <v>10040</v>
      </c>
      <c r="B41" t="s">
        <v>5266</v>
      </c>
      <c r="C41" t="s">
        <v>280</v>
      </c>
      <c r="D41">
        <v>423</v>
      </c>
      <c r="E41" t="s">
        <v>281</v>
      </c>
      <c r="F41">
        <v>286</v>
      </c>
      <c r="G41" t="s">
        <v>132</v>
      </c>
      <c r="H41" s="43">
        <v>50</v>
      </c>
      <c r="I41" t="s">
        <v>110</v>
      </c>
      <c r="J41" s="40">
        <v>8</v>
      </c>
      <c r="K41" s="20" t="s">
        <v>202</v>
      </c>
      <c r="L41" s="41">
        <v>378</v>
      </c>
      <c r="M41" t="s">
        <v>5512</v>
      </c>
      <c r="O41">
        <v>8595351</v>
      </c>
      <c r="P41" s="40"/>
    </row>
    <row r="42" spans="1:16" x14ac:dyDescent="0.25">
      <c r="A42">
        <v>10041</v>
      </c>
      <c r="B42" t="s">
        <v>5064</v>
      </c>
      <c r="C42" t="s">
        <v>280</v>
      </c>
      <c r="D42">
        <v>423</v>
      </c>
      <c r="E42" t="s">
        <v>281</v>
      </c>
      <c r="F42">
        <v>286</v>
      </c>
      <c r="G42" t="s">
        <v>132</v>
      </c>
      <c r="H42" s="43">
        <v>50</v>
      </c>
      <c r="I42" t="s">
        <v>110</v>
      </c>
      <c r="J42" s="40">
        <v>8</v>
      </c>
      <c r="K42" s="20" t="s">
        <v>206</v>
      </c>
      <c r="L42" s="41">
        <v>314</v>
      </c>
      <c r="M42" t="s">
        <v>5507</v>
      </c>
      <c r="O42">
        <v>8595351</v>
      </c>
      <c r="P42" s="40"/>
    </row>
    <row r="43" spans="1:16" x14ac:dyDescent="0.25">
      <c r="A43">
        <v>10042</v>
      </c>
      <c r="B43" t="s">
        <v>5064</v>
      </c>
      <c r="C43" t="s">
        <v>280</v>
      </c>
      <c r="D43">
        <v>423</v>
      </c>
      <c r="E43" t="s">
        <v>281</v>
      </c>
      <c r="F43">
        <v>286</v>
      </c>
      <c r="G43" t="s">
        <v>132</v>
      </c>
      <c r="H43" s="43">
        <v>50</v>
      </c>
      <c r="I43" t="s">
        <v>99</v>
      </c>
      <c r="J43" s="40">
        <v>16</v>
      </c>
      <c r="K43" s="19" t="s">
        <v>206</v>
      </c>
      <c r="L43" s="41">
        <v>314</v>
      </c>
      <c r="M43" t="s">
        <v>5513</v>
      </c>
      <c r="O43">
        <v>8595351</v>
      </c>
      <c r="P43" s="40"/>
    </row>
    <row r="44" spans="1:16" x14ac:dyDescent="0.25">
      <c r="A44">
        <v>10043</v>
      </c>
      <c r="B44" t="s">
        <v>5406</v>
      </c>
      <c r="C44" t="s">
        <v>280</v>
      </c>
      <c r="D44">
        <v>423</v>
      </c>
      <c r="E44" t="s">
        <v>281</v>
      </c>
      <c r="F44">
        <v>286</v>
      </c>
      <c r="G44" t="s">
        <v>132</v>
      </c>
      <c r="H44" s="43">
        <v>50</v>
      </c>
      <c r="I44" t="s">
        <v>114</v>
      </c>
      <c r="J44" s="40">
        <v>12</v>
      </c>
      <c r="K44" s="19" t="s">
        <v>206</v>
      </c>
      <c r="L44" s="41">
        <v>314</v>
      </c>
      <c r="M44" t="s">
        <v>5514</v>
      </c>
      <c r="O44">
        <v>9169331</v>
      </c>
      <c r="P44" s="40"/>
    </row>
    <row r="45" spans="1:16" x14ac:dyDescent="0.25">
      <c r="A45">
        <v>10044</v>
      </c>
      <c r="B45" t="s">
        <v>155</v>
      </c>
      <c r="C45" t="s">
        <v>280</v>
      </c>
      <c r="D45">
        <v>423</v>
      </c>
      <c r="E45" t="s">
        <v>281</v>
      </c>
      <c r="F45">
        <v>286</v>
      </c>
      <c r="G45" t="s">
        <v>127</v>
      </c>
      <c r="H45" s="43">
        <v>30</v>
      </c>
      <c r="I45" t="s">
        <v>114</v>
      </c>
      <c r="J45" s="40">
        <v>12</v>
      </c>
      <c r="K45" s="19" t="s">
        <v>202</v>
      </c>
      <c r="L45" s="41">
        <v>378</v>
      </c>
      <c r="M45" t="s">
        <v>5515</v>
      </c>
      <c r="O45">
        <v>9327032</v>
      </c>
      <c r="P45" s="40"/>
    </row>
    <row r="46" spans="1:16" x14ac:dyDescent="0.25">
      <c r="A46">
        <v>10045</v>
      </c>
      <c r="B46" t="s">
        <v>5064</v>
      </c>
      <c r="C46" t="s">
        <v>280</v>
      </c>
      <c r="D46">
        <v>423</v>
      </c>
      <c r="E46" t="s">
        <v>281</v>
      </c>
      <c r="F46">
        <v>286</v>
      </c>
      <c r="G46" t="s">
        <v>132</v>
      </c>
      <c r="H46" s="43">
        <v>50</v>
      </c>
      <c r="I46" t="s">
        <v>114</v>
      </c>
      <c r="J46" s="40">
        <v>12</v>
      </c>
      <c r="K46" s="19" t="s">
        <v>202</v>
      </c>
      <c r="L46" s="41">
        <v>378</v>
      </c>
      <c r="M46" t="s">
        <v>5516</v>
      </c>
      <c r="O46">
        <v>9341381</v>
      </c>
      <c r="P46" s="40"/>
    </row>
    <row r="47" spans="1:16" x14ac:dyDescent="0.25">
      <c r="A47">
        <v>10046</v>
      </c>
      <c r="B47" t="s">
        <v>5064</v>
      </c>
      <c r="C47" t="s">
        <v>280</v>
      </c>
      <c r="D47">
        <v>423</v>
      </c>
      <c r="E47" t="s">
        <v>281</v>
      </c>
      <c r="F47">
        <v>286</v>
      </c>
      <c r="G47" t="s">
        <v>132</v>
      </c>
      <c r="H47" s="43">
        <v>50</v>
      </c>
      <c r="I47" t="s">
        <v>114</v>
      </c>
      <c r="J47" s="40">
        <v>12</v>
      </c>
      <c r="K47" s="19" t="s">
        <v>202</v>
      </c>
      <c r="L47" s="41">
        <v>378</v>
      </c>
      <c r="M47" t="s">
        <v>5517</v>
      </c>
      <c r="O47">
        <v>9398779</v>
      </c>
      <c r="P47" s="40"/>
    </row>
    <row r="48" spans="1:16" x14ac:dyDescent="0.25">
      <c r="A48">
        <v>10047</v>
      </c>
      <c r="B48" t="s">
        <v>5064</v>
      </c>
      <c r="C48" t="s">
        <v>280</v>
      </c>
      <c r="D48">
        <v>423</v>
      </c>
      <c r="E48" t="s">
        <v>281</v>
      </c>
      <c r="F48">
        <v>286</v>
      </c>
      <c r="G48" t="s">
        <v>132</v>
      </c>
      <c r="H48" s="43">
        <v>50</v>
      </c>
      <c r="I48" t="s">
        <v>99</v>
      </c>
      <c r="J48" s="40">
        <v>16</v>
      </c>
      <c r="K48" s="19" t="s">
        <v>206</v>
      </c>
      <c r="L48" s="41">
        <v>314</v>
      </c>
      <c r="M48" t="s">
        <v>5518</v>
      </c>
      <c r="O48">
        <v>9398779</v>
      </c>
      <c r="P48" s="40"/>
    </row>
    <row r="49" spans="1:16" x14ac:dyDescent="0.25">
      <c r="A49">
        <v>10048</v>
      </c>
      <c r="B49" t="s">
        <v>5064</v>
      </c>
      <c r="C49" t="s">
        <v>280</v>
      </c>
      <c r="D49">
        <v>423</v>
      </c>
      <c r="E49" t="s">
        <v>281</v>
      </c>
      <c r="F49">
        <v>286</v>
      </c>
      <c r="G49" t="s">
        <v>132</v>
      </c>
      <c r="H49" s="43">
        <v>50</v>
      </c>
      <c r="I49" t="s">
        <v>99</v>
      </c>
      <c r="J49" s="40">
        <v>16</v>
      </c>
      <c r="K49" s="19" t="s">
        <v>213</v>
      </c>
      <c r="L49" s="41">
        <v>628</v>
      </c>
      <c r="M49" t="s">
        <v>5519</v>
      </c>
      <c r="O49">
        <v>9743311</v>
      </c>
      <c r="P49" s="40"/>
    </row>
    <row r="50" spans="1:16" x14ac:dyDescent="0.25">
      <c r="A50">
        <v>10049</v>
      </c>
      <c r="B50" t="s">
        <v>5064</v>
      </c>
      <c r="C50" t="s">
        <v>280</v>
      </c>
      <c r="D50">
        <v>423</v>
      </c>
      <c r="E50" t="s">
        <v>281</v>
      </c>
      <c r="F50">
        <v>286</v>
      </c>
      <c r="G50" t="s">
        <v>132</v>
      </c>
      <c r="H50" s="43">
        <v>50</v>
      </c>
      <c r="I50" t="s">
        <v>110</v>
      </c>
      <c r="J50" s="40">
        <v>8</v>
      </c>
      <c r="K50" t="s">
        <v>202</v>
      </c>
      <c r="L50" s="41">
        <v>378</v>
      </c>
      <c r="M50" t="s">
        <v>5520</v>
      </c>
      <c r="O50">
        <v>9886806</v>
      </c>
      <c r="P50" s="40"/>
    </row>
    <row r="51" spans="1:16" x14ac:dyDescent="0.25">
      <c r="A51">
        <v>10050</v>
      </c>
      <c r="B51" t="s">
        <v>5064</v>
      </c>
      <c r="C51" t="s">
        <v>280</v>
      </c>
      <c r="D51">
        <v>423</v>
      </c>
      <c r="E51" t="s">
        <v>281</v>
      </c>
      <c r="F51">
        <v>286</v>
      </c>
      <c r="G51" t="s">
        <v>132</v>
      </c>
      <c r="H51" s="43">
        <v>50</v>
      </c>
      <c r="I51" t="s">
        <v>110</v>
      </c>
      <c r="J51" s="40">
        <v>8</v>
      </c>
      <c r="K51" s="19" t="s">
        <v>202</v>
      </c>
      <c r="L51" s="41">
        <v>378</v>
      </c>
      <c r="M51" t="s">
        <v>5521</v>
      </c>
      <c r="O51">
        <v>10030301</v>
      </c>
      <c r="P51" s="40"/>
    </row>
    <row r="52" spans="1:16" x14ac:dyDescent="0.25">
      <c r="A52">
        <v>10051</v>
      </c>
      <c r="B52" t="s">
        <v>5064</v>
      </c>
      <c r="C52" t="s">
        <v>280</v>
      </c>
      <c r="D52">
        <v>423</v>
      </c>
      <c r="E52" t="s">
        <v>281</v>
      </c>
      <c r="F52">
        <v>286</v>
      </c>
      <c r="G52" t="s">
        <v>132</v>
      </c>
      <c r="H52" s="43">
        <v>50</v>
      </c>
      <c r="I52" t="s">
        <v>110</v>
      </c>
      <c r="J52" s="40">
        <v>8</v>
      </c>
      <c r="K52" s="19" t="s">
        <v>202</v>
      </c>
      <c r="L52" s="41">
        <v>378</v>
      </c>
      <c r="M52" t="s">
        <v>5522</v>
      </c>
      <c r="O52">
        <v>11752097</v>
      </c>
      <c r="P52" s="40"/>
    </row>
    <row r="53" spans="1:16" x14ac:dyDescent="0.25">
      <c r="A53">
        <v>10052</v>
      </c>
      <c r="B53" t="s">
        <v>167</v>
      </c>
      <c r="C53" t="s">
        <v>306</v>
      </c>
      <c r="D53">
        <v>519</v>
      </c>
      <c r="E53" t="s">
        <v>281</v>
      </c>
      <c r="F53">
        <v>286</v>
      </c>
      <c r="G53" t="s">
        <v>102</v>
      </c>
      <c r="H53" s="43">
        <v>40</v>
      </c>
      <c r="I53" t="s">
        <v>90</v>
      </c>
      <c r="J53" s="40">
        <v>4</v>
      </c>
      <c r="K53" s="19" t="s">
        <v>206</v>
      </c>
      <c r="L53" s="41">
        <v>314</v>
      </c>
      <c r="M53" t="s">
        <v>5523</v>
      </c>
      <c r="O53">
        <v>6672518</v>
      </c>
      <c r="P53" s="40"/>
    </row>
    <row r="54" spans="1:16" x14ac:dyDescent="0.25">
      <c r="A54">
        <v>10053</v>
      </c>
      <c r="B54" t="s">
        <v>167</v>
      </c>
      <c r="C54" t="s">
        <v>306</v>
      </c>
      <c r="D54">
        <v>519</v>
      </c>
      <c r="E54" t="s">
        <v>281</v>
      </c>
      <c r="F54">
        <v>286</v>
      </c>
      <c r="G54" t="s">
        <v>102</v>
      </c>
      <c r="H54" s="43">
        <v>40</v>
      </c>
      <c r="I54" t="s">
        <v>110</v>
      </c>
      <c r="J54" s="40">
        <v>8</v>
      </c>
      <c r="K54" s="19" t="s">
        <v>206</v>
      </c>
      <c r="L54" s="41">
        <v>314</v>
      </c>
      <c r="M54" t="s">
        <v>5524</v>
      </c>
      <c r="O54">
        <v>7016906</v>
      </c>
      <c r="P54" s="40"/>
    </row>
    <row r="55" spans="1:16" x14ac:dyDescent="0.25">
      <c r="A55">
        <v>10054</v>
      </c>
      <c r="B55" t="s">
        <v>137</v>
      </c>
      <c r="C55" t="s">
        <v>306</v>
      </c>
      <c r="D55">
        <v>519</v>
      </c>
      <c r="E55" t="s">
        <v>281</v>
      </c>
      <c r="F55">
        <v>286</v>
      </c>
      <c r="G55" t="s">
        <v>85</v>
      </c>
      <c r="H55" s="43">
        <v>25</v>
      </c>
      <c r="I55" t="s">
        <v>110</v>
      </c>
      <c r="J55" s="40">
        <v>8</v>
      </c>
      <c r="K55" t="s">
        <v>206</v>
      </c>
      <c r="L55" s="41">
        <v>314</v>
      </c>
      <c r="M55" t="s">
        <v>5525</v>
      </c>
      <c r="O55">
        <v>7246354</v>
      </c>
      <c r="P55" s="40"/>
    </row>
    <row r="56" spans="1:16" x14ac:dyDescent="0.25">
      <c r="A56">
        <v>10055</v>
      </c>
      <c r="B56" t="s">
        <v>167</v>
      </c>
      <c r="C56" t="s">
        <v>306</v>
      </c>
      <c r="D56">
        <v>519</v>
      </c>
      <c r="E56" t="s">
        <v>281</v>
      </c>
      <c r="F56">
        <v>286</v>
      </c>
      <c r="G56" t="s">
        <v>102</v>
      </c>
      <c r="H56" s="43">
        <v>40</v>
      </c>
      <c r="I56" t="s">
        <v>110</v>
      </c>
      <c r="J56" s="40">
        <v>8</v>
      </c>
      <c r="K56" s="19" t="s">
        <v>206</v>
      </c>
      <c r="L56" s="41">
        <v>314</v>
      </c>
      <c r="M56" t="s">
        <v>5526</v>
      </c>
      <c r="O56">
        <v>7533488</v>
      </c>
      <c r="P56" s="40"/>
    </row>
    <row r="57" spans="1:16" x14ac:dyDescent="0.25">
      <c r="A57">
        <v>10056</v>
      </c>
      <c r="B57" t="s">
        <v>167</v>
      </c>
      <c r="C57" t="s">
        <v>306</v>
      </c>
      <c r="D57">
        <v>519</v>
      </c>
      <c r="E57" t="s">
        <v>281</v>
      </c>
      <c r="F57">
        <v>286</v>
      </c>
      <c r="G57" t="s">
        <v>102</v>
      </c>
      <c r="H57" s="43">
        <v>40</v>
      </c>
      <c r="I57" t="s">
        <v>99</v>
      </c>
      <c r="J57" s="40">
        <v>16</v>
      </c>
      <c r="K57" t="s">
        <v>206</v>
      </c>
      <c r="L57" s="41">
        <v>314</v>
      </c>
      <c r="M57" t="s">
        <v>5527</v>
      </c>
      <c r="O57">
        <v>7734381</v>
      </c>
      <c r="P57" s="40"/>
    </row>
    <row r="58" spans="1:16" x14ac:dyDescent="0.25">
      <c r="A58">
        <v>10057</v>
      </c>
      <c r="B58" t="s">
        <v>167</v>
      </c>
      <c r="C58" t="s">
        <v>306</v>
      </c>
      <c r="D58">
        <v>519</v>
      </c>
      <c r="E58" t="s">
        <v>281</v>
      </c>
      <c r="F58">
        <v>286</v>
      </c>
      <c r="G58" t="s">
        <v>102</v>
      </c>
      <c r="H58" s="43">
        <v>40</v>
      </c>
      <c r="I58" t="s">
        <v>110</v>
      </c>
      <c r="J58" s="40">
        <v>8</v>
      </c>
      <c r="K58" s="20" t="s">
        <v>202</v>
      </c>
      <c r="L58" s="41">
        <v>378</v>
      </c>
      <c r="M58" t="s">
        <v>5528</v>
      </c>
      <c r="O58">
        <v>7820478</v>
      </c>
      <c r="P58" s="40"/>
    </row>
    <row r="59" spans="1:16" x14ac:dyDescent="0.25">
      <c r="A59">
        <v>10058</v>
      </c>
      <c r="B59" t="s">
        <v>5405</v>
      </c>
      <c r="C59" t="s">
        <v>306</v>
      </c>
      <c r="D59">
        <v>519</v>
      </c>
      <c r="E59" t="s">
        <v>281</v>
      </c>
      <c r="F59">
        <v>286</v>
      </c>
      <c r="G59" t="s">
        <v>132</v>
      </c>
      <c r="H59" s="43">
        <v>50</v>
      </c>
      <c r="I59" t="s">
        <v>114</v>
      </c>
      <c r="J59" s="40">
        <v>12</v>
      </c>
      <c r="K59" s="20" t="s">
        <v>206</v>
      </c>
      <c r="L59" s="41">
        <v>314</v>
      </c>
      <c r="M59" t="s">
        <v>5529</v>
      </c>
      <c r="O59">
        <v>8021371</v>
      </c>
      <c r="P59" s="40"/>
    </row>
    <row r="60" spans="1:16" x14ac:dyDescent="0.25">
      <c r="A60">
        <v>10059</v>
      </c>
      <c r="B60" t="s">
        <v>137</v>
      </c>
      <c r="C60" t="s">
        <v>306</v>
      </c>
      <c r="D60">
        <v>519</v>
      </c>
      <c r="E60" t="s">
        <v>281</v>
      </c>
      <c r="F60">
        <v>286</v>
      </c>
      <c r="G60" t="s">
        <v>85</v>
      </c>
      <c r="H60" s="43">
        <v>25</v>
      </c>
      <c r="I60" t="s">
        <v>110</v>
      </c>
      <c r="J60" s="40">
        <v>8</v>
      </c>
      <c r="K60" s="19" t="s">
        <v>202</v>
      </c>
      <c r="L60" s="41">
        <v>378</v>
      </c>
      <c r="M60" t="s">
        <v>5530</v>
      </c>
      <c r="O60">
        <v>8035577</v>
      </c>
      <c r="P60" s="40"/>
    </row>
    <row r="61" spans="1:16" x14ac:dyDescent="0.25">
      <c r="A61">
        <v>10060</v>
      </c>
      <c r="B61" t="s">
        <v>97</v>
      </c>
      <c r="C61" t="s">
        <v>306</v>
      </c>
      <c r="D61">
        <v>519</v>
      </c>
      <c r="E61" t="s">
        <v>281</v>
      </c>
      <c r="F61">
        <v>286</v>
      </c>
      <c r="G61" t="s">
        <v>127</v>
      </c>
      <c r="H61" s="43">
        <v>30</v>
      </c>
      <c r="I61" t="s">
        <v>110</v>
      </c>
      <c r="J61" s="40">
        <v>8</v>
      </c>
      <c r="K61" s="19" t="s">
        <v>202</v>
      </c>
      <c r="L61" s="41">
        <v>378</v>
      </c>
      <c r="M61" t="s">
        <v>5531</v>
      </c>
      <c r="O61">
        <v>8179072</v>
      </c>
      <c r="P61" s="40"/>
    </row>
    <row r="62" spans="1:16" x14ac:dyDescent="0.25">
      <c r="A62">
        <v>10061</v>
      </c>
      <c r="B62" t="s">
        <v>5407</v>
      </c>
      <c r="C62" t="s">
        <v>306</v>
      </c>
      <c r="D62">
        <v>519</v>
      </c>
      <c r="E62" t="s">
        <v>281</v>
      </c>
      <c r="F62">
        <v>286</v>
      </c>
      <c r="G62" t="s">
        <v>5408</v>
      </c>
      <c r="H62" s="43">
        <v>85</v>
      </c>
      <c r="I62" t="s">
        <v>110</v>
      </c>
      <c r="J62" s="40">
        <v>8</v>
      </c>
      <c r="K62" s="20" t="s">
        <v>206</v>
      </c>
      <c r="L62" s="41">
        <v>314</v>
      </c>
      <c r="M62" t="s">
        <v>5532</v>
      </c>
      <c r="O62">
        <v>8236470</v>
      </c>
      <c r="P62" s="40"/>
    </row>
    <row r="63" spans="1:16" x14ac:dyDescent="0.25">
      <c r="A63">
        <v>10062</v>
      </c>
      <c r="B63" t="s">
        <v>167</v>
      </c>
      <c r="C63" t="s">
        <v>306</v>
      </c>
      <c r="D63">
        <v>519</v>
      </c>
      <c r="E63" t="s">
        <v>281</v>
      </c>
      <c r="F63">
        <v>286</v>
      </c>
      <c r="G63" t="s">
        <v>102</v>
      </c>
      <c r="H63" s="43">
        <v>40</v>
      </c>
      <c r="I63" t="s">
        <v>110</v>
      </c>
      <c r="J63" s="40">
        <v>8</v>
      </c>
      <c r="K63" s="20" t="s">
        <v>206</v>
      </c>
      <c r="L63" s="41">
        <v>314</v>
      </c>
      <c r="M63" t="s">
        <v>5533</v>
      </c>
      <c r="O63">
        <v>8308361</v>
      </c>
      <c r="P63" s="40"/>
    </row>
    <row r="64" spans="1:16" x14ac:dyDescent="0.25">
      <c r="A64">
        <v>10063</v>
      </c>
      <c r="B64" t="s">
        <v>137</v>
      </c>
      <c r="C64" t="s">
        <v>306</v>
      </c>
      <c r="D64">
        <v>519</v>
      </c>
      <c r="E64" t="s">
        <v>281</v>
      </c>
      <c r="F64">
        <v>286</v>
      </c>
      <c r="G64" t="s">
        <v>85</v>
      </c>
      <c r="H64" s="43">
        <v>25</v>
      </c>
      <c r="I64" t="s">
        <v>99</v>
      </c>
      <c r="J64" s="40">
        <v>16</v>
      </c>
      <c r="K64" s="20" t="s">
        <v>206</v>
      </c>
      <c r="L64" s="41">
        <v>314</v>
      </c>
      <c r="M64" t="s">
        <v>5534</v>
      </c>
      <c r="O64">
        <v>8394314</v>
      </c>
      <c r="P64" s="40"/>
    </row>
    <row r="65" spans="1:16" x14ac:dyDescent="0.25">
      <c r="A65">
        <v>10064</v>
      </c>
      <c r="B65" t="s">
        <v>5405</v>
      </c>
      <c r="C65" t="s">
        <v>306</v>
      </c>
      <c r="D65">
        <v>519</v>
      </c>
      <c r="E65" t="s">
        <v>281</v>
      </c>
      <c r="F65">
        <v>286</v>
      </c>
      <c r="G65" t="s">
        <v>102</v>
      </c>
      <c r="H65" s="43">
        <v>40</v>
      </c>
      <c r="I65" t="s">
        <v>99</v>
      </c>
      <c r="J65" s="40">
        <v>16</v>
      </c>
      <c r="K65" s="20" t="s">
        <v>202</v>
      </c>
      <c r="L65" s="41">
        <v>378</v>
      </c>
      <c r="M65" t="s">
        <v>5535</v>
      </c>
      <c r="O65">
        <v>8738846</v>
      </c>
      <c r="P65" s="40"/>
    </row>
    <row r="66" spans="1:16" x14ac:dyDescent="0.25">
      <c r="A66">
        <v>10065</v>
      </c>
      <c r="B66" t="s">
        <v>167</v>
      </c>
      <c r="C66" t="s">
        <v>306</v>
      </c>
      <c r="D66">
        <v>519</v>
      </c>
      <c r="E66" t="s">
        <v>281</v>
      </c>
      <c r="F66">
        <v>286</v>
      </c>
      <c r="G66" t="s">
        <v>102</v>
      </c>
      <c r="H66" s="43">
        <v>40</v>
      </c>
      <c r="I66" t="s">
        <v>99</v>
      </c>
      <c r="J66" s="40">
        <v>16</v>
      </c>
      <c r="K66" s="20" t="s">
        <v>206</v>
      </c>
      <c r="L66" s="41">
        <v>314</v>
      </c>
      <c r="M66" t="s">
        <v>5536</v>
      </c>
      <c r="O66">
        <v>8882341</v>
      </c>
      <c r="P66" s="40"/>
    </row>
    <row r="67" spans="1:16" x14ac:dyDescent="0.25">
      <c r="A67">
        <v>10066</v>
      </c>
      <c r="B67" t="s">
        <v>97</v>
      </c>
      <c r="C67" t="s">
        <v>306</v>
      </c>
      <c r="D67">
        <v>519</v>
      </c>
      <c r="E67" t="s">
        <v>281</v>
      </c>
      <c r="F67">
        <v>286</v>
      </c>
      <c r="G67" t="s">
        <v>127</v>
      </c>
      <c r="H67" s="43">
        <v>30</v>
      </c>
      <c r="I67" t="s">
        <v>114</v>
      </c>
      <c r="J67" s="40">
        <v>12</v>
      </c>
      <c r="K67" s="20" t="s">
        <v>202</v>
      </c>
      <c r="L67" s="41">
        <v>378</v>
      </c>
      <c r="M67" t="s">
        <v>5537</v>
      </c>
      <c r="O67">
        <v>8896547</v>
      </c>
      <c r="P67" s="40"/>
    </row>
    <row r="68" spans="1:16" x14ac:dyDescent="0.25">
      <c r="A68">
        <v>10067</v>
      </c>
      <c r="B68" t="s">
        <v>5404</v>
      </c>
      <c r="C68" t="s">
        <v>306</v>
      </c>
      <c r="D68">
        <v>519</v>
      </c>
      <c r="E68" t="s">
        <v>281</v>
      </c>
      <c r="F68">
        <v>286</v>
      </c>
      <c r="G68" t="s">
        <v>229</v>
      </c>
      <c r="H68" s="43">
        <v>90</v>
      </c>
      <c r="I68" t="s">
        <v>110</v>
      </c>
      <c r="J68" s="40">
        <v>8</v>
      </c>
      <c r="K68" s="20" t="s">
        <v>206</v>
      </c>
      <c r="L68" s="41">
        <v>314</v>
      </c>
      <c r="M68" t="s">
        <v>5538</v>
      </c>
      <c r="O68">
        <v>9025836</v>
      </c>
      <c r="P68" s="40"/>
    </row>
    <row r="69" spans="1:16" x14ac:dyDescent="0.25">
      <c r="A69">
        <v>10068</v>
      </c>
      <c r="B69" t="s">
        <v>5409</v>
      </c>
      <c r="C69" t="s">
        <v>306</v>
      </c>
      <c r="D69">
        <v>519</v>
      </c>
      <c r="E69" t="s">
        <v>281</v>
      </c>
      <c r="F69">
        <v>286</v>
      </c>
      <c r="G69" t="s">
        <v>229</v>
      </c>
      <c r="H69" s="43">
        <v>90</v>
      </c>
      <c r="I69" t="s">
        <v>114</v>
      </c>
      <c r="J69" s="40">
        <v>12</v>
      </c>
      <c r="K69" s="19" t="s">
        <v>202</v>
      </c>
      <c r="L69" s="41">
        <v>378</v>
      </c>
      <c r="M69" t="s">
        <v>5539</v>
      </c>
      <c r="O69">
        <v>9040042</v>
      </c>
      <c r="P69" s="40"/>
    </row>
    <row r="70" spans="1:16" x14ac:dyDescent="0.25">
      <c r="A70">
        <v>10069</v>
      </c>
      <c r="B70" t="s">
        <v>97</v>
      </c>
      <c r="C70" t="s">
        <v>306</v>
      </c>
      <c r="D70">
        <v>519</v>
      </c>
      <c r="E70" t="s">
        <v>281</v>
      </c>
      <c r="F70">
        <v>286</v>
      </c>
      <c r="G70" t="s">
        <v>127</v>
      </c>
      <c r="H70" s="43">
        <v>30</v>
      </c>
      <c r="I70" t="s">
        <v>219</v>
      </c>
      <c r="J70" s="40">
        <v>20</v>
      </c>
      <c r="K70" t="s">
        <v>202</v>
      </c>
      <c r="L70" s="41">
        <v>378</v>
      </c>
      <c r="M70" t="s">
        <v>5540</v>
      </c>
      <c r="O70">
        <v>9327032</v>
      </c>
      <c r="P70" s="40"/>
    </row>
    <row r="71" spans="1:16" x14ac:dyDescent="0.25">
      <c r="A71">
        <v>10070</v>
      </c>
      <c r="B71" t="s">
        <v>167</v>
      </c>
      <c r="C71" t="s">
        <v>306</v>
      </c>
      <c r="D71">
        <v>519</v>
      </c>
      <c r="E71" t="s">
        <v>281</v>
      </c>
      <c r="F71">
        <v>286</v>
      </c>
      <c r="G71" t="s">
        <v>102</v>
      </c>
      <c r="H71" s="43">
        <v>40</v>
      </c>
      <c r="I71" t="s">
        <v>99</v>
      </c>
      <c r="J71" s="40">
        <v>16</v>
      </c>
      <c r="K71" s="20" t="s">
        <v>202</v>
      </c>
      <c r="L71" s="41">
        <v>378</v>
      </c>
      <c r="M71" t="s">
        <v>5541</v>
      </c>
      <c r="O71">
        <v>9599816</v>
      </c>
      <c r="P71" s="40"/>
    </row>
    <row r="72" spans="1:16" x14ac:dyDescent="0.25">
      <c r="A72">
        <v>10071</v>
      </c>
      <c r="B72" t="s">
        <v>5409</v>
      </c>
      <c r="C72" t="s">
        <v>306</v>
      </c>
      <c r="D72">
        <v>519</v>
      </c>
      <c r="E72" t="s">
        <v>281</v>
      </c>
      <c r="F72">
        <v>286</v>
      </c>
      <c r="G72" t="s">
        <v>5408</v>
      </c>
      <c r="H72" s="43">
        <v>85</v>
      </c>
      <c r="I72" t="s">
        <v>219</v>
      </c>
      <c r="J72" s="40">
        <v>20</v>
      </c>
      <c r="K72" s="20" t="s">
        <v>213</v>
      </c>
      <c r="L72" s="41">
        <v>628</v>
      </c>
      <c r="M72" t="s">
        <v>5542</v>
      </c>
      <c r="O72">
        <v>10747776</v>
      </c>
      <c r="P72" s="40"/>
    </row>
    <row r="73" spans="1:16" x14ac:dyDescent="0.25">
      <c r="A73">
        <v>10072</v>
      </c>
      <c r="B73" t="s">
        <v>137</v>
      </c>
      <c r="C73" t="s">
        <v>5336</v>
      </c>
      <c r="D73">
        <v>522</v>
      </c>
      <c r="E73" t="s">
        <v>281</v>
      </c>
      <c r="F73">
        <v>286</v>
      </c>
      <c r="G73" t="s">
        <v>85</v>
      </c>
      <c r="H73" s="43">
        <v>25</v>
      </c>
      <c r="I73" t="s">
        <v>110</v>
      </c>
      <c r="J73" s="40">
        <v>8</v>
      </c>
      <c r="K73" s="19" t="s">
        <v>202</v>
      </c>
      <c r="L73" s="41">
        <v>378</v>
      </c>
      <c r="M73" t="s">
        <v>5543</v>
      </c>
      <c r="O73">
        <v>6744122</v>
      </c>
      <c r="P73" s="40"/>
    </row>
    <row r="74" spans="1:16" x14ac:dyDescent="0.25">
      <c r="A74">
        <v>10073</v>
      </c>
      <c r="B74" t="s">
        <v>4836</v>
      </c>
      <c r="C74" t="s">
        <v>5338</v>
      </c>
      <c r="D74">
        <v>341</v>
      </c>
      <c r="E74" t="s">
        <v>5351</v>
      </c>
      <c r="F74">
        <v>291</v>
      </c>
      <c r="G74" t="s">
        <v>132</v>
      </c>
      <c r="H74" s="43">
        <v>50</v>
      </c>
      <c r="I74" t="s">
        <v>99</v>
      </c>
      <c r="J74" s="40">
        <v>16</v>
      </c>
      <c r="K74" s="20" t="s">
        <v>202</v>
      </c>
      <c r="L74" s="41">
        <v>378</v>
      </c>
      <c r="M74" t="s">
        <v>5544</v>
      </c>
      <c r="O74">
        <v>5955043</v>
      </c>
      <c r="P74" s="40"/>
    </row>
    <row r="75" spans="1:16" x14ac:dyDescent="0.25">
      <c r="A75">
        <v>10074</v>
      </c>
      <c r="B75" t="s">
        <v>4836</v>
      </c>
      <c r="C75" t="s">
        <v>5338</v>
      </c>
      <c r="D75">
        <v>341</v>
      </c>
      <c r="E75" t="s">
        <v>5351</v>
      </c>
      <c r="F75">
        <v>291</v>
      </c>
      <c r="G75" t="s">
        <v>132</v>
      </c>
      <c r="H75" s="43">
        <v>50</v>
      </c>
      <c r="I75" t="s">
        <v>114</v>
      </c>
      <c r="J75" s="40">
        <v>12</v>
      </c>
      <c r="K75" s="20" t="s">
        <v>206</v>
      </c>
      <c r="L75" s="41">
        <v>314</v>
      </c>
      <c r="M75" t="s">
        <v>5545</v>
      </c>
      <c r="O75">
        <v>9011486</v>
      </c>
      <c r="P75" s="40"/>
    </row>
    <row r="76" spans="1:16" x14ac:dyDescent="0.25">
      <c r="A76">
        <v>10075</v>
      </c>
      <c r="B76" t="s">
        <v>4836</v>
      </c>
      <c r="C76" t="s">
        <v>5338</v>
      </c>
      <c r="D76">
        <v>341</v>
      </c>
      <c r="E76" t="s">
        <v>5351</v>
      </c>
      <c r="F76">
        <v>291</v>
      </c>
      <c r="G76" t="s">
        <v>134</v>
      </c>
      <c r="H76" s="43">
        <v>45</v>
      </c>
      <c r="I76" t="s">
        <v>110</v>
      </c>
      <c r="J76" s="40">
        <v>8</v>
      </c>
      <c r="K76" s="20" t="s">
        <v>206</v>
      </c>
      <c r="L76" s="41">
        <v>314</v>
      </c>
      <c r="M76" t="s">
        <v>5545</v>
      </c>
      <c r="O76">
        <v>9025836</v>
      </c>
      <c r="P76" s="40"/>
    </row>
    <row r="77" spans="1:16" x14ac:dyDescent="0.25">
      <c r="A77">
        <v>10076</v>
      </c>
      <c r="B77" t="s">
        <v>4836</v>
      </c>
      <c r="C77" t="s">
        <v>5338</v>
      </c>
      <c r="D77">
        <v>341</v>
      </c>
      <c r="E77" t="s">
        <v>5351</v>
      </c>
      <c r="F77">
        <v>291</v>
      </c>
      <c r="G77" t="s">
        <v>132</v>
      </c>
      <c r="H77" s="43">
        <v>50</v>
      </c>
      <c r="I77" t="s">
        <v>110</v>
      </c>
      <c r="J77" s="40">
        <v>8</v>
      </c>
      <c r="K77" s="20" t="s">
        <v>206</v>
      </c>
      <c r="L77" s="41">
        <v>314</v>
      </c>
      <c r="M77" t="s">
        <v>5545</v>
      </c>
      <c r="O77">
        <v>9312826</v>
      </c>
      <c r="P77" s="40"/>
    </row>
    <row r="78" spans="1:16" x14ac:dyDescent="0.25">
      <c r="A78">
        <v>10077</v>
      </c>
      <c r="B78" t="s">
        <v>4836</v>
      </c>
      <c r="C78" t="s">
        <v>5338</v>
      </c>
      <c r="D78">
        <v>341</v>
      </c>
      <c r="E78" t="s">
        <v>5351</v>
      </c>
      <c r="F78">
        <v>291</v>
      </c>
      <c r="G78" t="s">
        <v>134</v>
      </c>
      <c r="H78" s="43">
        <v>45</v>
      </c>
      <c r="I78" t="s">
        <v>110</v>
      </c>
      <c r="J78" s="40">
        <v>8</v>
      </c>
      <c r="K78" t="s">
        <v>206</v>
      </c>
      <c r="L78" s="41">
        <v>314</v>
      </c>
      <c r="M78" t="s">
        <v>5546</v>
      </c>
      <c r="O78">
        <v>9599816</v>
      </c>
      <c r="P78" s="40"/>
    </row>
    <row r="79" spans="1:16" x14ac:dyDescent="0.25">
      <c r="A79">
        <v>10078</v>
      </c>
      <c r="B79" t="s">
        <v>461</v>
      </c>
      <c r="C79" t="s">
        <v>1225</v>
      </c>
      <c r="D79">
        <v>647</v>
      </c>
      <c r="E79" t="s">
        <v>33</v>
      </c>
      <c r="F79">
        <v>296</v>
      </c>
      <c r="G79" t="s">
        <v>462</v>
      </c>
      <c r="H79" s="43">
        <v>80</v>
      </c>
      <c r="I79" t="s">
        <v>219</v>
      </c>
      <c r="J79" s="40">
        <v>20</v>
      </c>
      <c r="K79" s="19" t="s">
        <v>241</v>
      </c>
      <c r="L79" s="41">
        <v>1250</v>
      </c>
      <c r="M79" t="s">
        <v>5547</v>
      </c>
      <c r="O79">
        <v>16200586</v>
      </c>
      <c r="P79" s="40"/>
    </row>
    <row r="80" spans="1:16" x14ac:dyDescent="0.25">
      <c r="A80">
        <v>10079</v>
      </c>
      <c r="B80" t="s">
        <v>5403</v>
      </c>
      <c r="C80" t="s">
        <v>289</v>
      </c>
      <c r="D80">
        <v>742</v>
      </c>
      <c r="E80" t="s">
        <v>33</v>
      </c>
      <c r="F80">
        <v>296</v>
      </c>
      <c r="G80" t="s">
        <v>109</v>
      </c>
      <c r="H80" s="43">
        <v>35</v>
      </c>
      <c r="I80" t="s">
        <v>110</v>
      </c>
      <c r="J80" s="40">
        <v>8</v>
      </c>
      <c r="K80" s="19" t="s">
        <v>206</v>
      </c>
      <c r="L80" s="41">
        <v>314</v>
      </c>
      <c r="M80" t="s">
        <v>5548</v>
      </c>
      <c r="O80">
        <v>11292913</v>
      </c>
      <c r="P80" s="40"/>
    </row>
    <row r="81" spans="1:16" x14ac:dyDescent="0.25">
      <c r="A81">
        <v>10080</v>
      </c>
      <c r="B81" t="s">
        <v>5410</v>
      </c>
      <c r="C81" t="s">
        <v>32</v>
      </c>
      <c r="D81">
        <v>754</v>
      </c>
      <c r="E81" t="s">
        <v>33</v>
      </c>
      <c r="F81">
        <v>296</v>
      </c>
      <c r="G81" t="s">
        <v>132</v>
      </c>
      <c r="H81" s="43">
        <v>50</v>
      </c>
      <c r="I81" t="s">
        <v>110</v>
      </c>
      <c r="J81" s="40">
        <v>8</v>
      </c>
      <c r="K81" s="19" t="s">
        <v>206</v>
      </c>
      <c r="L81" s="41">
        <v>314</v>
      </c>
      <c r="M81" t="s">
        <v>5549</v>
      </c>
      <c r="O81">
        <v>8882341</v>
      </c>
      <c r="P81" s="40"/>
    </row>
    <row r="82" spans="1:16" x14ac:dyDescent="0.25">
      <c r="A82">
        <v>10081</v>
      </c>
      <c r="B82" t="s">
        <v>5411</v>
      </c>
      <c r="C82" t="s">
        <v>32</v>
      </c>
      <c r="D82">
        <v>754</v>
      </c>
      <c r="E82" t="s">
        <v>33</v>
      </c>
      <c r="F82">
        <v>296</v>
      </c>
      <c r="G82" t="s">
        <v>134</v>
      </c>
      <c r="H82" s="43">
        <v>45</v>
      </c>
      <c r="I82" t="s">
        <v>114</v>
      </c>
      <c r="J82" s="40">
        <v>12</v>
      </c>
      <c r="K82" s="19" t="s">
        <v>202</v>
      </c>
      <c r="L82" s="41">
        <v>378</v>
      </c>
      <c r="M82" t="s">
        <v>5550</v>
      </c>
      <c r="O82">
        <v>9040042</v>
      </c>
      <c r="P82" s="40"/>
    </row>
    <row r="83" spans="1:16" x14ac:dyDescent="0.25">
      <c r="A83">
        <v>10082</v>
      </c>
      <c r="B83" t="s">
        <v>5411</v>
      </c>
      <c r="C83" t="s">
        <v>32</v>
      </c>
      <c r="D83">
        <v>754</v>
      </c>
      <c r="E83" t="s">
        <v>33</v>
      </c>
      <c r="F83">
        <v>296</v>
      </c>
      <c r="G83" t="s">
        <v>134</v>
      </c>
      <c r="H83" s="43">
        <v>45</v>
      </c>
      <c r="I83" t="s">
        <v>219</v>
      </c>
      <c r="J83" s="40">
        <v>20</v>
      </c>
      <c r="K83" s="19" t="s">
        <v>202</v>
      </c>
      <c r="L83" s="41">
        <v>378</v>
      </c>
      <c r="M83" t="s">
        <v>5551</v>
      </c>
      <c r="O83">
        <v>9901012</v>
      </c>
      <c r="P83" s="40"/>
    </row>
    <row r="84" spans="1:16" x14ac:dyDescent="0.25">
      <c r="A84">
        <v>10083</v>
      </c>
      <c r="B84" t="s">
        <v>5410</v>
      </c>
      <c r="C84" t="s">
        <v>32</v>
      </c>
      <c r="D84">
        <v>754</v>
      </c>
      <c r="E84" t="s">
        <v>33</v>
      </c>
      <c r="F84">
        <v>296</v>
      </c>
      <c r="G84" t="s">
        <v>132</v>
      </c>
      <c r="H84" s="43">
        <v>50</v>
      </c>
      <c r="I84" t="s">
        <v>114</v>
      </c>
      <c r="J84" s="40">
        <v>12</v>
      </c>
      <c r="K84" t="s">
        <v>206</v>
      </c>
      <c r="L84" s="41">
        <v>314</v>
      </c>
      <c r="M84" t="s">
        <v>5552</v>
      </c>
      <c r="O84">
        <v>11465251</v>
      </c>
      <c r="P84" s="40"/>
    </row>
    <row r="85" spans="1:16" x14ac:dyDescent="0.25">
      <c r="A85">
        <v>10084</v>
      </c>
      <c r="B85" t="s">
        <v>5410</v>
      </c>
      <c r="C85" t="s">
        <v>1052</v>
      </c>
      <c r="D85">
        <v>837</v>
      </c>
      <c r="E85" t="s">
        <v>33</v>
      </c>
      <c r="F85">
        <v>296</v>
      </c>
      <c r="G85" t="s">
        <v>134</v>
      </c>
      <c r="H85" s="43">
        <v>45</v>
      </c>
      <c r="I85" t="s">
        <v>110</v>
      </c>
      <c r="J85" s="40">
        <v>8</v>
      </c>
      <c r="K85" s="19" t="s">
        <v>206</v>
      </c>
      <c r="L85" s="41">
        <v>314</v>
      </c>
      <c r="M85" t="s">
        <v>5553</v>
      </c>
      <c r="O85">
        <v>12181004</v>
      </c>
      <c r="P85" s="40"/>
    </row>
    <row r="86" spans="1:16" x14ac:dyDescent="0.25">
      <c r="A86">
        <v>10085</v>
      </c>
      <c r="B86" t="s">
        <v>5410</v>
      </c>
      <c r="C86" t="s">
        <v>1052</v>
      </c>
      <c r="D86">
        <v>837</v>
      </c>
      <c r="E86" t="s">
        <v>33</v>
      </c>
      <c r="F86">
        <v>296</v>
      </c>
      <c r="G86" t="s">
        <v>134</v>
      </c>
      <c r="H86" s="43">
        <v>45</v>
      </c>
      <c r="I86" t="s">
        <v>114</v>
      </c>
      <c r="J86" s="40">
        <v>12</v>
      </c>
      <c r="K86" s="20" t="s">
        <v>206</v>
      </c>
      <c r="L86" s="41">
        <v>314</v>
      </c>
      <c r="M86" t="s">
        <v>5554</v>
      </c>
      <c r="O86">
        <v>12900201</v>
      </c>
      <c r="P86" s="40"/>
    </row>
    <row r="87" spans="1:16" x14ac:dyDescent="0.25">
      <c r="A87">
        <v>10086</v>
      </c>
      <c r="B87" t="s">
        <v>5412</v>
      </c>
      <c r="C87" t="s">
        <v>1052</v>
      </c>
      <c r="D87">
        <v>837</v>
      </c>
      <c r="E87" t="s">
        <v>33</v>
      </c>
      <c r="F87">
        <v>296</v>
      </c>
      <c r="G87" t="s">
        <v>132</v>
      </c>
      <c r="H87" s="43">
        <v>50</v>
      </c>
      <c r="I87" t="s">
        <v>114</v>
      </c>
      <c r="J87" s="40">
        <v>12</v>
      </c>
      <c r="K87" s="20" t="s">
        <v>206</v>
      </c>
      <c r="L87" s="41">
        <v>314</v>
      </c>
      <c r="M87" t="s">
        <v>5555</v>
      </c>
      <c r="O87">
        <v>12914407</v>
      </c>
      <c r="P87" s="40"/>
    </row>
    <row r="88" spans="1:16" x14ac:dyDescent="0.25">
      <c r="A88">
        <v>10087</v>
      </c>
      <c r="B88" t="s">
        <v>5413</v>
      </c>
      <c r="C88" t="s">
        <v>1052</v>
      </c>
      <c r="D88">
        <v>837</v>
      </c>
      <c r="E88" t="s">
        <v>33</v>
      </c>
      <c r="F88">
        <v>296</v>
      </c>
      <c r="G88" t="s">
        <v>132</v>
      </c>
      <c r="H88" s="43">
        <v>50</v>
      </c>
      <c r="I88" t="s">
        <v>99</v>
      </c>
      <c r="J88" s="40">
        <v>16</v>
      </c>
      <c r="K88" s="20" t="s">
        <v>202</v>
      </c>
      <c r="L88" s="41">
        <v>378</v>
      </c>
      <c r="M88" t="s">
        <v>5556</v>
      </c>
      <c r="O88">
        <v>14335151</v>
      </c>
      <c r="P88" s="40"/>
    </row>
    <row r="89" spans="1:16" x14ac:dyDescent="0.25">
      <c r="A89">
        <v>10088</v>
      </c>
      <c r="B89" t="s">
        <v>5414</v>
      </c>
      <c r="C89" t="s">
        <v>1052</v>
      </c>
      <c r="D89">
        <v>837</v>
      </c>
      <c r="E89" t="s">
        <v>33</v>
      </c>
      <c r="F89">
        <v>296</v>
      </c>
      <c r="G89" t="s">
        <v>102</v>
      </c>
      <c r="H89" s="43">
        <v>40</v>
      </c>
      <c r="I89" t="s">
        <v>110</v>
      </c>
      <c r="J89" s="40">
        <v>8</v>
      </c>
      <c r="K89" s="20" t="s">
        <v>206</v>
      </c>
      <c r="L89" s="41">
        <v>314</v>
      </c>
      <c r="M89" t="s">
        <v>5557</v>
      </c>
      <c r="O89">
        <v>14421104</v>
      </c>
      <c r="P89" s="40"/>
    </row>
    <row r="90" spans="1:16" x14ac:dyDescent="0.25">
      <c r="A90">
        <v>10089</v>
      </c>
      <c r="B90" t="s">
        <v>5410</v>
      </c>
      <c r="C90" t="s">
        <v>1052</v>
      </c>
      <c r="D90">
        <v>837</v>
      </c>
      <c r="E90" t="s">
        <v>33</v>
      </c>
      <c r="F90">
        <v>296</v>
      </c>
      <c r="G90" t="s">
        <v>132</v>
      </c>
      <c r="H90" s="43">
        <v>50</v>
      </c>
      <c r="I90" t="s">
        <v>121</v>
      </c>
      <c r="J90" s="40">
        <v>24</v>
      </c>
      <c r="K90" s="20" t="s">
        <v>206</v>
      </c>
      <c r="L90" s="41">
        <v>314</v>
      </c>
      <c r="M90" t="s">
        <v>5558</v>
      </c>
      <c r="O90">
        <v>15755751</v>
      </c>
      <c r="P90" s="40"/>
    </row>
    <row r="91" spans="1:16" x14ac:dyDescent="0.25">
      <c r="A91">
        <v>10090</v>
      </c>
      <c r="B91" t="s">
        <v>5415</v>
      </c>
      <c r="C91" t="s">
        <v>1052</v>
      </c>
      <c r="D91">
        <v>837</v>
      </c>
      <c r="E91" t="s">
        <v>33</v>
      </c>
      <c r="F91">
        <v>296</v>
      </c>
      <c r="G91" t="s">
        <v>132</v>
      </c>
      <c r="H91" s="43">
        <v>50</v>
      </c>
      <c r="I91" t="s">
        <v>99</v>
      </c>
      <c r="J91" s="40">
        <v>16</v>
      </c>
      <c r="K91" s="19" t="s">
        <v>202</v>
      </c>
      <c r="L91" s="41">
        <v>378</v>
      </c>
      <c r="M91" t="s">
        <v>5559</v>
      </c>
      <c r="O91">
        <v>15770101</v>
      </c>
      <c r="P91" s="40"/>
    </row>
    <row r="92" spans="1:16" x14ac:dyDescent="0.25">
      <c r="A92">
        <v>10091</v>
      </c>
      <c r="B92" t="s">
        <v>5415</v>
      </c>
      <c r="C92" t="s">
        <v>1052</v>
      </c>
      <c r="D92">
        <v>837</v>
      </c>
      <c r="E92" t="s">
        <v>33</v>
      </c>
      <c r="F92">
        <v>296</v>
      </c>
      <c r="G92" t="s">
        <v>132</v>
      </c>
      <c r="H92" s="43">
        <v>50</v>
      </c>
      <c r="I92" t="s">
        <v>99</v>
      </c>
      <c r="J92" s="40">
        <v>16</v>
      </c>
      <c r="K92" t="s">
        <v>202</v>
      </c>
      <c r="L92" s="41">
        <v>378</v>
      </c>
      <c r="M92" t="s">
        <v>5560</v>
      </c>
      <c r="O92">
        <v>15784307</v>
      </c>
      <c r="P92" s="40"/>
    </row>
    <row r="93" spans="1:16" x14ac:dyDescent="0.25">
      <c r="A93">
        <v>10092</v>
      </c>
      <c r="B93" t="s">
        <v>5416</v>
      </c>
      <c r="C93" t="s">
        <v>1052</v>
      </c>
      <c r="D93">
        <v>837</v>
      </c>
      <c r="E93" t="s">
        <v>33</v>
      </c>
      <c r="F93">
        <v>296</v>
      </c>
      <c r="G93" t="s">
        <v>102</v>
      </c>
      <c r="H93" s="43">
        <v>40</v>
      </c>
      <c r="I93" t="s">
        <v>110</v>
      </c>
      <c r="J93" s="40">
        <v>8</v>
      </c>
      <c r="K93" s="20" t="s">
        <v>4117</v>
      </c>
      <c r="L93" s="41">
        <v>253</v>
      </c>
      <c r="M93" t="s">
        <v>5561</v>
      </c>
      <c r="O93">
        <v>16071297</v>
      </c>
      <c r="P93" s="40"/>
    </row>
    <row r="94" spans="1:16" x14ac:dyDescent="0.25">
      <c r="A94">
        <v>10093</v>
      </c>
      <c r="B94" t="s">
        <v>5416</v>
      </c>
      <c r="C94" t="s">
        <v>1052</v>
      </c>
      <c r="D94">
        <v>837</v>
      </c>
      <c r="E94" t="s">
        <v>33</v>
      </c>
      <c r="F94">
        <v>296</v>
      </c>
      <c r="G94" t="s">
        <v>102</v>
      </c>
      <c r="H94" s="43">
        <v>40</v>
      </c>
      <c r="I94" t="s">
        <v>110</v>
      </c>
      <c r="J94" s="40">
        <v>8</v>
      </c>
      <c r="K94" s="20" t="s">
        <v>4117</v>
      </c>
      <c r="L94" s="41">
        <v>253</v>
      </c>
      <c r="M94" t="s">
        <v>5562</v>
      </c>
      <c r="O94">
        <v>16071297</v>
      </c>
      <c r="P94" s="40"/>
    </row>
    <row r="95" spans="1:16" x14ac:dyDescent="0.25">
      <c r="A95">
        <v>10094</v>
      </c>
      <c r="B95" t="s">
        <v>5416</v>
      </c>
      <c r="C95" t="s">
        <v>1052</v>
      </c>
      <c r="D95">
        <v>837</v>
      </c>
      <c r="E95" t="s">
        <v>33</v>
      </c>
      <c r="F95">
        <v>296</v>
      </c>
      <c r="G95" t="s">
        <v>102</v>
      </c>
      <c r="H95" s="43">
        <v>40</v>
      </c>
      <c r="I95" t="s">
        <v>110</v>
      </c>
      <c r="J95" s="40">
        <v>8</v>
      </c>
      <c r="K95" s="20" t="s">
        <v>202</v>
      </c>
      <c r="L95" s="41">
        <v>378</v>
      </c>
      <c r="M95" t="s">
        <v>5563</v>
      </c>
      <c r="O95">
        <v>16071297</v>
      </c>
      <c r="P95" s="40"/>
    </row>
    <row r="96" spans="1:16" x14ac:dyDescent="0.25">
      <c r="A96">
        <v>10095</v>
      </c>
      <c r="B96" t="s">
        <v>5417</v>
      </c>
      <c r="C96" t="s">
        <v>1052</v>
      </c>
      <c r="D96">
        <v>837</v>
      </c>
      <c r="E96" t="s">
        <v>33</v>
      </c>
      <c r="F96">
        <v>296</v>
      </c>
      <c r="G96" t="s">
        <v>102</v>
      </c>
      <c r="H96" s="43">
        <v>40</v>
      </c>
      <c r="I96" t="s">
        <v>110</v>
      </c>
      <c r="J96" s="40">
        <v>8</v>
      </c>
      <c r="K96" s="19" t="s">
        <v>4117</v>
      </c>
      <c r="L96" s="41">
        <v>253</v>
      </c>
      <c r="M96" t="s">
        <v>5564</v>
      </c>
      <c r="O96">
        <v>16071297</v>
      </c>
      <c r="P96" s="40"/>
    </row>
    <row r="97" spans="1:16" x14ac:dyDescent="0.25">
      <c r="A97">
        <v>10096</v>
      </c>
      <c r="B97" t="s">
        <v>5417</v>
      </c>
      <c r="C97" t="s">
        <v>1052</v>
      </c>
      <c r="D97">
        <v>837</v>
      </c>
      <c r="E97" t="s">
        <v>33</v>
      </c>
      <c r="F97">
        <v>296</v>
      </c>
      <c r="G97" t="s">
        <v>102</v>
      </c>
      <c r="H97" s="43">
        <v>40</v>
      </c>
      <c r="I97" t="s">
        <v>110</v>
      </c>
      <c r="J97" s="40">
        <v>8</v>
      </c>
      <c r="K97" s="19" t="s">
        <v>202</v>
      </c>
      <c r="L97" s="41">
        <v>378</v>
      </c>
      <c r="M97" t="s">
        <v>5565</v>
      </c>
      <c r="O97">
        <v>16071297</v>
      </c>
      <c r="P97" s="40"/>
    </row>
    <row r="98" spans="1:16" x14ac:dyDescent="0.25">
      <c r="A98">
        <v>10097</v>
      </c>
      <c r="B98" t="s">
        <v>5417</v>
      </c>
      <c r="C98" t="s">
        <v>1052</v>
      </c>
      <c r="D98">
        <v>837</v>
      </c>
      <c r="E98" t="s">
        <v>33</v>
      </c>
      <c r="F98">
        <v>296</v>
      </c>
      <c r="G98" t="s">
        <v>102</v>
      </c>
      <c r="H98" s="43">
        <v>40</v>
      </c>
      <c r="I98" t="s">
        <v>110</v>
      </c>
      <c r="J98" s="40">
        <v>8</v>
      </c>
      <c r="K98" s="19" t="s">
        <v>202</v>
      </c>
      <c r="L98" s="41">
        <v>378</v>
      </c>
      <c r="M98" t="s">
        <v>5566</v>
      </c>
      <c r="O98">
        <v>16071297</v>
      </c>
      <c r="P98" s="40"/>
    </row>
    <row r="99" spans="1:16" x14ac:dyDescent="0.25">
      <c r="A99">
        <v>10098</v>
      </c>
      <c r="B99" t="s">
        <v>5410</v>
      </c>
      <c r="C99" t="s">
        <v>1052</v>
      </c>
      <c r="D99">
        <v>837</v>
      </c>
      <c r="E99" t="s">
        <v>33</v>
      </c>
      <c r="F99">
        <v>296</v>
      </c>
      <c r="G99" t="s">
        <v>132</v>
      </c>
      <c r="H99" s="43">
        <v>50</v>
      </c>
      <c r="I99" t="s">
        <v>99</v>
      </c>
      <c r="J99" s="40">
        <v>16</v>
      </c>
      <c r="K99" s="19" t="s">
        <v>206</v>
      </c>
      <c r="L99" s="41">
        <v>314</v>
      </c>
      <c r="M99" t="s">
        <v>5567</v>
      </c>
      <c r="O99">
        <v>21518223</v>
      </c>
      <c r="P99" s="40"/>
    </row>
    <row r="100" spans="1:16" x14ac:dyDescent="0.25">
      <c r="A100">
        <v>10099</v>
      </c>
      <c r="B100" t="s">
        <v>5401</v>
      </c>
      <c r="C100" t="s">
        <v>1035</v>
      </c>
      <c r="D100">
        <v>854</v>
      </c>
      <c r="E100" t="s">
        <v>33</v>
      </c>
      <c r="F100">
        <v>296</v>
      </c>
      <c r="G100" t="s">
        <v>229</v>
      </c>
      <c r="H100" s="43">
        <v>90</v>
      </c>
      <c r="I100" t="s">
        <v>90</v>
      </c>
      <c r="J100" s="40">
        <v>4</v>
      </c>
      <c r="K100" t="s">
        <v>206</v>
      </c>
      <c r="L100" s="41">
        <v>314</v>
      </c>
      <c r="M100" t="s">
        <v>5568</v>
      </c>
      <c r="O100">
        <v>11608746</v>
      </c>
      <c r="P100" s="40"/>
    </row>
    <row r="101" spans="1:16" x14ac:dyDescent="0.25">
      <c r="A101">
        <v>10100</v>
      </c>
      <c r="B101" t="s">
        <v>5401</v>
      </c>
      <c r="C101" t="s">
        <v>1035</v>
      </c>
      <c r="D101">
        <v>854</v>
      </c>
      <c r="E101" t="s">
        <v>33</v>
      </c>
      <c r="F101">
        <v>296</v>
      </c>
      <c r="G101" t="s">
        <v>229</v>
      </c>
      <c r="H101" s="43">
        <v>90</v>
      </c>
      <c r="I101" t="s">
        <v>90</v>
      </c>
      <c r="J101" s="40">
        <v>4</v>
      </c>
      <c r="K101" s="19" t="s">
        <v>202</v>
      </c>
      <c r="L101" s="41">
        <v>378</v>
      </c>
      <c r="M101" t="s">
        <v>5569</v>
      </c>
      <c r="O101">
        <v>12039231</v>
      </c>
      <c r="P101" s="40"/>
    </row>
    <row r="102" spans="1:16" x14ac:dyDescent="0.25">
      <c r="A102">
        <v>10101</v>
      </c>
      <c r="B102" t="s">
        <v>5418</v>
      </c>
      <c r="C102" t="s">
        <v>1035</v>
      </c>
      <c r="D102">
        <v>854</v>
      </c>
      <c r="E102" t="s">
        <v>33</v>
      </c>
      <c r="F102">
        <v>296</v>
      </c>
      <c r="G102" t="s">
        <v>109</v>
      </c>
      <c r="H102" s="43">
        <v>35</v>
      </c>
      <c r="I102" t="s">
        <v>99</v>
      </c>
      <c r="J102" s="40">
        <v>16</v>
      </c>
      <c r="K102" s="19" t="s">
        <v>261</v>
      </c>
      <c r="L102" s="41">
        <v>564</v>
      </c>
      <c r="M102" t="s">
        <v>5570</v>
      </c>
      <c r="O102">
        <v>12039231</v>
      </c>
      <c r="P102" s="40"/>
    </row>
    <row r="103" spans="1:16" x14ac:dyDescent="0.25">
      <c r="A103">
        <v>10102</v>
      </c>
      <c r="B103" t="s">
        <v>5401</v>
      </c>
      <c r="C103" t="s">
        <v>1035</v>
      </c>
      <c r="D103">
        <v>854</v>
      </c>
      <c r="E103" t="s">
        <v>33</v>
      </c>
      <c r="F103">
        <v>296</v>
      </c>
      <c r="G103" t="s">
        <v>229</v>
      </c>
      <c r="H103" s="43">
        <v>90</v>
      </c>
      <c r="I103" t="s">
        <v>110</v>
      </c>
      <c r="J103" s="40">
        <v>8</v>
      </c>
      <c r="K103" s="19" t="s">
        <v>261</v>
      </c>
      <c r="L103" s="41">
        <v>564</v>
      </c>
      <c r="M103" t="s">
        <v>5571</v>
      </c>
      <c r="O103">
        <v>12053580</v>
      </c>
      <c r="P103" s="40"/>
    </row>
    <row r="104" spans="1:16" x14ac:dyDescent="0.25">
      <c r="A104">
        <v>10103</v>
      </c>
      <c r="B104" t="s">
        <v>5401</v>
      </c>
      <c r="C104" t="s">
        <v>1035</v>
      </c>
      <c r="D104">
        <v>854</v>
      </c>
      <c r="E104" t="s">
        <v>33</v>
      </c>
      <c r="F104">
        <v>296</v>
      </c>
      <c r="G104" t="s">
        <v>229</v>
      </c>
      <c r="H104" s="43">
        <v>90</v>
      </c>
      <c r="I104" t="s">
        <v>114</v>
      </c>
      <c r="J104" s="40">
        <v>12</v>
      </c>
      <c r="K104" s="20" t="s">
        <v>202</v>
      </c>
      <c r="L104" s="41">
        <v>378</v>
      </c>
      <c r="M104" t="s">
        <v>5572</v>
      </c>
      <c r="O104">
        <v>12555813</v>
      </c>
      <c r="P104" s="40"/>
    </row>
    <row r="105" spans="1:16" x14ac:dyDescent="0.25">
      <c r="A105">
        <v>10104</v>
      </c>
      <c r="B105" t="s">
        <v>5419</v>
      </c>
      <c r="C105" t="s">
        <v>1035</v>
      </c>
      <c r="D105">
        <v>854</v>
      </c>
      <c r="E105" t="s">
        <v>33</v>
      </c>
      <c r="F105">
        <v>296</v>
      </c>
      <c r="G105" t="s">
        <v>109</v>
      </c>
      <c r="H105" s="43">
        <v>35</v>
      </c>
      <c r="I105" t="s">
        <v>99</v>
      </c>
      <c r="J105" s="40">
        <v>16</v>
      </c>
      <c r="K105" s="20" t="s">
        <v>206</v>
      </c>
      <c r="L105" s="41">
        <v>314</v>
      </c>
      <c r="M105" t="s">
        <v>5573</v>
      </c>
      <c r="O105">
        <v>12613211</v>
      </c>
      <c r="P105" s="40"/>
    </row>
    <row r="106" spans="1:16" x14ac:dyDescent="0.25">
      <c r="A106">
        <v>10105</v>
      </c>
      <c r="B106" t="s">
        <v>5242</v>
      </c>
      <c r="C106" t="s">
        <v>1035</v>
      </c>
      <c r="D106">
        <v>854</v>
      </c>
      <c r="E106" t="s">
        <v>33</v>
      </c>
      <c r="F106">
        <v>296</v>
      </c>
      <c r="G106" t="s">
        <v>102</v>
      </c>
      <c r="H106" s="43">
        <v>40</v>
      </c>
      <c r="I106" t="s">
        <v>110</v>
      </c>
      <c r="J106" s="40">
        <v>8</v>
      </c>
      <c r="K106" s="19" t="s">
        <v>202</v>
      </c>
      <c r="L106" s="41">
        <v>378</v>
      </c>
      <c r="M106" t="s">
        <v>5574</v>
      </c>
      <c r="O106">
        <v>12613211</v>
      </c>
      <c r="P106" s="40"/>
    </row>
    <row r="107" spans="1:16" x14ac:dyDescent="0.25">
      <c r="A107">
        <v>10106</v>
      </c>
      <c r="B107" t="s">
        <v>446</v>
      </c>
      <c r="C107" t="s">
        <v>1035</v>
      </c>
      <c r="D107">
        <v>854</v>
      </c>
      <c r="E107" t="s">
        <v>33</v>
      </c>
      <c r="F107">
        <v>296</v>
      </c>
      <c r="G107" t="s">
        <v>102</v>
      </c>
      <c r="H107" s="43">
        <v>40</v>
      </c>
      <c r="I107" t="s">
        <v>110</v>
      </c>
      <c r="J107" s="40">
        <v>8</v>
      </c>
      <c r="K107" s="19" t="s">
        <v>202</v>
      </c>
      <c r="L107" s="41">
        <v>378</v>
      </c>
      <c r="M107" t="s">
        <v>5575</v>
      </c>
      <c r="O107">
        <v>12756706</v>
      </c>
      <c r="P107" s="40"/>
    </row>
    <row r="108" spans="1:16" x14ac:dyDescent="0.25">
      <c r="A108">
        <v>10107</v>
      </c>
      <c r="B108" t="s">
        <v>5242</v>
      </c>
      <c r="C108" t="s">
        <v>1035</v>
      </c>
      <c r="D108">
        <v>854</v>
      </c>
      <c r="E108" t="s">
        <v>33</v>
      </c>
      <c r="F108">
        <v>296</v>
      </c>
      <c r="G108" t="s">
        <v>102</v>
      </c>
      <c r="H108" s="43">
        <v>40</v>
      </c>
      <c r="I108" t="s">
        <v>110</v>
      </c>
      <c r="J108" s="40">
        <v>8</v>
      </c>
      <c r="K108" s="20" t="s">
        <v>206</v>
      </c>
      <c r="L108" s="41">
        <v>314</v>
      </c>
      <c r="M108" t="s">
        <v>5576</v>
      </c>
      <c r="O108">
        <v>12770912</v>
      </c>
      <c r="P108" s="40"/>
    </row>
    <row r="109" spans="1:16" x14ac:dyDescent="0.25">
      <c r="A109">
        <v>10108</v>
      </c>
      <c r="B109" t="s">
        <v>5242</v>
      </c>
      <c r="C109" t="s">
        <v>1035</v>
      </c>
      <c r="D109">
        <v>854</v>
      </c>
      <c r="E109" t="s">
        <v>33</v>
      </c>
      <c r="F109">
        <v>296</v>
      </c>
      <c r="G109" t="s">
        <v>102</v>
      </c>
      <c r="H109" s="43">
        <v>40</v>
      </c>
      <c r="I109" t="s">
        <v>99</v>
      </c>
      <c r="J109" s="40">
        <v>16</v>
      </c>
      <c r="K109" s="19" t="s">
        <v>202</v>
      </c>
      <c r="L109" s="41">
        <v>378</v>
      </c>
      <c r="M109" t="s">
        <v>5577</v>
      </c>
      <c r="O109">
        <v>13330542</v>
      </c>
      <c r="P109" s="40"/>
    </row>
    <row r="110" spans="1:16" x14ac:dyDescent="0.25">
      <c r="A110">
        <v>10109</v>
      </c>
      <c r="B110" t="s">
        <v>5199</v>
      </c>
      <c r="C110" t="s">
        <v>1035</v>
      </c>
      <c r="D110">
        <v>854</v>
      </c>
      <c r="E110" t="s">
        <v>33</v>
      </c>
      <c r="F110">
        <v>296</v>
      </c>
      <c r="G110" t="s">
        <v>134</v>
      </c>
      <c r="H110" s="43">
        <v>45</v>
      </c>
      <c r="I110" t="s">
        <v>110</v>
      </c>
      <c r="J110" s="40">
        <v>8</v>
      </c>
      <c r="K110" s="19" t="s">
        <v>4117</v>
      </c>
      <c r="L110" s="41">
        <v>253</v>
      </c>
      <c r="M110" t="s">
        <v>5578</v>
      </c>
      <c r="O110">
        <v>13344892</v>
      </c>
      <c r="P110" s="40"/>
    </row>
    <row r="111" spans="1:16" x14ac:dyDescent="0.25">
      <c r="A111">
        <v>10110</v>
      </c>
      <c r="B111" t="s">
        <v>5199</v>
      </c>
      <c r="C111" t="s">
        <v>1035</v>
      </c>
      <c r="D111">
        <v>854</v>
      </c>
      <c r="E111" t="s">
        <v>33</v>
      </c>
      <c r="F111">
        <v>296</v>
      </c>
      <c r="G111" t="s">
        <v>134</v>
      </c>
      <c r="H111" s="43">
        <v>45</v>
      </c>
      <c r="I111" t="s">
        <v>110</v>
      </c>
      <c r="J111" s="40">
        <v>8</v>
      </c>
      <c r="K111" s="19" t="s">
        <v>4117</v>
      </c>
      <c r="L111" s="41">
        <v>253</v>
      </c>
      <c r="M111" t="s">
        <v>5579</v>
      </c>
      <c r="O111">
        <v>13631882</v>
      </c>
      <c r="P111" s="40"/>
    </row>
    <row r="112" spans="1:16" x14ac:dyDescent="0.25">
      <c r="A112">
        <v>10111</v>
      </c>
      <c r="B112" t="s">
        <v>5404</v>
      </c>
      <c r="C112" t="s">
        <v>1035</v>
      </c>
      <c r="D112">
        <v>854</v>
      </c>
      <c r="E112" t="s">
        <v>33</v>
      </c>
      <c r="F112">
        <v>296</v>
      </c>
      <c r="G112" t="s">
        <v>462</v>
      </c>
      <c r="H112" s="43">
        <v>80</v>
      </c>
      <c r="I112" t="s">
        <v>114</v>
      </c>
      <c r="J112" s="40">
        <v>12</v>
      </c>
      <c r="K112" s="19" t="s">
        <v>206</v>
      </c>
      <c r="L112" s="41">
        <v>314</v>
      </c>
      <c r="M112" t="s">
        <v>5580</v>
      </c>
      <c r="O112">
        <v>13918872</v>
      </c>
      <c r="P112" s="40"/>
    </row>
    <row r="113" spans="1:16" x14ac:dyDescent="0.25">
      <c r="A113">
        <v>10112</v>
      </c>
      <c r="B113" t="s">
        <v>5242</v>
      </c>
      <c r="C113" t="s">
        <v>1035</v>
      </c>
      <c r="D113">
        <v>854</v>
      </c>
      <c r="E113" t="s">
        <v>33</v>
      </c>
      <c r="F113">
        <v>296</v>
      </c>
      <c r="G113" t="s">
        <v>102</v>
      </c>
      <c r="H113" s="43">
        <v>40</v>
      </c>
      <c r="I113" t="s">
        <v>99</v>
      </c>
      <c r="J113" s="40">
        <v>16</v>
      </c>
      <c r="K113" s="19" t="s">
        <v>206</v>
      </c>
      <c r="L113" s="41">
        <v>314</v>
      </c>
      <c r="M113" t="s">
        <v>5581</v>
      </c>
      <c r="O113">
        <v>14048161</v>
      </c>
      <c r="P113" s="40"/>
    </row>
    <row r="114" spans="1:16" x14ac:dyDescent="0.25">
      <c r="A114">
        <v>10113</v>
      </c>
      <c r="B114" t="s">
        <v>5199</v>
      </c>
      <c r="C114" t="s">
        <v>1035</v>
      </c>
      <c r="D114">
        <v>854</v>
      </c>
      <c r="E114" t="s">
        <v>33</v>
      </c>
      <c r="F114">
        <v>296</v>
      </c>
      <c r="G114" t="s">
        <v>134</v>
      </c>
      <c r="H114" s="43">
        <v>45</v>
      </c>
      <c r="I114" t="s">
        <v>114</v>
      </c>
      <c r="J114" s="40">
        <v>12</v>
      </c>
      <c r="K114" s="19" t="s">
        <v>4117</v>
      </c>
      <c r="L114" s="41">
        <v>253</v>
      </c>
      <c r="M114" t="s">
        <v>5582</v>
      </c>
      <c r="O114">
        <v>14062367</v>
      </c>
      <c r="P114" s="40"/>
    </row>
    <row r="115" spans="1:16" x14ac:dyDescent="0.25">
      <c r="A115">
        <v>10114</v>
      </c>
      <c r="B115" t="s">
        <v>5199</v>
      </c>
      <c r="C115" t="s">
        <v>1035</v>
      </c>
      <c r="D115">
        <v>854</v>
      </c>
      <c r="E115" t="s">
        <v>33</v>
      </c>
      <c r="F115">
        <v>296</v>
      </c>
      <c r="G115" t="s">
        <v>134</v>
      </c>
      <c r="H115" s="43">
        <v>45</v>
      </c>
      <c r="I115" t="s">
        <v>110</v>
      </c>
      <c r="J115" s="40">
        <v>8</v>
      </c>
      <c r="K115" t="s">
        <v>202</v>
      </c>
      <c r="L115" s="41">
        <v>378</v>
      </c>
      <c r="M115" t="s">
        <v>5583</v>
      </c>
      <c r="O115">
        <v>14349357</v>
      </c>
      <c r="P115" s="40"/>
    </row>
    <row r="116" spans="1:16" x14ac:dyDescent="0.25">
      <c r="A116">
        <v>10115</v>
      </c>
      <c r="B116" t="s">
        <v>5199</v>
      </c>
      <c r="C116" t="s">
        <v>1035</v>
      </c>
      <c r="D116">
        <v>854</v>
      </c>
      <c r="E116" t="s">
        <v>33</v>
      </c>
      <c r="F116">
        <v>296</v>
      </c>
      <c r="G116" t="s">
        <v>134</v>
      </c>
      <c r="H116" s="43">
        <v>45</v>
      </c>
      <c r="I116" t="s">
        <v>114</v>
      </c>
      <c r="J116" s="40">
        <v>12</v>
      </c>
      <c r="K116" s="19" t="s">
        <v>4117</v>
      </c>
      <c r="L116" s="41">
        <v>253</v>
      </c>
      <c r="M116" t="s">
        <v>5584</v>
      </c>
      <c r="O116">
        <v>14349357</v>
      </c>
      <c r="P116" s="40"/>
    </row>
    <row r="117" spans="1:16" x14ac:dyDescent="0.25">
      <c r="A117">
        <v>10116</v>
      </c>
      <c r="B117" t="s">
        <v>5199</v>
      </c>
      <c r="C117" t="s">
        <v>1035</v>
      </c>
      <c r="D117">
        <v>854</v>
      </c>
      <c r="E117" t="s">
        <v>33</v>
      </c>
      <c r="F117">
        <v>296</v>
      </c>
      <c r="G117" t="s">
        <v>134</v>
      </c>
      <c r="H117" s="43">
        <v>45</v>
      </c>
      <c r="I117" t="s">
        <v>110</v>
      </c>
      <c r="J117" s="40">
        <v>8</v>
      </c>
      <c r="K117" s="19" t="s">
        <v>202</v>
      </c>
      <c r="L117" s="41">
        <v>378</v>
      </c>
      <c r="M117" t="s">
        <v>5585</v>
      </c>
      <c r="O117">
        <v>14349357</v>
      </c>
      <c r="P117" s="40"/>
    </row>
    <row r="118" spans="1:16" x14ac:dyDescent="0.25">
      <c r="A118">
        <v>10117</v>
      </c>
      <c r="B118" t="s">
        <v>5199</v>
      </c>
      <c r="C118" t="s">
        <v>1035</v>
      </c>
      <c r="D118">
        <v>854</v>
      </c>
      <c r="E118" t="s">
        <v>33</v>
      </c>
      <c r="F118">
        <v>296</v>
      </c>
      <c r="G118" t="s">
        <v>134</v>
      </c>
      <c r="H118" s="43">
        <v>45</v>
      </c>
      <c r="I118" t="s">
        <v>114</v>
      </c>
      <c r="J118" s="40">
        <v>12</v>
      </c>
      <c r="K118" s="20" t="s">
        <v>4117</v>
      </c>
      <c r="L118" s="41">
        <v>253</v>
      </c>
      <c r="M118" t="s">
        <v>5586</v>
      </c>
      <c r="O118">
        <v>14349357</v>
      </c>
      <c r="P118" s="40"/>
    </row>
    <row r="119" spans="1:16" x14ac:dyDescent="0.25">
      <c r="A119">
        <v>10118</v>
      </c>
      <c r="B119" t="s">
        <v>178</v>
      </c>
      <c r="C119" t="s">
        <v>1035</v>
      </c>
      <c r="D119">
        <v>854</v>
      </c>
      <c r="E119" t="s">
        <v>33</v>
      </c>
      <c r="F119">
        <v>296</v>
      </c>
      <c r="G119" t="s">
        <v>85</v>
      </c>
      <c r="H119" s="43">
        <v>25</v>
      </c>
      <c r="I119" t="s">
        <v>99</v>
      </c>
      <c r="J119" s="40">
        <v>16</v>
      </c>
      <c r="K119" t="s">
        <v>202</v>
      </c>
      <c r="L119" s="41">
        <v>378</v>
      </c>
      <c r="M119" t="s">
        <v>5587</v>
      </c>
      <c r="O119">
        <v>14349357</v>
      </c>
      <c r="P119" s="40"/>
    </row>
    <row r="120" spans="1:16" x14ac:dyDescent="0.25">
      <c r="A120">
        <v>10119</v>
      </c>
      <c r="B120" t="s">
        <v>5199</v>
      </c>
      <c r="C120" t="s">
        <v>1035</v>
      </c>
      <c r="D120">
        <v>854</v>
      </c>
      <c r="E120" t="s">
        <v>33</v>
      </c>
      <c r="F120">
        <v>296</v>
      </c>
      <c r="G120" t="s">
        <v>134</v>
      </c>
      <c r="H120" s="43">
        <v>45</v>
      </c>
      <c r="I120" t="s">
        <v>110</v>
      </c>
      <c r="J120" s="40">
        <v>8</v>
      </c>
      <c r="K120" t="s">
        <v>213</v>
      </c>
      <c r="L120" s="41">
        <v>628</v>
      </c>
      <c r="M120" t="s">
        <v>5588</v>
      </c>
      <c r="O120">
        <v>14779842</v>
      </c>
      <c r="P120" s="40"/>
    </row>
    <row r="121" spans="1:16" x14ac:dyDescent="0.25">
      <c r="A121">
        <v>10120</v>
      </c>
      <c r="B121" t="s">
        <v>5199</v>
      </c>
      <c r="C121" t="s">
        <v>1035</v>
      </c>
      <c r="D121">
        <v>854</v>
      </c>
      <c r="E121" t="s">
        <v>33</v>
      </c>
      <c r="F121">
        <v>296</v>
      </c>
      <c r="G121" t="s">
        <v>134</v>
      </c>
      <c r="H121" s="43">
        <v>45</v>
      </c>
      <c r="I121" t="s">
        <v>219</v>
      </c>
      <c r="J121" s="40">
        <v>20</v>
      </c>
      <c r="K121" t="s">
        <v>4117</v>
      </c>
      <c r="L121" s="41">
        <v>253</v>
      </c>
      <c r="M121" t="s">
        <v>5589</v>
      </c>
      <c r="O121">
        <v>14779842</v>
      </c>
      <c r="P121" s="40"/>
    </row>
    <row r="122" spans="1:16" x14ac:dyDescent="0.25">
      <c r="A122">
        <v>10121</v>
      </c>
      <c r="B122" t="s">
        <v>5199</v>
      </c>
      <c r="C122" t="s">
        <v>1035</v>
      </c>
      <c r="D122">
        <v>854</v>
      </c>
      <c r="E122" t="s">
        <v>33</v>
      </c>
      <c r="F122">
        <v>296</v>
      </c>
      <c r="G122" t="s">
        <v>134</v>
      </c>
      <c r="H122" s="43">
        <v>45</v>
      </c>
      <c r="I122" t="s">
        <v>110</v>
      </c>
      <c r="J122" s="40">
        <v>8</v>
      </c>
      <c r="K122" t="s">
        <v>213</v>
      </c>
      <c r="L122" s="41">
        <v>628</v>
      </c>
      <c r="M122" t="s">
        <v>5590</v>
      </c>
      <c r="O122">
        <v>15066832</v>
      </c>
      <c r="P122" s="40"/>
    </row>
    <row r="123" spans="1:16" x14ac:dyDescent="0.25">
      <c r="A123">
        <v>10122</v>
      </c>
      <c r="B123" t="s">
        <v>5199</v>
      </c>
      <c r="C123" t="s">
        <v>1035</v>
      </c>
      <c r="D123">
        <v>854</v>
      </c>
      <c r="E123" t="s">
        <v>33</v>
      </c>
      <c r="F123">
        <v>296</v>
      </c>
      <c r="G123" t="s">
        <v>134</v>
      </c>
      <c r="H123" s="43">
        <v>45</v>
      </c>
      <c r="I123" t="s">
        <v>219</v>
      </c>
      <c r="J123" s="40">
        <v>20</v>
      </c>
      <c r="K123" t="s">
        <v>4117</v>
      </c>
      <c r="L123" s="41">
        <v>253</v>
      </c>
      <c r="M123" t="s">
        <v>5591</v>
      </c>
      <c r="O123">
        <v>15066832</v>
      </c>
      <c r="P123" s="40"/>
    </row>
    <row r="124" spans="1:16" x14ac:dyDescent="0.25">
      <c r="A124">
        <v>10123</v>
      </c>
      <c r="B124" t="s">
        <v>5199</v>
      </c>
      <c r="C124" t="s">
        <v>1035</v>
      </c>
      <c r="D124">
        <v>854</v>
      </c>
      <c r="E124" t="s">
        <v>33</v>
      </c>
      <c r="F124">
        <v>296</v>
      </c>
      <c r="G124" t="s">
        <v>134</v>
      </c>
      <c r="H124" s="43">
        <v>45</v>
      </c>
      <c r="I124" t="s">
        <v>114</v>
      </c>
      <c r="J124" s="40">
        <v>12</v>
      </c>
      <c r="K124" t="s">
        <v>202</v>
      </c>
      <c r="L124" s="41">
        <v>378</v>
      </c>
      <c r="M124" t="s">
        <v>5592</v>
      </c>
      <c r="O124">
        <v>15066832</v>
      </c>
      <c r="P124" s="40"/>
    </row>
    <row r="125" spans="1:16" x14ac:dyDescent="0.25">
      <c r="A125">
        <v>10124</v>
      </c>
      <c r="B125" t="s">
        <v>5199</v>
      </c>
      <c r="C125" t="s">
        <v>1035</v>
      </c>
      <c r="D125">
        <v>854</v>
      </c>
      <c r="E125" t="s">
        <v>33</v>
      </c>
      <c r="F125">
        <v>296</v>
      </c>
      <c r="G125" t="s">
        <v>134</v>
      </c>
      <c r="H125" s="43">
        <v>45</v>
      </c>
      <c r="I125" t="s">
        <v>110</v>
      </c>
      <c r="J125" s="40">
        <v>8</v>
      </c>
      <c r="K125" t="s">
        <v>213</v>
      </c>
      <c r="L125" s="41">
        <v>628</v>
      </c>
      <c r="M125" t="s">
        <v>5593</v>
      </c>
      <c r="O125">
        <v>15066832</v>
      </c>
      <c r="P125" s="40"/>
    </row>
    <row r="126" spans="1:16" x14ac:dyDescent="0.25">
      <c r="A126">
        <v>10125</v>
      </c>
      <c r="B126" t="s">
        <v>5199</v>
      </c>
      <c r="C126" t="s">
        <v>1035</v>
      </c>
      <c r="D126">
        <v>854</v>
      </c>
      <c r="E126" t="s">
        <v>33</v>
      </c>
      <c r="F126">
        <v>296</v>
      </c>
      <c r="G126" t="s">
        <v>134</v>
      </c>
      <c r="H126" s="43">
        <v>45</v>
      </c>
      <c r="I126" t="s">
        <v>219</v>
      </c>
      <c r="J126" s="40">
        <v>20</v>
      </c>
      <c r="K126" t="s">
        <v>4117</v>
      </c>
      <c r="L126" s="41">
        <v>253</v>
      </c>
      <c r="M126" t="s">
        <v>5594</v>
      </c>
      <c r="O126">
        <v>15066832</v>
      </c>
      <c r="P126" s="40"/>
    </row>
    <row r="127" spans="1:16" x14ac:dyDescent="0.25">
      <c r="A127">
        <v>10126</v>
      </c>
      <c r="B127" t="s">
        <v>5199</v>
      </c>
      <c r="C127" t="s">
        <v>1035</v>
      </c>
      <c r="D127">
        <v>854</v>
      </c>
      <c r="E127" t="s">
        <v>33</v>
      </c>
      <c r="F127">
        <v>296</v>
      </c>
      <c r="G127" t="s">
        <v>134</v>
      </c>
      <c r="H127" s="43">
        <v>45</v>
      </c>
      <c r="I127" t="s">
        <v>114</v>
      </c>
      <c r="J127" s="40">
        <v>12</v>
      </c>
      <c r="K127" t="s">
        <v>202</v>
      </c>
      <c r="L127" s="41">
        <v>378</v>
      </c>
      <c r="M127" t="s">
        <v>5595</v>
      </c>
      <c r="O127">
        <v>15066832</v>
      </c>
      <c r="P127" s="40"/>
    </row>
    <row r="128" spans="1:16" x14ac:dyDescent="0.25">
      <c r="A128">
        <v>10127</v>
      </c>
      <c r="B128" t="s">
        <v>5199</v>
      </c>
      <c r="C128" t="s">
        <v>1035</v>
      </c>
      <c r="D128">
        <v>854</v>
      </c>
      <c r="E128" t="s">
        <v>33</v>
      </c>
      <c r="F128">
        <v>296</v>
      </c>
      <c r="G128" t="s">
        <v>134</v>
      </c>
      <c r="H128" s="43">
        <v>45</v>
      </c>
      <c r="I128" t="s">
        <v>114</v>
      </c>
      <c r="J128" s="40">
        <v>12</v>
      </c>
      <c r="K128" t="s">
        <v>202</v>
      </c>
      <c r="L128" s="41">
        <v>378</v>
      </c>
      <c r="M128" t="s">
        <v>5596</v>
      </c>
      <c r="O128">
        <v>15497317</v>
      </c>
      <c r="P128" s="40"/>
    </row>
    <row r="129" spans="1:16" x14ac:dyDescent="0.25">
      <c r="A129">
        <v>10128</v>
      </c>
      <c r="B129" t="s">
        <v>5199</v>
      </c>
      <c r="C129" t="s">
        <v>1035</v>
      </c>
      <c r="D129">
        <v>854</v>
      </c>
      <c r="E129" t="s">
        <v>33</v>
      </c>
      <c r="F129">
        <v>296</v>
      </c>
      <c r="G129" t="s">
        <v>134</v>
      </c>
      <c r="H129" s="43">
        <v>45</v>
      </c>
      <c r="I129" t="s">
        <v>219</v>
      </c>
      <c r="J129" s="40">
        <v>20</v>
      </c>
      <c r="K129" t="s">
        <v>202</v>
      </c>
      <c r="L129" s="41">
        <v>378</v>
      </c>
      <c r="M129" t="s">
        <v>5597</v>
      </c>
      <c r="O129">
        <v>15784307</v>
      </c>
      <c r="P129" s="40"/>
    </row>
    <row r="130" spans="1:16" x14ac:dyDescent="0.25">
      <c r="A130">
        <v>10129</v>
      </c>
      <c r="B130" t="s">
        <v>5199</v>
      </c>
      <c r="C130" t="s">
        <v>1035</v>
      </c>
      <c r="D130">
        <v>854</v>
      </c>
      <c r="E130" t="s">
        <v>33</v>
      </c>
      <c r="F130">
        <v>296</v>
      </c>
      <c r="G130" t="s">
        <v>134</v>
      </c>
      <c r="H130" s="43">
        <v>45</v>
      </c>
      <c r="I130" t="s">
        <v>114</v>
      </c>
      <c r="J130" s="40">
        <v>12</v>
      </c>
      <c r="K130" t="s">
        <v>213</v>
      </c>
      <c r="L130" s="41">
        <v>628</v>
      </c>
      <c r="M130" t="s">
        <v>5598</v>
      </c>
      <c r="O130">
        <v>15784307</v>
      </c>
      <c r="P130" s="40"/>
    </row>
    <row r="131" spans="1:16" x14ac:dyDescent="0.25">
      <c r="A131">
        <v>10130</v>
      </c>
      <c r="B131" t="s">
        <v>5199</v>
      </c>
      <c r="C131" t="s">
        <v>1035</v>
      </c>
      <c r="D131">
        <v>854</v>
      </c>
      <c r="E131" t="s">
        <v>33</v>
      </c>
      <c r="F131">
        <v>296</v>
      </c>
      <c r="G131" t="s">
        <v>134</v>
      </c>
      <c r="H131" s="43">
        <v>45</v>
      </c>
      <c r="I131" t="s">
        <v>219</v>
      </c>
      <c r="J131" s="40">
        <v>20</v>
      </c>
      <c r="K131" t="s">
        <v>202</v>
      </c>
      <c r="L131" s="41">
        <v>378</v>
      </c>
      <c r="M131" t="s">
        <v>5599</v>
      </c>
      <c r="O131">
        <v>15784307</v>
      </c>
      <c r="P131" s="40"/>
    </row>
    <row r="132" spans="1:16" x14ac:dyDescent="0.25">
      <c r="A132">
        <v>10131</v>
      </c>
      <c r="B132" t="s">
        <v>5199</v>
      </c>
      <c r="C132" t="s">
        <v>1035</v>
      </c>
      <c r="D132">
        <v>854</v>
      </c>
      <c r="E132" t="s">
        <v>33</v>
      </c>
      <c r="F132">
        <v>296</v>
      </c>
      <c r="G132" t="s">
        <v>134</v>
      </c>
      <c r="H132" s="43">
        <v>45</v>
      </c>
      <c r="I132" t="s">
        <v>114</v>
      </c>
      <c r="J132" s="40">
        <v>12</v>
      </c>
      <c r="K132" t="s">
        <v>213</v>
      </c>
      <c r="L132" s="41">
        <v>628</v>
      </c>
      <c r="M132" t="s">
        <v>5600</v>
      </c>
      <c r="O132">
        <v>15784307</v>
      </c>
      <c r="P132" s="40"/>
    </row>
    <row r="133" spans="1:16" x14ac:dyDescent="0.25">
      <c r="A133">
        <v>10132</v>
      </c>
      <c r="B133" t="s">
        <v>5415</v>
      </c>
      <c r="C133" t="s">
        <v>349</v>
      </c>
      <c r="D133">
        <v>859</v>
      </c>
      <c r="E133" t="s">
        <v>33</v>
      </c>
      <c r="F133">
        <v>296</v>
      </c>
      <c r="G133" t="s">
        <v>102</v>
      </c>
      <c r="H133" s="43">
        <v>40</v>
      </c>
      <c r="I133" t="s">
        <v>110</v>
      </c>
      <c r="J133" s="40">
        <v>8</v>
      </c>
      <c r="K133" t="s">
        <v>202</v>
      </c>
      <c r="L133" s="41">
        <v>378</v>
      </c>
      <c r="M133" t="s">
        <v>5601</v>
      </c>
      <c r="O133">
        <v>10459064</v>
      </c>
      <c r="P133" s="40"/>
    </row>
    <row r="134" spans="1:16" x14ac:dyDescent="0.25">
      <c r="A134">
        <v>10133</v>
      </c>
      <c r="B134" t="s">
        <v>5415</v>
      </c>
      <c r="C134" t="s">
        <v>349</v>
      </c>
      <c r="D134">
        <v>859</v>
      </c>
      <c r="E134" t="s">
        <v>33</v>
      </c>
      <c r="F134">
        <v>296</v>
      </c>
      <c r="G134" t="s">
        <v>102</v>
      </c>
      <c r="H134" s="43">
        <v>40</v>
      </c>
      <c r="I134" t="s">
        <v>114</v>
      </c>
      <c r="J134" s="40">
        <v>12</v>
      </c>
      <c r="K134" t="s">
        <v>202</v>
      </c>
      <c r="L134" s="41">
        <v>378</v>
      </c>
      <c r="M134" t="s">
        <v>5602</v>
      </c>
      <c r="O134">
        <v>11034766</v>
      </c>
      <c r="P134" s="40"/>
    </row>
    <row r="135" spans="1:16" x14ac:dyDescent="0.25">
      <c r="A135">
        <v>10134</v>
      </c>
      <c r="B135" t="s">
        <v>5401</v>
      </c>
      <c r="C135" t="s">
        <v>349</v>
      </c>
      <c r="D135">
        <v>859</v>
      </c>
      <c r="E135" t="s">
        <v>33</v>
      </c>
      <c r="F135">
        <v>296</v>
      </c>
      <c r="G135" t="s">
        <v>229</v>
      </c>
      <c r="H135" s="43">
        <v>90</v>
      </c>
      <c r="I135" t="s">
        <v>110</v>
      </c>
      <c r="J135" s="40">
        <v>8</v>
      </c>
      <c r="K135" t="s">
        <v>206</v>
      </c>
      <c r="L135" s="41">
        <v>314</v>
      </c>
      <c r="M135" t="s">
        <v>5603</v>
      </c>
      <c r="O135">
        <v>11034766</v>
      </c>
      <c r="P135" s="40"/>
    </row>
    <row r="136" spans="1:16" x14ac:dyDescent="0.25">
      <c r="A136">
        <v>10135</v>
      </c>
      <c r="B136" t="s">
        <v>5401</v>
      </c>
      <c r="C136" t="s">
        <v>349</v>
      </c>
      <c r="D136">
        <v>859</v>
      </c>
      <c r="E136" t="s">
        <v>33</v>
      </c>
      <c r="F136">
        <v>296</v>
      </c>
      <c r="G136" t="s">
        <v>229</v>
      </c>
      <c r="H136" s="43">
        <v>90</v>
      </c>
      <c r="I136" t="s">
        <v>110</v>
      </c>
      <c r="J136" s="40">
        <v>8</v>
      </c>
      <c r="K136" t="s">
        <v>202</v>
      </c>
      <c r="L136" s="41">
        <v>378</v>
      </c>
      <c r="M136" t="s">
        <v>5604</v>
      </c>
      <c r="O136">
        <v>11608746</v>
      </c>
      <c r="P136" s="40"/>
    </row>
    <row r="137" spans="1:16" x14ac:dyDescent="0.25">
      <c r="A137">
        <v>10136</v>
      </c>
      <c r="B137" t="s">
        <v>167</v>
      </c>
      <c r="C137" t="s">
        <v>349</v>
      </c>
      <c r="D137">
        <v>859</v>
      </c>
      <c r="E137" t="s">
        <v>33</v>
      </c>
      <c r="F137">
        <v>296</v>
      </c>
      <c r="G137" t="s">
        <v>102</v>
      </c>
      <c r="H137" s="43">
        <v>40</v>
      </c>
      <c r="I137" t="s">
        <v>114</v>
      </c>
      <c r="J137" s="40">
        <v>12</v>
      </c>
      <c r="K137" t="s">
        <v>261</v>
      </c>
      <c r="L137" s="41">
        <v>564</v>
      </c>
      <c r="M137" t="s">
        <v>5605</v>
      </c>
      <c r="O137">
        <v>12182726</v>
      </c>
      <c r="P137" s="40"/>
    </row>
    <row r="138" spans="1:16" x14ac:dyDescent="0.25">
      <c r="A138">
        <v>10137</v>
      </c>
      <c r="B138" t="s">
        <v>167</v>
      </c>
      <c r="C138" t="s">
        <v>349</v>
      </c>
      <c r="D138">
        <v>859</v>
      </c>
      <c r="E138" t="s">
        <v>33</v>
      </c>
      <c r="F138">
        <v>296</v>
      </c>
      <c r="G138" t="s">
        <v>102</v>
      </c>
      <c r="H138" s="43">
        <v>40</v>
      </c>
      <c r="I138" t="s">
        <v>114</v>
      </c>
      <c r="J138" s="40">
        <v>12</v>
      </c>
      <c r="K138" t="s">
        <v>213</v>
      </c>
      <c r="L138" s="41">
        <v>628</v>
      </c>
      <c r="M138" t="s">
        <v>5606</v>
      </c>
      <c r="O138">
        <v>12900201</v>
      </c>
      <c r="P138" s="40"/>
    </row>
    <row r="139" spans="1:16" x14ac:dyDescent="0.25">
      <c r="A139">
        <v>10138</v>
      </c>
      <c r="B139" t="s">
        <v>167</v>
      </c>
      <c r="C139" t="s">
        <v>349</v>
      </c>
      <c r="D139">
        <v>859</v>
      </c>
      <c r="E139" t="s">
        <v>33</v>
      </c>
      <c r="F139">
        <v>296</v>
      </c>
      <c r="G139" t="s">
        <v>102</v>
      </c>
      <c r="H139" s="43">
        <v>40</v>
      </c>
      <c r="I139" t="s">
        <v>110</v>
      </c>
      <c r="J139" s="40">
        <v>8</v>
      </c>
      <c r="K139" t="s">
        <v>213</v>
      </c>
      <c r="L139" s="41">
        <v>628</v>
      </c>
      <c r="M139" t="s">
        <v>5607</v>
      </c>
      <c r="O139">
        <v>13617676</v>
      </c>
      <c r="P139" s="40"/>
    </row>
    <row r="140" spans="1:16" x14ac:dyDescent="0.25">
      <c r="A140">
        <v>10139</v>
      </c>
      <c r="B140" t="s">
        <v>5420</v>
      </c>
      <c r="C140" t="s">
        <v>349</v>
      </c>
      <c r="D140">
        <v>859</v>
      </c>
      <c r="E140" t="s">
        <v>33</v>
      </c>
      <c r="F140">
        <v>296</v>
      </c>
      <c r="G140" t="s">
        <v>132</v>
      </c>
      <c r="H140" s="43">
        <v>50</v>
      </c>
      <c r="I140" t="s">
        <v>110</v>
      </c>
      <c r="J140" s="40">
        <v>8</v>
      </c>
      <c r="K140" t="s">
        <v>202</v>
      </c>
      <c r="L140" s="41">
        <v>378</v>
      </c>
      <c r="M140" t="s">
        <v>5608</v>
      </c>
      <c r="O140">
        <v>14622141</v>
      </c>
      <c r="P140" s="40"/>
    </row>
    <row r="141" spans="1:16" x14ac:dyDescent="0.25">
      <c r="A141">
        <v>10140</v>
      </c>
      <c r="B141" t="s">
        <v>5404</v>
      </c>
      <c r="C141" t="s">
        <v>349</v>
      </c>
      <c r="D141">
        <v>859</v>
      </c>
      <c r="E141" t="s">
        <v>33</v>
      </c>
      <c r="F141">
        <v>296</v>
      </c>
      <c r="G141" t="s">
        <v>462</v>
      </c>
      <c r="H141" s="43">
        <v>80</v>
      </c>
      <c r="I141" t="s">
        <v>99</v>
      </c>
      <c r="J141" s="40">
        <v>16</v>
      </c>
      <c r="K141" t="s">
        <v>202</v>
      </c>
      <c r="L141" s="41">
        <v>378</v>
      </c>
      <c r="M141" t="s">
        <v>5609</v>
      </c>
      <c r="O141">
        <v>14765636</v>
      </c>
      <c r="P141" s="40"/>
    </row>
    <row r="142" spans="1:16" x14ac:dyDescent="0.25">
      <c r="A142">
        <v>10141</v>
      </c>
      <c r="B142" t="s">
        <v>5416</v>
      </c>
      <c r="C142" t="s">
        <v>349</v>
      </c>
      <c r="D142">
        <v>859</v>
      </c>
      <c r="E142" t="s">
        <v>33</v>
      </c>
      <c r="F142">
        <v>296</v>
      </c>
      <c r="G142" t="s">
        <v>132</v>
      </c>
      <c r="H142" s="43">
        <v>50</v>
      </c>
      <c r="I142" t="s">
        <v>110</v>
      </c>
      <c r="J142" s="40">
        <v>8</v>
      </c>
      <c r="K142" t="s">
        <v>4117</v>
      </c>
      <c r="L142" s="41">
        <v>253</v>
      </c>
      <c r="M142" t="s">
        <v>5610</v>
      </c>
      <c r="O142">
        <v>15353822</v>
      </c>
      <c r="P142" s="40"/>
    </row>
    <row r="143" spans="1:16" x14ac:dyDescent="0.25">
      <c r="A143">
        <v>10142</v>
      </c>
      <c r="B143" t="s">
        <v>5414</v>
      </c>
      <c r="C143" t="s">
        <v>349</v>
      </c>
      <c r="D143">
        <v>859</v>
      </c>
      <c r="E143" t="s">
        <v>33</v>
      </c>
      <c r="F143">
        <v>296</v>
      </c>
      <c r="G143" t="s">
        <v>102</v>
      </c>
      <c r="H143" s="43">
        <v>40</v>
      </c>
      <c r="I143" t="s">
        <v>110</v>
      </c>
      <c r="J143" s="40">
        <v>8</v>
      </c>
      <c r="K143" t="s">
        <v>4117</v>
      </c>
      <c r="L143" s="41">
        <v>253</v>
      </c>
      <c r="M143" t="s">
        <v>5611</v>
      </c>
      <c r="O143">
        <v>15353822</v>
      </c>
      <c r="P143" s="40"/>
    </row>
    <row r="144" spans="1:16" x14ac:dyDescent="0.25">
      <c r="A144">
        <v>10143</v>
      </c>
      <c r="B144" t="s">
        <v>5414</v>
      </c>
      <c r="C144" t="s">
        <v>349</v>
      </c>
      <c r="D144">
        <v>859</v>
      </c>
      <c r="E144" t="s">
        <v>33</v>
      </c>
      <c r="F144">
        <v>296</v>
      </c>
      <c r="G144" t="s">
        <v>102</v>
      </c>
      <c r="H144" s="43">
        <v>40</v>
      </c>
      <c r="I144" t="s">
        <v>110</v>
      </c>
      <c r="J144" s="40">
        <v>8</v>
      </c>
      <c r="K144" t="s">
        <v>4117</v>
      </c>
      <c r="L144" s="41">
        <v>253</v>
      </c>
      <c r="M144" t="s">
        <v>5612</v>
      </c>
      <c r="O144">
        <v>15353822</v>
      </c>
      <c r="P144" s="40"/>
    </row>
    <row r="145" spans="1:16" x14ac:dyDescent="0.25">
      <c r="A145">
        <v>10144</v>
      </c>
      <c r="B145" t="s">
        <v>5416</v>
      </c>
      <c r="C145" t="s">
        <v>349</v>
      </c>
      <c r="D145">
        <v>859</v>
      </c>
      <c r="E145" t="s">
        <v>33</v>
      </c>
      <c r="F145">
        <v>296</v>
      </c>
      <c r="G145" t="s">
        <v>132</v>
      </c>
      <c r="H145" s="43">
        <v>50</v>
      </c>
      <c r="I145" t="s">
        <v>110</v>
      </c>
      <c r="J145" s="40">
        <v>8</v>
      </c>
      <c r="K145" t="s">
        <v>202</v>
      </c>
      <c r="L145" s="41">
        <v>378</v>
      </c>
      <c r="M145" t="s">
        <v>5613</v>
      </c>
      <c r="O145">
        <v>15353822</v>
      </c>
      <c r="P145" s="40"/>
    </row>
    <row r="146" spans="1:16" x14ac:dyDescent="0.25">
      <c r="A146">
        <v>10145</v>
      </c>
      <c r="B146" t="s">
        <v>5416</v>
      </c>
      <c r="C146" t="s">
        <v>349</v>
      </c>
      <c r="D146">
        <v>859</v>
      </c>
      <c r="E146" t="s">
        <v>33</v>
      </c>
      <c r="F146">
        <v>296</v>
      </c>
      <c r="G146" t="s">
        <v>102</v>
      </c>
      <c r="H146" s="43">
        <v>40</v>
      </c>
      <c r="I146" t="s">
        <v>110</v>
      </c>
      <c r="J146" s="40">
        <v>8</v>
      </c>
      <c r="K146" t="s">
        <v>202</v>
      </c>
      <c r="L146" s="41">
        <v>378</v>
      </c>
      <c r="M146" t="s">
        <v>5614</v>
      </c>
      <c r="O146">
        <v>15353822</v>
      </c>
      <c r="P146" s="40"/>
    </row>
    <row r="147" spans="1:16" x14ac:dyDescent="0.25">
      <c r="A147">
        <v>10146</v>
      </c>
      <c r="B147" t="s">
        <v>5416</v>
      </c>
      <c r="C147" t="s">
        <v>349</v>
      </c>
      <c r="D147">
        <v>859</v>
      </c>
      <c r="E147" t="s">
        <v>33</v>
      </c>
      <c r="F147">
        <v>296</v>
      </c>
      <c r="G147" t="s">
        <v>102</v>
      </c>
      <c r="H147" s="43">
        <v>40</v>
      </c>
      <c r="I147" t="s">
        <v>110</v>
      </c>
      <c r="J147" s="40">
        <v>8</v>
      </c>
      <c r="K147" t="s">
        <v>202</v>
      </c>
      <c r="L147" s="41">
        <v>378</v>
      </c>
      <c r="M147" t="s">
        <v>5615</v>
      </c>
      <c r="O147">
        <v>15353822</v>
      </c>
      <c r="P147" s="40"/>
    </row>
    <row r="148" spans="1:16" x14ac:dyDescent="0.25">
      <c r="A148">
        <v>10147</v>
      </c>
      <c r="B148" t="s">
        <v>5416</v>
      </c>
      <c r="C148" t="s">
        <v>349</v>
      </c>
      <c r="D148">
        <v>859</v>
      </c>
      <c r="E148" t="s">
        <v>33</v>
      </c>
      <c r="F148">
        <v>296</v>
      </c>
      <c r="G148" t="s">
        <v>102</v>
      </c>
      <c r="H148" s="43">
        <v>40</v>
      </c>
      <c r="I148" t="s">
        <v>110</v>
      </c>
      <c r="J148" s="40">
        <v>8</v>
      </c>
      <c r="K148" t="s">
        <v>4117</v>
      </c>
      <c r="L148" s="41">
        <v>253</v>
      </c>
      <c r="M148" t="s">
        <v>5616</v>
      </c>
      <c r="O148">
        <v>15353822</v>
      </c>
      <c r="P148" s="40"/>
    </row>
    <row r="149" spans="1:16" x14ac:dyDescent="0.25">
      <c r="A149">
        <v>10148</v>
      </c>
      <c r="B149" t="s">
        <v>5416</v>
      </c>
      <c r="C149" t="s">
        <v>349</v>
      </c>
      <c r="D149">
        <v>859</v>
      </c>
      <c r="E149" t="s">
        <v>33</v>
      </c>
      <c r="F149">
        <v>296</v>
      </c>
      <c r="G149" t="s">
        <v>102</v>
      </c>
      <c r="H149" s="43">
        <v>40</v>
      </c>
      <c r="I149" t="s">
        <v>110</v>
      </c>
      <c r="J149" s="40">
        <v>8</v>
      </c>
      <c r="K149" t="s">
        <v>202</v>
      </c>
      <c r="L149" s="41">
        <v>378</v>
      </c>
      <c r="M149" t="s">
        <v>5617</v>
      </c>
      <c r="O149">
        <v>15353822</v>
      </c>
      <c r="P149" s="40"/>
    </row>
    <row r="150" spans="1:16" x14ac:dyDescent="0.25">
      <c r="A150">
        <v>10149</v>
      </c>
      <c r="B150" t="s">
        <v>5417</v>
      </c>
      <c r="C150" t="s">
        <v>349</v>
      </c>
      <c r="D150">
        <v>859</v>
      </c>
      <c r="E150" t="s">
        <v>33</v>
      </c>
      <c r="F150">
        <v>296</v>
      </c>
      <c r="G150" t="s">
        <v>132</v>
      </c>
      <c r="H150" s="43">
        <v>50</v>
      </c>
      <c r="I150" t="s">
        <v>110</v>
      </c>
      <c r="J150" s="40">
        <v>8</v>
      </c>
      <c r="K150" t="s">
        <v>4117</v>
      </c>
      <c r="L150" s="41">
        <v>253</v>
      </c>
      <c r="M150" t="s">
        <v>5618</v>
      </c>
      <c r="O150">
        <v>15353822</v>
      </c>
      <c r="P150" s="40"/>
    </row>
    <row r="151" spans="1:16" x14ac:dyDescent="0.25">
      <c r="A151">
        <v>10150</v>
      </c>
      <c r="B151" t="s">
        <v>5417</v>
      </c>
      <c r="C151" t="s">
        <v>349</v>
      </c>
      <c r="D151">
        <v>859</v>
      </c>
      <c r="E151" t="s">
        <v>33</v>
      </c>
      <c r="F151">
        <v>296</v>
      </c>
      <c r="G151" t="s">
        <v>132</v>
      </c>
      <c r="H151" s="43">
        <v>50</v>
      </c>
      <c r="I151" t="s">
        <v>110</v>
      </c>
      <c r="J151" s="40">
        <v>8</v>
      </c>
      <c r="K151" t="s">
        <v>202</v>
      </c>
      <c r="L151" s="41">
        <v>378</v>
      </c>
      <c r="M151" t="s">
        <v>5619</v>
      </c>
      <c r="O151">
        <v>15353822</v>
      </c>
      <c r="P151" s="40"/>
    </row>
    <row r="152" spans="1:16" x14ac:dyDescent="0.25">
      <c r="A152">
        <v>10151</v>
      </c>
      <c r="B152" t="s">
        <v>5417</v>
      </c>
      <c r="C152" t="s">
        <v>349</v>
      </c>
      <c r="D152">
        <v>859</v>
      </c>
      <c r="E152" t="s">
        <v>33</v>
      </c>
      <c r="F152">
        <v>296</v>
      </c>
      <c r="G152" t="s">
        <v>132</v>
      </c>
      <c r="H152" s="43">
        <v>50</v>
      </c>
      <c r="I152" t="s">
        <v>110</v>
      </c>
      <c r="J152" s="40">
        <v>8</v>
      </c>
      <c r="K152" t="s">
        <v>4117</v>
      </c>
      <c r="L152" s="41">
        <v>253</v>
      </c>
      <c r="M152" t="s">
        <v>5620</v>
      </c>
      <c r="O152">
        <v>15353822</v>
      </c>
      <c r="P152" s="40"/>
    </row>
    <row r="153" spans="1:16" x14ac:dyDescent="0.25">
      <c r="A153">
        <v>10152</v>
      </c>
      <c r="B153" t="s">
        <v>5417</v>
      </c>
      <c r="C153" t="s">
        <v>349</v>
      </c>
      <c r="D153">
        <v>859</v>
      </c>
      <c r="E153" t="s">
        <v>33</v>
      </c>
      <c r="F153">
        <v>296</v>
      </c>
      <c r="G153" t="s">
        <v>132</v>
      </c>
      <c r="H153" s="43">
        <v>50</v>
      </c>
      <c r="I153" t="s">
        <v>110</v>
      </c>
      <c r="J153" s="40">
        <v>8</v>
      </c>
      <c r="K153" t="s">
        <v>202</v>
      </c>
      <c r="L153" s="41">
        <v>378</v>
      </c>
      <c r="M153" t="s">
        <v>5621</v>
      </c>
      <c r="O153">
        <v>15353822</v>
      </c>
      <c r="P153" s="40"/>
    </row>
    <row r="154" spans="1:16" x14ac:dyDescent="0.25">
      <c r="A154">
        <v>10153</v>
      </c>
      <c r="B154" t="s">
        <v>5420</v>
      </c>
      <c r="C154" t="s">
        <v>349</v>
      </c>
      <c r="D154">
        <v>859</v>
      </c>
      <c r="E154" t="s">
        <v>33</v>
      </c>
      <c r="F154">
        <v>296</v>
      </c>
      <c r="G154" t="s">
        <v>132</v>
      </c>
      <c r="H154" s="43">
        <v>50</v>
      </c>
      <c r="I154" t="s">
        <v>114</v>
      </c>
      <c r="J154" s="40">
        <v>12</v>
      </c>
      <c r="K154" t="s">
        <v>202</v>
      </c>
      <c r="L154" s="41">
        <v>378</v>
      </c>
      <c r="M154" t="s">
        <v>5622</v>
      </c>
      <c r="O154">
        <v>15770101</v>
      </c>
      <c r="P154" s="40"/>
    </row>
    <row r="155" spans="1:16" x14ac:dyDescent="0.25">
      <c r="A155">
        <v>10154</v>
      </c>
      <c r="B155" t="s">
        <v>5421</v>
      </c>
      <c r="C155" t="s">
        <v>349</v>
      </c>
      <c r="D155">
        <v>859</v>
      </c>
      <c r="E155" t="s">
        <v>33</v>
      </c>
      <c r="F155">
        <v>296</v>
      </c>
      <c r="G155" t="s">
        <v>134</v>
      </c>
      <c r="H155" s="43">
        <v>45</v>
      </c>
      <c r="I155" t="s">
        <v>110</v>
      </c>
      <c r="J155" s="40">
        <v>8</v>
      </c>
      <c r="K155" t="s">
        <v>6094</v>
      </c>
      <c r="L155" s="41">
        <v>340</v>
      </c>
      <c r="M155" t="s">
        <v>5623</v>
      </c>
      <c r="O155">
        <v>15784307</v>
      </c>
      <c r="P155" s="40"/>
    </row>
    <row r="156" spans="1:16" x14ac:dyDescent="0.25">
      <c r="A156">
        <v>10155</v>
      </c>
      <c r="B156" t="s">
        <v>5421</v>
      </c>
      <c r="C156" t="s">
        <v>349</v>
      </c>
      <c r="D156">
        <v>859</v>
      </c>
      <c r="E156" t="s">
        <v>33</v>
      </c>
      <c r="F156">
        <v>296</v>
      </c>
      <c r="G156" t="s">
        <v>134</v>
      </c>
      <c r="H156" s="43">
        <v>45</v>
      </c>
      <c r="I156" t="s">
        <v>110</v>
      </c>
      <c r="J156" s="40">
        <v>8</v>
      </c>
      <c r="K156" t="s">
        <v>6095</v>
      </c>
      <c r="L156" s="41">
        <v>215</v>
      </c>
      <c r="M156" t="s">
        <v>5624</v>
      </c>
      <c r="O156">
        <v>15784307</v>
      </c>
      <c r="P156" s="40"/>
    </row>
    <row r="157" spans="1:16" x14ac:dyDescent="0.25">
      <c r="A157">
        <v>10156</v>
      </c>
      <c r="B157" t="s">
        <v>5421</v>
      </c>
      <c r="C157" t="s">
        <v>349</v>
      </c>
      <c r="D157">
        <v>859</v>
      </c>
      <c r="E157" t="s">
        <v>33</v>
      </c>
      <c r="F157">
        <v>296</v>
      </c>
      <c r="G157" t="s">
        <v>134</v>
      </c>
      <c r="H157" s="43">
        <v>45</v>
      </c>
      <c r="I157" t="s">
        <v>110</v>
      </c>
      <c r="J157" s="40">
        <v>8</v>
      </c>
      <c r="K157" t="s">
        <v>206</v>
      </c>
      <c r="L157" s="41">
        <v>314</v>
      </c>
      <c r="M157" t="s">
        <v>5625</v>
      </c>
      <c r="O157">
        <v>15784307</v>
      </c>
      <c r="P157" s="40"/>
    </row>
    <row r="158" spans="1:16" x14ac:dyDescent="0.25">
      <c r="A158">
        <v>10157</v>
      </c>
      <c r="B158" t="s">
        <v>5421</v>
      </c>
      <c r="C158" t="s">
        <v>349</v>
      </c>
      <c r="D158">
        <v>859</v>
      </c>
      <c r="E158" t="s">
        <v>33</v>
      </c>
      <c r="F158">
        <v>296</v>
      </c>
      <c r="G158" t="s">
        <v>134</v>
      </c>
      <c r="H158" s="43">
        <v>45</v>
      </c>
      <c r="I158" t="s">
        <v>110</v>
      </c>
      <c r="J158" s="40">
        <v>8</v>
      </c>
      <c r="K158" t="s">
        <v>4119</v>
      </c>
      <c r="L158" s="41">
        <v>189</v>
      </c>
      <c r="M158" t="s">
        <v>5626</v>
      </c>
      <c r="O158">
        <v>15784307</v>
      </c>
      <c r="P158" s="40"/>
    </row>
    <row r="159" spans="1:16" x14ac:dyDescent="0.25">
      <c r="A159">
        <v>10158</v>
      </c>
      <c r="B159" t="s">
        <v>5416</v>
      </c>
      <c r="C159" t="s">
        <v>349</v>
      </c>
      <c r="D159">
        <v>859</v>
      </c>
      <c r="E159" t="s">
        <v>33</v>
      </c>
      <c r="F159">
        <v>296</v>
      </c>
      <c r="G159" t="s">
        <v>132</v>
      </c>
      <c r="H159" s="43">
        <v>50</v>
      </c>
      <c r="I159" t="s">
        <v>110</v>
      </c>
      <c r="J159" s="40">
        <v>8</v>
      </c>
      <c r="K159" t="s">
        <v>213</v>
      </c>
      <c r="L159" s="41">
        <v>628</v>
      </c>
      <c r="M159" t="s">
        <v>5627</v>
      </c>
      <c r="O159">
        <v>16071297</v>
      </c>
      <c r="P159" s="40"/>
    </row>
    <row r="160" spans="1:16" x14ac:dyDescent="0.25">
      <c r="A160">
        <v>10159</v>
      </c>
      <c r="B160" t="s">
        <v>5414</v>
      </c>
      <c r="C160" t="s">
        <v>349</v>
      </c>
      <c r="D160">
        <v>859</v>
      </c>
      <c r="E160" t="s">
        <v>33</v>
      </c>
      <c r="F160">
        <v>296</v>
      </c>
      <c r="G160" t="s">
        <v>102</v>
      </c>
      <c r="H160" s="43">
        <v>40</v>
      </c>
      <c r="I160" t="s">
        <v>110</v>
      </c>
      <c r="J160" s="40">
        <v>8</v>
      </c>
      <c r="K160" t="s">
        <v>213</v>
      </c>
      <c r="L160" s="41">
        <v>628</v>
      </c>
      <c r="M160" t="s">
        <v>5628</v>
      </c>
      <c r="O160">
        <v>16071297</v>
      </c>
      <c r="P160" s="40"/>
    </row>
    <row r="161" spans="1:16" x14ac:dyDescent="0.25">
      <c r="A161">
        <v>10160</v>
      </c>
      <c r="B161" t="s">
        <v>5414</v>
      </c>
      <c r="C161" t="s">
        <v>349</v>
      </c>
      <c r="D161">
        <v>859</v>
      </c>
      <c r="E161" t="s">
        <v>33</v>
      </c>
      <c r="F161">
        <v>296</v>
      </c>
      <c r="G161" t="s">
        <v>102</v>
      </c>
      <c r="H161" s="43">
        <v>40</v>
      </c>
      <c r="I161" t="s">
        <v>110</v>
      </c>
      <c r="J161" s="40">
        <v>8</v>
      </c>
      <c r="K161" t="s">
        <v>213</v>
      </c>
      <c r="L161" s="41">
        <v>628</v>
      </c>
      <c r="M161" t="s">
        <v>5629</v>
      </c>
      <c r="O161">
        <v>16071297</v>
      </c>
      <c r="P161" s="40"/>
    </row>
    <row r="162" spans="1:16" x14ac:dyDescent="0.25">
      <c r="A162">
        <v>10161</v>
      </c>
      <c r="B162" t="s">
        <v>5416</v>
      </c>
      <c r="C162" t="s">
        <v>349</v>
      </c>
      <c r="D162">
        <v>859</v>
      </c>
      <c r="E162" t="s">
        <v>33</v>
      </c>
      <c r="F162">
        <v>296</v>
      </c>
      <c r="G162" t="s">
        <v>102</v>
      </c>
      <c r="H162" s="43">
        <v>40</v>
      </c>
      <c r="I162" t="s">
        <v>110</v>
      </c>
      <c r="J162" s="40">
        <v>8</v>
      </c>
      <c r="K162" t="s">
        <v>213</v>
      </c>
      <c r="L162" s="41">
        <v>628</v>
      </c>
      <c r="M162" t="s">
        <v>5630</v>
      </c>
      <c r="O162">
        <v>16071297</v>
      </c>
      <c r="P162" s="40"/>
    </row>
    <row r="163" spans="1:16" x14ac:dyDescent="0.25">
      <c r="A163">
        <v>10162</v>
      </c>
      <c r="B163" t="s">
        <v>5417</v>
      </c>
      <c r="C163" t="s">
        <v>349</v>
      </c>
      <c r="D163">
        <v>859</v>
      </c>
      <c r="E163" t="s">
        <v>33</v>
      </c>
      <c r="F163">
        <v>296</v>
      </c>
      <c r="G163" t="s">
        <v>132</v>
      </c>
      <c r="H163" s="43">
        <v>50</v>
      </c>
      <c r="I163" t="s">
        <v>110</v>
      </c>
      <c r="J163" s="40">
        <v>8</v>
      </c>
      <c r="K163" t="s">
        <v>213</v>
      </c>
      <c r="L163" s="41">
        <v>628</v>
      </c>
      <c r="M163" t="s">
        <v>5631</v>
      </c>
      <c r="O163">
        <v>16071297</v>
      </c>
      <c r="P163" s="40"/>
    </row>
    <row r="164" spans="1:16" x14ac:dyDescent="0.25">
      <c r="A164">
        <v>10163</v>
      </c>
      <c r="B164" t="s">
        <v>5417</v>
      </c>
      <c r="C164" t="s">
        <v>349</v>
      </c>
      <c r="D164">
        <v>859</v>
      </c>
      <c r="E164" t="s">
        <v>33</v>
      </c>
      <c r="F164">
        <v>296</v>
      </c>
      <c r="G164" t="s">
        <v>132</v>
      </c>
      <c r="H164" s="43">
        <v>50</v>
      </c>
      <c r="I164" t="s">
        <v>110</v>
      </c>
      <c r="J164" s="40">
        <v>8</v>
      </c>
      <c r="K164" t="s">
        <v>213</v>
      </c>
      <c r="L164" s="41">
        <v>628</v>
      </c>
      <c r="M164" t="s">
        <v>5632</v>
      </c>
      <c r="O164">
        <v>16071297</v>
      </c>
      <c r="P164" s="40"/>
    </row>
    <row r="165" spans="1:16" x14ac:dyDescent="0.25">
      <c r="A165">
        <v>10164</v>
      </c>
      <c r="B165" t="s">
        <v>461</v>
      </c>
      <c r="C165" t="s">
        <v>1028</v>
      </c>
      <c r="D165">
        <v>862</v>
      </c>
      <c r="E165" t="s">
        <v>33</v>
      </c>
      <c r="F165">
        <v>296</v>
      </c>
      <c r="G165" t="s">
        <v>462</v>
      </c>
      <c r="H165" s="43">
        <v>80</v>
      </c>
      <c r="I165" t="s">
        <v>219</v>
      </c>
      <c r="J165" s="40">
        <v>20</v>
      </c>
      <c r="K165" t="s">
        <v>202</v>
      </c>
      <c r="L165" s="41">
        <v>378</v>
      </c>
      <c r="M165" t="s">
        <v>5633</v>
      </c>
      <c r="O165">
        <v>12900201</v>
      </c>
      <c r="P165" s="40"/>
    </row>
    <row r="166" spans="1:16" x14ac:dyDescent="0.25">
      <c r="A166">
        <v>10165</v>
      </c>
      <c r="B166" t="s">
        <v>5242</v>
      </c>
      <c r="C166" t="s">
        <v>1028</v>
      </c>
      <c r="D166">
        <v>862</v>
      </c>
      <c r="E166" t="s">
        <v>33</v>
      </c>
      <c r="F166">
        <v>296</v>
      </c>
      <c r="G166" t="s">
        <v>102</v>
      </c>
      <c r="H166" s="43">
        <v>40</v>
      </c>
      <c r="I166" t="s">
        <v>110</v>
      </c>
      <c r="J166" s="40">
        <v>8</v>
      </c>
      <c r="K166" t="s">
        <v>4119</v>
      </c>
      <c r="L166" s="41">
        <v>189</v>
      </c>
      <c r="M166" t="s">
        <v>5634</v>
      </c>
      <c r="O166">
        <v>14076860</v>
      </c>
      <c r="P166" s="40"/>
    </row>
    <row r="167" spans="1:16" x14ac:dyDescent="0.25">
      <c r="A167">
        <v>10166</v>
      </c>
      <c r="B167" t="s">
        <v>5242</v>
      </c>
      <c r="C167" t="s">
        <v>1028</v>
      </c>
      <c r="D167">
        <v>862</v>
      </c>
      <c r="E167" t="s">
        <v>33</v>
      </c>
      <c r="F167">
        <v>296</v>
      </c>
      <c r="G167" t="s">
        <v>134</v>
      </c>
      <c r="H167" s="43">
        <v>45</v>
      </c>
      <c r="I167" t="s">
        <v>99</v>
      </c>
      <c r="J167" s="40">
        <v>16</v>
      </c>
      <c r="K167" t="s">
        <v>202</v>
      </c>
      <c r="L167" s="41">
        <v>378</v>
      </c>
      <c r="M167" t="s">
        <v>5635</v>
      </c>
      <c r="O167">
        <v>14191656</v>
      </c>
      <c r="P167" s="40"/>
    </row>
    <row r="168" spans="1:16" x14ac:dyDescent="0.25">
      <c r="A168">
        <v>10167</v>
      </c>
      <c r="B168" t="s">
        <v>5242</v>
      </c>
      <c r="C168" t="s">
        <v>1028</v>
      </c>
      <c r="D168">
        <v>862</v>
      </c>
      <c r="E168" t="s">
        <v>33</v>
      </c>
      <c r="F168">
        <v>296</v>
      </c>
      <c r="G168" t="s">
        <v>102</v>
      </c>
      <c r="H168" s="43">
        <v>40</v>
      </c>
      <c r="I168" t="s">
        <v>110</v>
      </c>
      <c r="J168" s="40">
        <v>8</v>
      </c>
      <c r="K168" t="s">
        <v>4117</v>
      </c>
      <c r="L168" s="41">
        <v>253</v>
      </c>
      <c r="M168" t="s">
        <v>5636</v>
      </c>
      <c r="O168">
        <v>14464296</v>
      </c>
      <c r="P168" s="40"/>
    </row>
    <row r="169" spans="1:16" x14ac:dyDescent="0.25">
      <c r="A169">
        <v>10168</v>
      </c>
      <c r="B169" t="s">
        <v>5422</v>
      </c>
      <c r="C169" t="s">
        <v>1028</v>
      </c>
      <c r="D169">
        <v>862</v>
      </c>
      <c r="E169" t="s">
        <v>33</v>
      </c>
      <c r="F169">
        <v>296</v>
      </c>
      <c r="G169" t="s">
        <v>109</v>
      </c>
      <c r="H169" s="43">
        <v>35</v>
      </c>
      <c r="I169" t="s">
        <v>99</v>
      </c>
      <c r="J169" s="40">
        <v>16</v>
      </c>
      <c r="K169" t="s">
        <v>202</v>
      </c>
      <c r="L169" s="41">
        <v>378</v>
      </c>
      <c r="M169" t="s">
        <v>5637</v>
      </c>
      <c r="O169">
        <v>14765636</v>
      </c>
      <c r="P169" s="40"/>
    </row>
    <row r="170" spans="1:16" x14ac:dyDescent="0.25">
      <c r="A170">
        <v>10169</v>
      </c>
      <c r="B170" t="s">
        <v>5242</v>
      </c>
      <c r="C170" t="s">
        <v>1028</v>
      </c>
      <c r="D170">
        <v>862</v>
      </c>
      <c r="E170" t="s">
        <v>33</v>
      </c>
      <c r="F170">
        <v>296</v>
      </c>
      <c r="G170" t="s">
        <v>134</v>
      </c>
      <c r="H170" s="43">
        <v>45</v>
      </c>
      <c r="I170" t="s">
        <v>110</v>
      </c>
      <c r="J170" s="40">
        <v>8</v>
      </c>
      <c r="K170" t="s">
        <v>202</v>
      </c>
      <c r="L170" s="41">
        <v>378</v>
      </c>
      <c r="M170" t="s">
        <v>5638</v>
      </c>
      <c r="O170">
        <v>15066975</v>
      </c>
      <c r="P170" s="40"/>
    </row>
    <row r="171" spans="1:16" x14ac:dyDescent="0.25">
      <c r="A171">
        <v>10170</v>
      </c>
      <c r="B171" t="s">
        <v>5242</v>
      </c>
      <c r="C171" t="s">
        <v>1028</v>
      </c>
      <c r="D171">
        <v>862</v>
      </c>
      <c r="E171" t="s">
        <v>33</v>
      </c>
      <c r="F171">
        <v>296</v>
      </c>
      <c r="G171" t="s">
        <v>102</v>
      </c>
      <c r="H171" s="43">
        <v>40</v>
      </c>
      <c r="I171" t="s">
        <v>110</v>
      </c>
      <c r="J171" s="40">
        <v>8</v>
      </c>
      <c r="K171" t="s">
        <v>202</v>
      </c>
      <c r="L171" s="41">
        <v>378</v>
      </c>
      <c r="M171" t="s">
        <v>5639</v>
      </c>
      <c r="O171">
        <v>15239169</v>
      </c>
      <c r="P171" s="40"/>
    </row>
    <row r="172" spans="1:16" x14ac:dyDescent="0.25">
      <c r="A172">
        <v>10171</v>
      </c>
      <c r="B172" t="s">
        <v>5242</v>
      </c>
      <c r="C172" t="s">
        <v>1028</v>
      </c>
      <c r="D172">
        <v>862</v>
      </c>
      <c r="E172" t="s">
        <v>33</v>
      </c>
      <c r="F172">
        <v>296</v>
      </c>
      <c r="G172" t="s">
        <v>102</v>
      </c>
      <c r="H172" s="43">
        <v>40</v>
      </c>
      <c r="I172" t="s">
        <v>114</v>
      </c>
      <c r="J172" s="40">
        <v>12</v>
      </c>
      <c r="K172" t="s">
        <v>4119</v>
      </c>
      <c r="L172" s="41">
        <v>189</v>
      </c>
      <c r="M172" t="s">
        <v>5640</v>
      </c>
      <c r="O172">
        <v>15339616</v>
      </c>
      <c r="P172" s="40"/>
    </row>
    <row r="173" spans="1:16" x14ac:dyDescent="0.25">
      <c r="A173">
        <v>10172</v>
      </c>
      <c r="B173" t="s">
        <v>5242</v>
      </c>
      <c r="C173" t="s">
        <v>1028</v>
      </c>
      <c r="D173">
        <v>862</v>
      </c>
      <c r="E173" t="s">
        <v>33</v>
      </c>
      <c r="F173">
        <v>296</v>
      </c>
      <c r="G173" t="s">
        <v>102</v>
      </c>
      <c r="H173" s="43">
        <v>40</v>
      </c>
      <c r="I173" t="s">
        <v>110</v>
      </c>
      <c r="J173" s="40">
        <v>8</v>
      </c>
      <c r="K173" t="s">
        <v>261</v>
      </c>
      <c r="L173" s="41">
        <v>564</v>
      </c>
      <c r="M173" t="s">
        <v>5641</v>
      </c>
      <c r="O173">
        <v>15497460</v>
      </c>
      <c r="P173" s="40"/>
    </row>
    <row r="174" spans="1:16" x14ac:dyDescent="0.25">
      <c r="A174">
        <v>10173</v>
      </c>
      <c r="B174" t="s">
        <v>5242</v>
      </c>
      <c r="C174" t="s">
        <v>1028</v>
      </c>
      <c r="D174">
        <v>862</v>
      </c>
      <c r="E174" t="s">
        <v>33</v>
      </c>
      <c r="F174">
        <v>296</v>
      </c>
      <c r="G174" t="s">
        <v>102</v>
      </c>
      <c r="H174" s="43">
        <v>40</v>
      </c>
      <c r="I174" t="s">
        <v>110</v>
      </c>
      <c r="J174" s="40">
        <v>8</v>
      </c>
      <c r="K174" t="s">
        <v>206</v>
      </c>
      <c r="L174" s="41">
        <v>314</v>
      </c>
      <c r="M174" t="s">
        <v>5642</v>
      </c>
      <c r="O174">
        <v>15497460</v>
      </c>
      <c r="P174" s="40"/>
    </row>
    <row r="175" spans="1:16" x14ac:dyDescent="0.25">
      <c r="A175">
        <v>10174</v>
      </c>
      <c r="B175" t="s">
        <v>5242</v>
      </c>
      <c r="C175" t="s">
        <v>1028</v>
      </c>
      <c r="D175">
        <v>862</v>
      </c>
      <c r="E175" t="s">
        <v>33</v>
      </c>
      <c r="F175">
        <v>296</v>
      </c>
      <c r="G175" t="s">
        <v>102</v>
      </c>
      <c r="H175" s="43">
        <v>40</v>
      </c>
      <c r="I175" t="s">
        <v>114</v>
      </c>
      <c r="J175" s="40">
        <v>12</v>
      </c>
      <c r="K175" t="s">
        <v>4117</v>
      </c>
      <c r="L175" s="41">
        <v>253</v>
      </c>
      <c r="M175" t="s">
        <v>5643</v>
      </c>
      <c r="O175">
        <v>15899246</v>
      </c>
      <c r="P175" s="40"/>
    </row>
    <row r="176" spans="1:16" x14ac:dyDescent="0.25">
      <c r="A176">
        <v>10175</v>
      </c>
      <c r="B176" t="s">
        <v>5242</v>
      </c>
      <c r="C176" t="s">
        <v>1028</v>
      </c>
      <c r="D176">
        <v>862</v>
      </c>
      <c r="E176" t="s">
        <v>33</v>
      </c>
      <c r="F176">
        <v>296</v>
      </c>
      <c r="G176" t="s">
        <v>102</v>
      </c>
      <c r="H176" s="43">
        <v>40</v>
      </c>
      <c r="I176" t="s">
        <v>114</v>
      </c>
      <c r="J176" s="40">
        <v>12</v>
      </c>
      <c r="K176" t="s">
        <v>206</v>
      </c>
      <c r="L176" s="41">
        <v>314</v>
      </c>
      <c r="M176" t="s">
        <v>5644</v>
      </c>
      <c r="O176">
        <v>15956644</v>
      </c>
      <c r="P176" s="40"/>
    </row>
    <row r="177" spans="1:16" x14ac:dyDescent="0.25">
      <c r="A177">
        <v>10176</v>
      </c>
      <c r="B177" t="s">
        <v>5242</v>
      </c>
      <c r="C177" t="s">
        <v>1028</v>
      </c>
      <c r="D177">
        <v>862</v>
      </c>
      <c r="E177" t="s">
        <v>33</v>
      </c>
      <c r="F177">
        <v>296</v>
      </c>
      <c r="G177" t="s">
        <v>102</v>
      </c>
      <c r="H177" s="43">
        <v>40</v>
      </c>
      <c r="I177" t="s">
        <v>110</v>
      </c>
      <c r="J177" s="40">
        <v>8</v>
      </c>
      <c r="K177" t="s">
        <v>206</v>
      </c>
      <c r="L177" s="41">
        <v>314</v>
      </c>
      <c r="M177" t="s">
        <v>5645</v>
      </c>
      <c r="O177">
        <v>15999693</v>
      </c>
      <c r="P177" s="40"/>
    </row>
    <row r="178" spans="1:16" x14ac:dyDescent="0.25">
      <c r="A178">
        <v>10177</v>
      </c>
      <c r="B178" t="s">
        <v>5242</v>
      </c>
      <c r="C178" t="s">
        <v>1028</v>
      </c>
      <c r="D178">
        <v>862</v>
      </c>
      <c r="E178" t="s">
        <v>33</v>
      </c>
      <c r="F178">
        <v>296</v>
      </c>
      <c r="G178" t="s">
        <v>102</v>
      </c>
      <c r="H178" s="43">
        <v>40</v>
      </c>
      <c r="I178" t="s">
        <v>110</v>
      </c>
      <c r="J178" s="40">
        <v>8</v>
      </c>
      <c r="K178" t="s">
        <v>202</v>
      </c>
      <c r="L178" s="41">
        <v>378</v>
      </c>
      <c r="M178" t="s">
        <v>5646</v>
      </c>
      <c r="O178">
        <v>16057091</v>
      </c>
      <c r="P178" s="40"/>
    </row>
    <row r="179" spans="1:16" x14ac:dyDescent="0.25">
      <c r="A179">
        <v>10178</v>
      </c>
      <c r="B179" t="s">
        <v>5242</v>
      </c>
      <c r="C179" t="s">
        <v>1028</v>
      </c>
      <c r="D179">
        <v>862</v>
      </c>
      <c r="E179" t="s">
        <v>33</v>
      </c>
      <c r="F179">
        <v>296</v>
      </c>
      <c r="G179" t="s">
        <v>102</v>
      </c>
      <c r="H179" s="43">
        <v>40</v>
      </c>
      <c r="I179" t="s">
        <v>110</v>
      </c>
      <c r="J179" s="40">
        <v>8</v>
      </c>
      <c r="K179" t="s">
        <v>213</v>
      </c>
      <c r="L179" s="41">
        <v>628</v>
      </c>
      <c r="M179" t="s">
        <v>5647</v>
      </c>
      <c r="O179">
        <v>16114489</v>
      </c>
      <c r="P179" s="40"/>
    </row>
    <row r="180" spans="1:16" x14ac:dyDescent="0.25">
      <c r="A180">
        <v>10179</v>
      </c>
      <c r="B180" t="s">
        <v>5242</v>
      </c>
      <c r="C180" t="s">
        <v>1028</v>
      </c>
      <c r="D180">
        <v>862</v>
      </c>
      <c r="E180" t="s">
        <v>33</v>
      </c>
      <c r="F180">
        <v>296</v>
      </c>
      <c r="G180" t="s">
        <v>102</v>
      </c>
      <c r="H180" s="43">
        <v>40</v>
      </c>
      <c r="I180" t="s">
        <v>99</v>
      </c>
      <c r="J180" s="40">
        <v>16</v>
      </c>
      <c r="K180" t="s">
        <v>202</v>
      </c>
      <c r="L180" s="41">
        <v>378</v>
      </c>
      <c r="M180" t="s">
        <v>5648</v>
      </c>
      <c r="O180">
        <v>16200586</v>
      </c>
      <c r="P180" s="40"/>
    </row>
    <row r="181" spans="1:16" x14ac:dyDescent="0.25">
      <c r="A181">
        <v>10180</v>
      </c>
      <c r="B181" t="s">
        <v>5242</v>
      </c>
      <c r="C181" t="s">
        <v>1028</v>
      </c>
      <c r="D181">
        <v>862</v>
      </c>
      <c r="E181" t="s">
        <v>33</v>
      </c>
      <c r="F181">
        <v>296</v>
      </c>
      <c r="G181" t="s">
        <v>102</v>
      </c>
      <c r="H181" s="43">
        <v>40</v>
      </c>
      <c r="I181" t="s">
        <v>114</v>
      </c>
      <c r="J181" s="40">
        <v>12</v>
      </c>
      <c r="K181" t="s">
        <v>202</v>
      </c>
      <c r="L181" s="41">
        <v>378</v>
      </c>
      <c r="M181" t="s">
        <v>5649</v>
      </c>
      <c r="O181">
        <v>16372780</v>
      </c>
      <c r="P181" s="40"/>
    </row>
    <row r="182" spans="1:16" x14ac:dyDescent="0.25">
      <c r="A182">
        <v>10181</v>
      </c>
      <c r="B182" t="s">
        <v>5242</v>
      </c>
      <c r="C182" t="s">
        <v>1028</v>
      </c>
      <c r="D182">
        <v>862</v>
      </c>
      <c r="E182" t="s">
        <v>33</v>
      </c>
      <c r="F182">
        <v>296</v>
      </c>
      <c r="G182" t="s">
        <v>102</v>
      </c>
      <c r="H182" s="43">
        <v>40</v>
      </c>
      <c r="I182" t="s">
        <v>114</v>
      </c>
      <c r="J182" s="40">
        <v>12</v>
      </c>
      <c r="K182" t="s">
        <v>261</v>
      </c>
      <c r="L182" s="41">
        <v>564</v>
      </c>
      <c r="M182" t="s">
        <v>5650</v>
      </c>
      <c r="O182">
        <v>16372780</v>
      </c>
      <c r="P182" s="40"/>
    </row>
    <row r="183" spans="1:16" x14ac:dyDescent="0.25">
      <c r="A183">
        <v>10182</v>
      </c>
      <c r="B183" t="s">
        <v>5423</v>
      </c>
      <c r="C183" t="s">
        <v>1028</v>
      </c>
      <c r="D183">
        <v>862</v>
      </c>
      <c r="E183" t="s">
        <v>33</v>
      </c>
      <c r="F183">
        <v>296</v>
      </c>
      <c r="G183" t="s">
        <v>102</v>
      </c>
      <c r="H183" s="43">
        <v>40</v>
      </c>
      <c r="I183" t="s">
        <v>99</v>
      </c>
      <c r="J183" s="40">
        <v>16</v>
      </c>
      <c r="K183" t="s">
        <v>4119</v>
      </c>
      <c r="L183" s="41">
        <v>189</v>
      </c>
      <c r="M183" t="s">
        <v>5651</v>
      </c>
      <c r="O183">
        <v>16401479</v>
      </c>
      <c r="P183" s="40"/>
    </row>
    <row r="184" spans="1:16" x14ac:dyDescent="0.25">
      <c r="A184">
        <v>10183</v>
      </c>
      <c r="B184" t="s">
        <v>5242</v>
      </c>
      <c r="C184" t="s">
        <v>1028</v>
      </c>
      <c r="D184">
        <v>862</v>
      </c>
      <c r="E184" t="s">
        <v>33</v>
      </c>
      <c r="F184">
        <v>296</v>
      </c>
      <c r="G184" t="s">
        <v>102</v>
      </c>
      <c r="H184" s="43">
        <v>40</v>
      </c>
      <c r="I184" t="s">
        <v>110</v>
      </c>
      <c r="J184" s="40">
        <v>8</v>
      </c>
      <c r="K184" t="s">
        <v>202</v>
      </c>
      <c r="L184" s="41">
        <v>378</v>
      </c>
      <c r="M184" t="s">
        <v>5652</v>
      </c>
      <c r="O184">
        <v>16544974</v>
      </c>
      <c r="P184" s="40"/>
    </row>
    <row r="185" spans="1:16" x14ac:dyDescent="0.25">
      <c r="A185">
        <v>10184</v>
      </c>
      <c r="B185" t="s">
        <v>5242</v>
      </c>
      <c r="C185" t="s">
        <v>1028</v>
      </c>
      <c r="D185">
        <v>862</v>
      </c>
      <c r="E185" t="s">
        <v>33</v>
      </c>
      <c r="F185">
        <v>296</v>
      </c>
      <c r="G185" t="s">
        <v>102</v>
      </c>
      <c r="H185" s="43">
        <v>40</v>
      </c>
      <c r="I185" t="s">
        <v>99</v>
      </c>
      <c r="J185" s="40">
        <v>16</v>
      </c>
      <c r="K185" t="s">
        <v>206</v>
      </c>
      <c r="L185" s="41">
        <v>314</v>
      </c>
      <c r="M185" t="s">
        <v>5653</v>
      </c>
      <c r="O185">
        <v>16559323</v>
      </c>
      <c r="P185" s="40"/>
    </row>
    <row r="186" spans="1:16" x14ac:dyDescent="0.25">
      <c r="A186">
        <v>10185</v>
      </c>
      <c r="B186" t="s">
        <v>5242</v>
      </c>
      <c r="C186" t="s">
        <v>1028</v>
      </c>
      <c r="D186">
        <v>862</v>
      </c>
      <c r="E186" t="s">
        <v>33</v>
      </c>
      <c r="F186">
        <v>296</v>
      </c>
      <c r="G186" t="s">
        <v>102</v>
      </c>
      <c r="H186" s="43">
        <v>40</v>
      </c>
      <c r="I186" t="s">
        <v>99</v>
      </c>
      <c r="J186" s="40">
        <v>16</v>
      </c>
      <c r="K186" t="s">
        <v>4117</v>
      </c>
      <c r="L186" s="41">
        <v>253</v>
      </c>
      <c r="M186" t="s">
        <v>5654</v>
      </c>
      <c r="O186">
        <v>16659770</v>
      </c>
      <c r="P186" s="40"/>
    </row>
    <row r="187" spans="1:16" x14ac:dyDescent="0.25">
      <c r="A187">
        <v>10186</v>
      </c>
      <c r="B187" t="s">
        <v>5242</v>
      </c>
      <c r="C187" t="s">
        <v>1028</v>
      </c>
      <c r="D187">
        <v>862</v>
      </c>
      <c r="E187" t="s">
        <v>33</v>
      </c>
      <c r="F187">
        <v>296</v>
      </c>
      <c r="G187" t="s">
        <v>102</v>
      </c>
      <c r="H187" s="43">
        <v>40</v>
      </c>
      <c r="I187" t="s">
        <v>114</v>
      </c>
      <c r="J187" s="40">
        <v>12</v>
      </c>
      <c r="K187" t="s">
        <v>213</v>
      </c>
      <c r="L187" s="41">
        <v>628</v>
      </c>
      <c r="M187" t="s">
        <v>5655</v>
      </c>
      <c r="O187">
        <v>16846313</v>
      </c>
      <c r="P187" s="40"/>
    </row>
    <row r="188" spans="1:16" x14ac:dyDescent="0.25">
      <c r="A188">
        <v>10187</v>
      </c>
      <c r="B188" t="s">
        <v>5242</v>
      </c>
      <c r="C188" t="s">
        <v>1028</v>
      </c>
      <c r="D188">
        <v>862</v>
      </c>
      <c r="E188" t="s">
        <v>33</v>
      </c>
      <c r="F188">
        <v>296</v>
      </c>
      <c r="G188" t="s">
        <v>102</v>
      </c>
      <c r="H188" s="43">
        <v>40</v>
      </c>
      <c r="I188" t="s">
        <v>219</v>
      </c>
      <c r="J188" s="40">
        <v>20</v>
      </c>
      <c r="K188" t="s">
        <v>206</v>
      </c>
      <c r="L188" s="41">
        <v>314</v>
      </c>
      <c r="M188" t="s">
        <v>5656</v>
      </c>
      <c r="O188">
        <v>16889362</v>
      </c>
      <c r="P188" s="40"/>
    </row>
    <row r="189" spans="1:16" x14ac:dyDescent="0.25">
      <c r="A189">
        <v>10188</v>
      </c>
      <c r="B189" t="s">
        <v>5242</v>
      </c>
      <c r="C189" t="s">
        <v>1028</v>
      </c>
      <c r="D189">
        <v>862</v>
      </c>
      <c r="E189" t="s">
        <v>33</v>
      </c>
      <c r="F189">
        <v>296</v>
      </c>
      <c r="G189" t="s">
        <v>102</v>
      </c>
      <c r="H189" s="43">
        <v>40</v>
      </c>
      <c r="I189" t="s">
        <v>219</v>
      </c>
      <c r="J189" s="40">
        <v>20</v>
      </c>
      <c r="K189" t="s">
        <v>4119</v>
      </c>
      <c r="L189" s="41">
        <v>189</v>
      </c>
      <c r="M189" t="s">
        <v>5657</v>
      </c>
      <c r="O189">
        <v>17047206</v>
      </c>
      <c r="P189" s="40"/>
    </row>
    <row r="190" spans="1:16" x14ac:dyDescent="0.25">
      <c r="A190">
        <v>10189</v>
      </c>
      <c r="B190" t="s">
        <v>5242</v>
      </c>
      <c r="C190" t="s">
        <v>1028</v>
      </c>
      <c r="D190">
        <v>862</v>
      </c>
      <c r="E190" t="s">
        <v>33</v>
      </c>
      <c r="F190">
        <v>296</v>
      </c>
      <c r="G190" t="s">
        <v>102</v>
      </c>
      <c r="H190" s="43">
        <v>40</v>
      </c>
      <c r="I190" t="s">
        <v>99</v>
      </c>
      <c r="J190" s="40">
        <v>16</v>
      </c>
      <c r="K190" t="s">
        <v>213</v>
      </c>
      <c r="L190" s="41">
        <v>628</v>
      </c>
      <c r="M190" t="s">
        <v>5658</v>
      </c>
      <c r="O190">
        <v>17061556</v>
      </c>
      <c r="P190" s="40"/>
    </row>
    <row r="191" spans="1:16" x14ac:dyDescent="0.25">
      <c r="A191">
        <v>10190</v>
      </c>
      <c r="B191" t="s">
        <v>190</v>
      </c>
      <c r="C191" t="s">
        <v>331</v>
      </c>
      <c r="D191">
        <v>1102</v>
      </c>
      <c r="E191" t="s">
        <v>5391</v>
      </c>
      <c r="F191">
        <v>307</v>
      </c>
      <c r="G191" t="s">
        <v>4114</v>
      </c>
      <c r="H191" s="43">
        <v>55</v>
      </c>
      <c r="I191" t="s">
        <v>99</v>
      </c>
      <c r="J191" s="40">
        <v>16</v>
      </c>
      <c r="K191" t="s">
        <v>202</v>
      </c>
      <c r="L191" s="41">
        <v>378</v>
      </c>
      <c r="M191" t="s">
        <v>5659</v>
      </c>
      <c r="O191">
        <v>15899246</v>
      </c>
      <c r="P191" s="40"/>
    </row>
    <row r="192" spans="1:16" x14ac:dyDescent="0.25">
      <c r="A192">
        <v>10191</v>
      </c>
      <c r="B192" t="s">
        <v>5404</v>
      </c>
      <c r="C192" t="s">
        <v>1007</v>
      </c>
      <c r="D192">
        <v>883</v>
      </c>
      <c r="E192" t="s">
        <v>34</v>
      </c>
      <c r="F192">
        <v>312</v>
      </c>
      <c r="G192" t="s">
        <v>462</v>
      </c>
      <c r="H192" s="43">
        <v>80</v>
      </c>
      <c r="I192" t="s">
        <v>110</v>
      </c>
      <c r="J192" s="40">
        <v>8</v>
      </c>
      <c r="K192" t="s">
        <v>206</v>
      </c>
      <c r="L192" s="41">
        <v>314</v>
      </c>
      <c r="M192" t="s">
        <v>5660</v>
      </c>
      <c r="O192">
        <v>10460786</v>
      </c>
      <c r="P192" s="40"/>
    </row>
    <row r="193" spans="1:16" x14ac:dyDescent="0.25">
      <c r="A193">
        <v>10192</v>
      </c>
      <c r="B193" t="s">
        <v>5424</v>
      </c>
      <c r="C193" t="s">
        <v>1007</v>
      </c>
      <c r="D193">
        <v>883</v>
      </c>
      <c r="E193" t="s">
        <v>34</v>
      </c>
      <c r="F193">
        <v>312</v>
      </c>
      <c r="G193" t="s">
        <v>109</v>
      </c>
      <c r="H193" s="43">
        <v>35</v>
      </c>
      <c r="I193" t="s">
        <v>110</v>
      </c>
      <c r="J193" s="40">
        <v>8</v>
      </c>
      <c r="K193" t="s">
        <v>4117</v>
      </c>
      <c r="L193" s="41">
        <v>253</v>
      </c>
      <c r="M193" t="s">
        <v>5661</v>
      </c>
      <c r="O193">
        <v>11048972</v>
      </c>
      <c r="P193" s="40"/>
    </row>
    <row r="194" spans="1:16" x14ac:dyDescent="0.25">
      <c r="A194">
        <v>10193</v>
      </c>
      <c r="B194" t="s">
        <v>5424</v>
      </c>
      <c r="C194" t="s">
        <v>1007</v>
      </c>
      <c r="D194">
        <v>883</v>
      </c>
      <c r="E194" t="s">
        <v>34</v>
      </c>
      <c r="F194">
        <v>312</v>
      </c>
      <c r="G194" t="s">
        <v>109</v>
      </c>
      <c r="H194" s="43">
        <v>35</v>
      </c>
      <c r="I194" t="s">
        <v>110</v>
      </c>
      <c r="J194" s="40">
        <v>8</v>
      </c>
      <c r="K194" t="s">
        <v>202</v>
      </c>
      <c r="L194" s="41">
        <v>378</v>
      </c>
      <c r="M194" t="s">
        <v>5662</v>
      </c>
      <c r="O194">
        <v>11465251</v>
      </c>
      <c r="P194" s="40"/>
    </row>
    <row r="195" spans="1:16" x14ac:dyDescent="0.25">
      <c r="A195">
        <v>10194</v>
      </c>
      <c r="B195" t="s">
        <v>5424</v>
      </c>
      <c r="C195" t="s">
        <v>1007</v>
      </c>
      <c r="D195">
        <v>883</v>
      </c>
      <c r="E195" t="s">
        <v>34</v>
      </c>
      <c r="F195">
        <v>312</v>
      </c>
      <c r="G195" t="s">
        <v>109</v>
      </c>
      <c r="H195" s="43">
        <v>35</v>
      </c>
      <c r="I195" t="s">
        <v>99</v>
      </c>
      <c r="J195" s="40">
        <v>16</v>
      </c>
      <c r="K195" t="s">
        <v>4117</v>
      </c>
      <c r="L195" s="41">
        <v>253</v>
      </c>
      <c r="M195" t="s">
        <v>5663</v>
      </c>
      <c r="O195">
        <v>11909942</v>
      </c>
      <c r="P195" s="40"/>
    </row>
    <row r="196" spans="1:16" x14ac:dyDescent="0.25">
      <c r="A196">
        <v>10195</v>
      </c>
      <c r="B196" t="s">
        <v>5425</v>
      </c>
      <c r="C196" t="s">
        <v>1007</v>
      </c>
      <c r="D196">
        <v>883</v>
      </c>
      <c r="E196" t="s">
        <v>34</v>
      </c>
      <c r="F196">
        <v>312</v>
      </c>
      <c r="G196" t="s">
        <v>229</v>
      </c>
      <c r="H196" s="43">
        <v>90</v>
      </c>
      <c r="I196" t="s">
        <v>114</v>
      </c>
      <c r="J196" s="40">
        <v>12</v>
      </c>
      <c r="K196" t="s">
        <v>206</v>
      </c>
      <c r="L196" s="41">
        <v>314</v>
      </c>
      <c r="M196" t="s">
        <v>5664</v>
      </c>
      <c r="O196">
        <v>12182726</v>
      </c>
      <c r="P196" s="40"/>
    </row>
    <row r="197" spans="1:16" x14ac:dyDescent="0.25">
      <c r="A197">
        <v>10196</v>
      </c>
      <c r="B197" t="s">
        <v>5426</v>
      </c>
      <c r="C197" t="s">
        <v>1007</v>
      </c>
      <c r="D197">
        <v>883</v>
      </c>
      <c r="E197" t="s">
        <v>34</v>
      </c>
      <c r="F197">
        <v>312</v>
      </c>
      <c r="G197" t="s">
        <v>229</v>
      </c>
      <c r="H197" s="43">
        <v>90</v>
      </c>
      <c r="I197" t="s">
        <v>114</v>
      </c>
      <c r="J197" s="40">
        <v>12</v>
      </c>
      <c r="K197" t="s">
        <v>202</v>
      </c>
      <c r="L197" s="41">
        <v>378</v>
      </c>
      <c r="M197" t="s">
        <v>5665</v>
      </c>
      <c r="O197">
        <v>12613211</v>
      </c>
      <c r="P197" s="40"/>
    </row>
    <row r="198" spans="1:16" x14ac:dyDescent="0.25">
      <c r="A198">
        <v>10197</v>
      </c>
      <c r="B198" t="s">
        <v>5427</v>
      </c>
      <c r="C198" t="s">
        <v>1007</v>
      </c>
      <c r="D198">
        <v>883</v>
      </c>
      <c r="E198" t="s">
        <v>34</v>
      </c>
      <c r="F198">
        <v>312</v>
      </c>
      <c r="G198" t="s">
        <v>134</v>
      </c>
      <c r="H198" s="43">
        <v>45</v>
      </c>
      <c r="I198" t="s">
        <v>99</v>
      </c>
      <c r="J198" s="40">
        <v>16</v>
      </c>
      <c r="K198" t="s">
        <v>4117</v>
      </c>
      <c r="L198" s="41">
        <v>253</v>
      </c>
      <c r="M198" t="s">
        <v>5666</v>
      </c>
      <c r="O198">
        <v>12627417</v>
      </c>
      <c r="P198" s="40"/>
    </row>
    <row r="199" spans="1:16" x14ac:dyDescent="0.25">
      <c r="A199">
        <v>10198</v>
      </c>
      <c r="B199" t="s">
        <v>5428</v>
      </c>
      <c r="C199" t="s">
        <v>1007</v>
      </c>
      <c r="D199">
        <v>883</v>
      </c>
      <c r="E199" t="s">
        <v>34</v>
      </c>
      <c r="F199">
        <v>312</v>
      </c>
      <c r="G199" t="s">
        <v>85</v>
      </c>
      <c r="H199" s="43">
        <v>25</v>
      </c>
      <c r="I199" t="s">
        <v>110</v>
      </c>
      <c r="J199" s="40">
        <v>8</v>
      </c>
      <c r="K199" t="s">
        <v>4117</v>
      </c>
      <c r="L199" s="41">
        <v>253</v>
      </c>
      <c r="M199" t="s">
        <v>5667</v>
      </c>
      <c r="O199">
        <v>12641910</v>
      </c>
      <c r="P199" s="40"/>
    </row>
    <row r="200" spans="1:16" x14ac:dyDescent="0.25">
      <c r="A200">
        <v>10199</v>
      </c>
      <c r="B200" t="s">
        <v>5429</v>
      </c>
      <c r="C200" t="s">
        <v>1007</v>
      </c>
      <c r="D200">
        <v>883</v>
      </c>
      <c r="E200" t="s">
        <v>34</v>
      </c>
      <c r="F200">
        <v>312</v>
      </c>
      <c r="G200" t="s">
        <v>229</v>
      </c>
      <c r="H200" s="43">
        <v>90</v>
      </c>
      <c r="I200" t="s">
        <v>99</v>
      </c>
      <c r="J200" s="40">
        <v>16</v>
      </c>
      <c r="K200" t="s">
        <v>202</v>
      </c>
      <c r="L200" s="41">
        <v>378</v>
      </c>
      <c r="M200" t="s">
        <v>5668</v>
      </c>
      <c r="O200">
        <v>12900201</v>
      </c>
      <c r="P200" s="40"/>
    </row>
    <row r="201" spans="1:16" x14ac:dyDescent="0.25">
      <c r="A201">
        <v>10200</v>
      </c>
      <c r="B201" t="s">
        <v>5430</v>
      </c>
      <c r="C201" t="s">
        <v>1007</v>
      </c>
      <c r="D201">
        <v>883</v>
      </c>
      <c r="E201" t="s">
        <v>34</v>
      </c>
      <c r="F201">
        <v>312</v>
      </c>
      <c r="G201" t="s">
        <v>134</v>
      </c>
      <c r="H201" s="43">
        <v>45</v>
      </c>
      <c r="I201" t="s">
        <v>110</v>
      </c>
      <c r="J201" s="40">
        <v>8</v>
      </c>
      <c r="K201" t="s">
        <v>202</v>
      </c>
      <c r="L201" s="41">
        <v>378</v>
      </c>
      <c r="M201" t="s">
        <v>5669</v>
      </c>
      <c r="O201">
        <v>12900201</v>
      </c>
      <c r="P201" s="40"/>
    </row>
    <row r="202" spans="1:16" x14ac:dyDescent="0.25">
      <c r="A202">
        <v>10201</v>
      </c>
      <c r="B202" t="s">
        <v>5431</v>
      </c>
      <c r="C202" t="s">
        <v>1007</v>
      </c>
      <c r="D202">
        <v>883</v>
      </c>
      <c r="E202" t="s">
        <v>34</v>
      </c>
      <c r="F202">
        <v>312</v>
      </c>
      <c r="G202" t="s">
        <v>102</v>
      </c>
      <c r="H202" s="43">
        <v>40</v>
      </c>
      <c r="I202" t="s">
        <v>110</v>
      </c>
      <c r="J202" s="40">
        <v>8</v>
      </c>
      <c r="K202" t="s">
        <v>4117</v>
      </c>
      <c r="L202" s="41">
        <v>253</v>
      </c>
      <c r="M202" t="s">
        <v>5670</v>
      </c>
      <c r="O202">
        <v>12914407</v>
      </c>
      <c r="P202" s="40"/>
    </row>
    <row r="203" spans="1:16" x14ac:dyDescent="0.25">
      <c r="A203">
        <v>10202</v>
      </c>
      <c r="B203" t="s">
        <v>5427</v>
      </c>
      <c r="C203" t="s">
        <v>1007</v>
      </c>
      <c r="D203">
        <v>883</v>
      </c>
      <c r="E203" t="s">
        <v>34</v>
      </c>
      <c r="F203">
        <v>312</v>
      </c>
      <c r="G203" t="s">
        <v>134</v>
      </c>
      <c r="H203" s="43">
        <v>45</v>
      </c>
      <c r="I203" t="s">
        <v>99</v>
      </c>
      <c r="J203" s="40">
        <v>16</v>
      </c>
      <c r="K203" t="s">
        <v>202</v>
      </c>
      <c r="L203" s="41">
        <v>378</v>
      </c>
      <c r="M203" t="s">
        <v>5671</v>
      </c>
      <c r="O203">
        <v>12914407</v>
      </c>
      <c r="P203" s="40"/>
    </row>
    <row r="204" spans="1:16" x14ac:dyDescent="0.25">
      <c r="A204">
        <v>10203</v>
      </c>
      <c r="B204" t="s">
        <v>5426</v>
      </c>
      <c r="C204" t="s">
        <v>1007</v>
      </c>
      <c r="D204">
        <v>883</v>
      </c>
      <c r="E204" t="s">
        <v>34</v>
      </c>
      <c r="F204">
        <v>312</v>
      </c>
      <c r="G204" t="s">
        <v>229</v>
      </c>
      <c r="H204" s="43">
        <v>90</v>
      </c>
      <c r="I204" t="s">
        <v>99</v>
      </c>
      <c r="J204" s="40">
        <v>16</v>
      </c>
      <c r="K204" t="s">
        <v>202</v>
      </c>
      <c r="L204" s="41">
        <v>378</v>
      </c>
      <c r="M204" t="s">
        <v>5672</v>
      </c>
      <c r="O204">
        <v>13043696</v>
      </c>
      <c r="P204" s="40"/>
    </row>
    <row r="205" spans="1:16" x14ac:dyDescent="0.25">
      <c r="A205">
        <v>10204</v>
      </c>
      <c r="B205" t="s">
        <v>5431</v>
      </c>
      <c r="C205" t="s">
        <v>1007</v>
      </c>
      <c r="D205">
        <v>883</v>
      </c>
      <c r="E205" t="s">
        <v>34</v>
      </c>
      <c r="F205">
        <v>312</v>
      </c>
      <c r="G205" t="s">
        <v>102</v>
      </c>
      <c r="H205" s="43">
        <v>40</v>
      </c>
      <c r="I205" t="s">
        <v>114</v>
      </c>
      <c r="J205" s="40">
        <v>12</v>
      </c>
      <c r="K205" t="s">
        <v>4117</v>
      </c>
      <c r="L205" s="41">
        <v>253</v>
      </c>
      <c r="M205" t="s">
        <v>5673</v>
      </c>
      <c r="O205">
        <v>13344892</v>
      </c>
      <c r="P205" s="40"/>
    </row>
    <row r="206" spans="1:16" x14ac:dyDescent="0.25">
      <c r="A206">
        <v>10205</v>
      </c>
      <c r="B206" t="s">
        <v>5426</v>
      </c>
      <c r="C206" t="s">
        <v>1007</v>
      </c>
      <c r="D206">
        <v>883</v>
      </c>
      <c r="E206" t="s">
        <v>34</v>
      </c>
      <c r="F206">
        <v>312</v>
      </c>
      <c r="G206" t="s">
        <v>229</v>
      </c>
      <c r="H206" s="43">
        <v>90</v>
      </c>
      <c r="I206" t="s">
        <v>110</v>
      </c>
      <c r="J206" s="40">
        <v>8</v>
      </c>
      <c r="K206" t="s">
        <v>202</v>
      </c>
      <c r="L206" s="41">
        <v>378</v>
      </c>
      <c r="M206" t="s">
        <v>5674</v>
      </c>
      <c r="O206">
        <v>13474181</v>
      </c>
      <c r="P206" s="40"/>
    </row>
    <row r="207" spans="1:16" x14ac:dyDescent="0.25">
      <c r="A207">
        <v>10206</v>
      </c>
      <c r="B207" t="s">
        <v>5428</v>
      </c>
      <c r="C207" t="s">
        <v>1007</v>
      </c>
      <c r="D207">
        <v>883</v>
      </c>
      <c r="E207" t="s">
        <v>34</v>
      </c>
      <c r="F207">
        <v>312</v>
      </c>
      <c r="G207" t="s">
        <v>85</v>
      </c>
      <c r="H207" s="43">
        <v>25</v>
      </c>
      <c r="I207" t="s">
        <v>90</v>
      </c>
      <c r="J207" s="40">
        <v>4</v>
      </c>
      <c r="K207" t="s">
        <v>4117</v>
      </c>
      <c r="L207" s="41">
        <v>253</v>
      </c>
      <c r="M207" t="s">
        <v>5675</v>
      </c>
      <c r="O207">
        <v>14177306</v>
      </c>
      <c r="P207" s="40"/>
    </row>
    <row r="208" spans="1:16" x14ac:dyDescent="0.25">
      <c r="A208">
        <v>10207</v>
      </c>
      <c r="B208" t="s">
        <v>5428</v>
      </c>
      <c r="C208" t="s">
        <v>1007</v>
      </c>
      <c r="D208">
        <v>883</v>
      </c>
      <c r="E208" t="s">
        <v>34</v>
      </c>
      <c r="F208">
        <v>312</v>
      </c>
      <c r="G208" t="s">
        <v>85</v>
      </c>
      <c r="H208" s="43">
        <v>25</v>
      </c>
      <c r="I208" t="s">
        <v>110</v>
      </c>
      <c r="J208" s="40">
        <v>8</v>
      </c>
      <c r="K208" t="s">
        <v>206</v>
      </c>
      <c r="L208" s="41">
        <v>314</v>
      </c>
      <c r="M208" t="s">
        <v>5676</v>
      </c>
      <c r="O208">
        <v>15210470</v>
      </c>
      <c r="P208" s="40"/>
    </row>
    <row r="209" spans="1:16" x14ac:dyDescent="0.25">
      <c r="A209">
        <v>10208</v>
      </c>
      <c r="B209" t="s">
        <v>5432</v>
      </c>
      <c r="C209" t="s">
        <v>1007</v>
      </c>
      <c r="D209">
        <v>883</v>
      </c>
      <c r="E209" t="s">
        <v>34</v>
      </c>
      <c r="F209">
        <v>312</v>
      </c>
      <c r="G209" t="s">
        <v>102</v>
      </c>
      <c r="H209" s="43">
        <v>40</v>
      </c>
      <c r="I209" t="s">
        <v>110</v>
      </c>
      <c r="J209" s="40">
        <v>8</v>
      </c>
      <c r="K209" t="s">
        <v>4117</v>
      </c>
      <c r="L209" s="41">
        <v>253</v>
      </c>
      <c r="M209" t="s">
        <v>5677</v>
      </c>
      <c r="O209">
        <v>15353965</v>
      </c>
      <c r="P209" s="40"/>
    </row>
    <row r="210" spans="1:16" x14ac:dyDescent="0.25">
      <c r="A210">
        <v>10209</v>
      </c>
      <c r="B210" t="s">
        <v>5432</v>
      </c>
      <c r="C210" t="s">
        <v>1007</v>
      </c>
      <c r="D210">
        <v>883</v>
      </c>
      <c r="E210" t="s">
        <v>34</v>
      </c>
      <c r="F210">
        <v>312</v>
      </c>
      <c r="G210" t="s">
        <v>102</v>
      </c>
      <c r="H210" s="43">
        <v>40</v>
      </c>
      <c r="I210" t="s">
        <v>110</v>
      </c>
      <c r="J210" s="40">
        <v>8</v>
      </c>
      <c r="K210" t="s">
        <v>202</v>
      </c>
      <c r="L210" s="41">
        <v>378</v>
      </c>
      <c r="M210" t="s">
        <v>5678</v>
      </c>
      <c r="O210">
        <v>15497460</v>
      </c>
      <c r="P210" s="40"/>
    </row>
    <row r="211" spans="1:16" x14ac:dyDescent="0.25">
      <c r="A211">
        <v>10210</v>
      </c>
      <c r="B211" t="s">
        <v>5432</v>
      </c>
      <c r="C211" t="s">
        <v>1007</v>
      </c>
      <c r="D211">
        <v>883</v>
      </c>
      <c r="E211" t="s">
        <v>34</v>
      </c>
      <c r="F211">
        <v>312</v>
      </c>
      <c r="G211" t="s">
        <v>102</v>
      </c>
      <c r="H211" s="43">
        <v>40</v>
      </c>
      <c r="I211" t="s">
        <v>99</v>
      </c>
      <c r="J211" s="40">
        <v>16</v>
      </c>
      <c r="K211" t="s">
        <v>4117</v>
      </c>
      <c r="L211" s="41">
        <v>253</v>
      </c>
      <c r="M211" t="s">
        <v>5678</v>
      </c>
      <c r="O211">
        <v>15497460</v>
      </c>
      <c r="P211" s="40"/>
    </row>
    <row r="212" spans="1:16" x14ac:dyDescent="0.25">
      <c r="A212">
        <v>10211</v>
      </c>
      <c r="B212" t="s">
        <v>5429</v>
      </c>
      <c r="C212" t="s">
        <v>1007</v>
      </c>
      <c r="D212">
        <v>883</v>
      </c>
      <c r="E212" t="s">
        <v>34</v>
      </c>
      <c r="F212">
        <v>312</v>
      </c>
      <c r="G212" t="s">
        <v>229</v>
      </c>
      <c r="H212" s="43">
        <v>90</v>
      </c>
      <c r="I212" t="s">
        <v>110</v>
      </c>
      <c r="J212" s="40">
        <v>8</v>
      </c>
      <c r="K212" t="s">
        <v>202</v>
      </c>
      <c r="L212" s="41">
        <v>378</v>
      </c>
      <c r="M212" t="s">
        <v>5679</v>
      </c>
      <c r="O212">
        <v>15655161</v>
      </c>
      <c r="P212" s="40"/>
    </row>
    <row r="213" spans="1:16" x14ac:dyDescent="0.25">
      <c r="A213">
        <v>10212</v>
      </c>
      <c r="B213" t="s">
        <v>5428</v>
      </c>
      <c r="C213" t="s">
        <v>1007</v>
      </c>
      <c r="D213">
        <v>883</v>
      </c>
      <c r="E213" t="s">
        <v>34</v>
      </c>
      <c r="F213">
        <v>312</v>
      </c>
      <c r="G213" t="s">
        <v>85</v>
      </c>
      <c r="H213" s="43">
        <v>25</v>
      </c>
      <c r="I213" t="s">
        <v>90</v>
      </c>
      <c r="J213" s="40">
        <v>4</v>
      </c>
      <c r="K213" t="s">
        <v>4117</v>
      </c>
      <c r="L213" s="41">
        <v>253</v>
      </c>
      <c r="M213" t="s">
        <v>5680</v>
      </c>
      <c r="O213">
        <v>15655305</v>
      </c>
      <c r="P213" s="40"/>
    </row>
    <row r="214" spans="1:16" x14ac:dyDescent="0.25">
      <c r="A214">
        <v>10213</v>
      </c>
      <c r="B214" t="s">
        <v>5428</v>
      </c>
      <c r="C214" t="s">
        <v>1007</v>
      </c>
      <c r="D214">
        <v>883</v>
      </c>
      <c r="E214" t="s">
        <v>34</v>
      </c>
      <c r="F214">
        <v>312</v>
      </c>
      <c r="G214" t="s">
        <v>85</v>
      </c>
      <c r="H214" s="43">
        <v>25</v>
      </c>
      <c r="I214" t="s">
        <v>90</v>
      </c>
      <c r="J214" s="40">
        <v>4</v>
      </c>
      <c r="K214" t="s">
        <v>4117</v>
      </c>
      <c r="L214" s="41">
        <v>253</v>
      </c>
      <c r="M214" t="s">
        <v>5681</v>
      </c>
      <c r="O214">
        <v>15655305</v>
      </c>
      <c r="P214" s="40"/>
    </row>
    <row r="215" spans="1:16" x14ac:dyDescent="0.25">
      <c r="A215">
        <v>10214</v>
      </c>
      <c r="B215" t="s">
        <v>5428</v>
      </c>
      <c r="C215" t="s">
        <v>1007</v>
      </c>
      <c r="D215">
        <v>883</v>
      </c>
      <c r="E215" t="s">
        <v>34</v>
      </c>
      <c r="F215">
        <v>312</v>
      </c>
      <c r="G215" t="s">
        <v>85</v>
      </c>
      <c r="H215" s="43">
        <v>25</v>
      </c>
      <c r="I215" t="s">
        <v>90</v>
      </c>
      <c r="J215" s="40">
        <v>4</v>
      </c>
      <c r="K215" t="s">
        <v>213</v>
      </c>
      <c r="L215" s="41">
        <v>628</v>
      </c>
      <c r="M215" t="s">
        <v>5682</v>
      </c>
      <c r="O215">
        <v>15655305</v>
      </c>
      <c r="P215" s="40"/>
    </row>
    <row r="216" spans="1:16" x14ac:dyDescent="0.25">
      <c r="A216">
        <v>10215</v>
      </c>
      <c r="B216" t="s">
        <v>5432</v>
      </c>
      <c r="C216" t="s">
        <v>1007</v>
      </c>
      <c r="D216">
        <v>883</v>
      </c>
      <c r="E216" t="s">
        <v>34</v>
      </c>
      <c r="F216">
        <v>312</v>
      </c>
      <c r="G216" t="s">
        <v>102</v>
      </c>
      <c r="H216" s="43">
        <v>40</v>
      </c>
      <c r="I216" t="s">
        <v>110</v>
      </c>
      <c r="J216" s="40">
        <v>8</v>
      </c>
      <c r="K216" t="s">
        <v>206</v>
      </c>
      <c r="L216" s="41">
        <v>314</v>
      </c>
      <c r="M216" t="s">
        <v>5683</v>
      </c>
      <c r="O216">
        <v>15942295</v>
      </c>
      <c r="P216" s="40"/>
    </row>
    <row r="217" spans="1:16" x14ac:dyDescent="0.25">
      <c r="A217">
        <v>10216</v>
      </c>
      <c r="B217" t="s">
        <v>5432</v>
      </c>
      <c r="C217" t="s">
        <v>1007</v>
      </c>
      <c r="D217">
        <v>883</v>
      </c>
      <c r="E217" t="s">
        <v>34</v>
      </c>
      <c r="F217">
        <v>312</v>
      </c>
      <c r="G217" t="s">
        <v>102</v>
      </c>
      <c r="H217" s="43">
        <v>40</v>
      </c>
      <c r="I217" t="s">
        <v>99</v>
      </c>
      <c r="J217" s="40">
        <v>16</v>
      </c>
      <c r="K217" t="s">
        <v>202</v>
      </c>
      <c r="L217" s="41">
        <v>378</v>
      </c>
      <c r="M217" t="s">
        <v>5683</v>
      </c>
      <c r="O217">
        <v>15942295</v>
      </c>
      <c r="P217" s="40"/>
    </row>
    <row r="218" spans="1:16" x14ac:dyDescent="0.25">
      <c r="A218">
        <v>10217</v>
      </c>
      <c r="B218" t="s">
        <v>5432</v>
      </c>
      <c r="C218" t="s">
        <v>1007</v>
      </c>
      <c r="D218">
        <v>883</v>
      </c>
      <c r="E218" t="s">
        <v>34</v>
      </c>
      <c r="F218">
        <v>312</v>
      </c>
      <c r="G218" t="s">
        <v>102</v>
      </c>
      <c r="H218" s="43">
        <v>40</v>
      </c>
      <c r="I218" t="s">
        <v>110</v>
      </c>
      <c r="J218" s="40">
        <v>8</v>
      </c>
      <c r="K218" t="s">
        <v>206</v>
      </c>
      <c r="L218" s="41">
        <v>314</v>
      </c>
      <c r="M218" t="s">
        <v>5684</v>
      </c>
      <c r="O218">
        <v>15942295</v>
      </c>
      <c r="P218" s="40"/>
    </row>
    <row r="219" spans="1:16" x14ac:dyDescent="0.25">
      <c r="A219">
        <v>10218</v>
      </c>
      <c r="B219" t="s">
        <v>5428</v>
      </c>
      <c r="C219" t="s">
        <v>1007</v>
      </c>
      <c r="D219">
        <v>883</v>
      </c>
      <c r="E219" t="s">
        <v>34</v>
      </c>
      <c r="F219">
        <v>312</v>
      </c>
      <c r="G219" t="s">
        <v>85</v>
      </c>
      <c r="H219" s="43">
        <v>25</v>
      </c>
      <c r="I219" t="s">
        <v>110</v>
      </c>
      <c r="J219" s="40">
        <v>8</v>
      </c>
      <c r="K219" t="s">
        <v>206</v>
      </c>
      <c r="L219" s="41">
        <v>314</v>
      </c>
      <c r="M219" t="s">
        <v>5685</v>
      </c>
      <c r="O219">
        <v>16071440</v>
      </c>
      <c r="P219" s="40"/>
    </row>
    <row r="220" spans="1:16" x14ac:dyDescent="0.25">
      <c r="A220">
        <v>10219</v>
      </c>
      <c r="B220" t="s">
        <v>5428</v>
      </c>
      <c r="C220" t="s">
        <v>1007</v>
      </c>
      <c r="D220">
        <v>883</v>
      </c>
      <c r="E220" t="s">
        <v>34</v>
      </c>
      <c r="F220">
        <v>312</v>
      </c>
      <c r="G220" t="s">
        <v>85</v>
      </c>
      <c r="H220" s="43">
        <v>25</v>
      </c>
      <c r="I220" t="s">
        <v>110</v>
      </c>
      <c r="J220" s="40">
        <v>8</v>
      </c>
      <c r="K220" t="s">
        <v>206</v>
      </c>
      <c r="L220" s="41">
        <v>314</v>
      </c>
      <c r="M220" t="s">
        <v>5686</v>
      </c>
      <c r="O220">
        <v>16071440</v>
      </c>
      <c r="P220" s="40"/>
    </row>
    <row r="221" spans="1:16" x14ac:dyDescent="0.25">
      <c r="A221">
        <v>10220</v>
      </c>
      <c r="B221" t="s">
        <v>5428</v>
      </c>
      <c r="C221" t="s">
        <v>1007</v>
      </c>
      <c r="D221">
        <v>883</v>
      </c>
      <c r="E221" t="s">
        <v>34</v>
      </c>
      <c r="F221">
        <v>312</v>
      </c>
      <c r="G221" t="s">
        <v>85</v>
      </c>
      <c r="H221" s="43">
        <v>25</v>
      </c>
      <c r="I221" t="s">
        <v>99</v>
      </c>
      <c r="J221" s="40">
        <v>16</v>
      </c>
      <c r="K221" t="s">
        <v>206</v>
      </c>
      <c r="L221" s="41">
        <v>314</v>
      </c>
      <c r="M221" t="s">
        <v>5687</v>
      </c>
      <c r="O221">
        <v>16071440</v>
      </c>
      <c r="P221" s="40"/>
    </row>
    <row r="222" spans="1:16" x14ac:dyDescent="0.25">
      <c r="A222">
        <v>10221</v>
      </c>
      <c r="B222" t="s">
        <v>5428</v>
      </c>
      <c r="C222" t="s">
        <v>1007</v>
      </c>
      <c r="D222">
        <v>883</v>
      </c>
      <c r="E222" t="s">
        <v>34</v>
      </c>
      <c r="F222">
        <v>312</v>
      </c>
      <c r="G222" t="s">
        <v>85</v>
      </c>
      <c r="H222" s="43">
        <v>25</v>
      </c>
      <c r="I222" t="s">
        <v>99</v>
      </c>
      <c r="J222" s="40">
        <v>16</v>
      </c>
      <c r="K222" t="s">
        <v>206</v>
      </c>
      <c r="L222" s="41">
        <v>314</v>
      </c>
      <c r="M222" t="s">
        <v>5688</v>
      </c>
      <c r="O222">
        <v>16071440</v>
      </c>
      <c r="P222" s="40"/>
    </row>
    <row r="223" spans="1:16" x14ac:dyDescent="0.25">
      <c r="A223">
        <v>10222</v>
      </c>
      <c r="B223" t="s">
        <v>5432</v>
      </c>
      <c r="C223" t="s">
        <v>1007</v>
      </c>
      <c r="D223">
        <v>883</v>
      </c>
      <c r="E223" t="s">
        <v>34</v>
      </c>
      <c r="F223">
        <v>312</v>
      </c>
      <c r="G223" t="s">
        <v>102</v>
      </c>
      <c r="H223" s="43">
        <v>40</v>
      </c>
      <c r="I223" t="s">
        <v>90</v>
      </c>
      <c r="J223" s="40">
        <v>4</v>
      </c>
      <c r="K223" t="s">
        <v>4117</v>
      </c>
      <c r="L223" s="41">
        <v>253</v>
      </c>
      <c r="M223" t="s">
        <v>5688</v>
      </c>
      <c r="O223">
        <v>16100139</v>
      </c>
      <c r="P223" s="40"/>
    </row>
    <row r="224" spans="1:16" x14ac:dyDescent="0.25">
      <c r="A224">
        <v>10223</v>
      </c>
      <c r="B224" t="s">
        <v>5424</v>
      </c>
      <c r="C224" t="s">
        <v>351</v>
      </c>
      <c r="D224">
        <v>904</v>
      </c>
      <c r="E224" t="s">
        <v>34</v>
      </c>
      <c r="F224">
        <v>312</v>
      </c>
      <c r="G224" t="s">
        <v>109</v>
      </c>
      <c r="H224" s="43">
        <v>35</v>
      </c>
      <c r="I224" t="s">
        <v>110</v>
      </c>
      <c r="J224" s="40">
        <v>8</v>
      </c>
      <c r="K224" t="s">
        <v>4117</v>
      </c>
      <c r="L224" s="41">
        <v>253</v>
      </c>
      <c r="M224" t="s">
        <v>5689</v>
      </c>
      <c r="O224">
        <v>14019462</v>
      </c>
      <c r="P224" s="40"/>
    </row>
    <row r="225" spans="1:16" x14ac:dyDescent="0.25">
      <c r="A225">
        <v>10224</v>
      </c>
      <c r="B225" t="s">
        <v>5433</v>
      </c>
      <c r="C225" t="s">
        <v>351</v>
      </c>
      <c r="D225">
        <v>904</v>
      </c>
      <c r="E225" t="s">
        <v>34</v>
      </c>
      <c r="F225">
        <v>312</v>
      </c>
      <c r="G225" t="s">
        <v>134</v>
      </c>
      <c r="H225" s="43">
        <v>45</v>
      </c>
      <c r="I225" t="s">
        <v>110</v>
      </c>
      <c r="J225" s="40">
        <v>8</v>
      </c>
      <c r="K225" t="s">
        <v>202</v>
      </c>
      <c r="L225" s="41">
        <v>378</v>
      </c>
      <c r="M225" t="s">
        <v>5690</v>
      </c>
      <c r="O225">
        <v>14765636</v>
      </c>
      <c r="P225" s="40"/>
    </row>
    <row r="226" spans="1:16" x14ac:dyDescent="0.25">
      <c r="A226">
        <v>10225</v>
      </c>
      <c r="B226" t="s">
        <v>5434</v>
      </c>
      <c r="C226" t="s">
        <v>351</v>
      </c>
      <c r="D226">
        <v>904</v>
      </c>
      <c r="E226" t="s">
        <v>34</v>
      </c>
      <c r="F226">
        <v>312</v>
      </c>
      <c r="G226" t="s">
        <v>5408</v>
      </c>
      <c r="H226" s="43">
        <v>85</v>
      </c>
      <c r="I226" t="s">
        <v>99</v>
      </c>
      <c r="J226" s="40">
        <v>16</v>
      </c>
      <c r="K226" t="s">
        <v>202</v>
      </c>
      <c r="L226" s="41">
        <v>378</v>
      </c>
      <c r="M226" t="s">
        <v>5691</v>
      </c>
      <c r="O226">
        <v>15210327</v>
      </c>
      <c r="P226" s="40"/>
    </row>
    <row r="227" spans="1:16" x14ac:dyDescent="0.25">
      <c r="A227">
        <v>10226</v>
      </c>
      <c r="B227" t="s">
        <v>446</v>
      </c>
      <c r="C227" t="s">
        <v>50</v>
      </c>
      <c r="D227">
        <v>791</v>
      </c>
      <c r="E227" t="s">
        <v>51</v>
      </c>
      <c r="F227">
        <v>324</v>
      </c>
      <c r="G227" t="s">
        <v>102</v>
      </c>
      <c r="H227" s="43">
        <v>40</v>
      </c>
      <c r="I227" t="s">
        <v>90</v>
      </c>
      <c r="J227" s="40">
        <v>4</v>
      </c>
      <c r="K227" t="s">
        <v>206</v>
      </c>
      <c r="L227" s="41">
        <v>314</v>
      </c>
      <c r="M227" t="s">
        <v>5692</v>
      </c>
      <c r="O227">
        <v>7461597</v>
      </c>
      <c r="P227" s="40"/>
    </row>
    <row r="228" spans="1:16" x14ac:dyDescent="0.25">
      <c r="A228">
        <v>10227</v>
      </c>
      <c r="B228" t="s">
        <v>49</v>
      </c>
      <c r="C228" t="s">
        <v>50</v>
      </c>
      <c r="D228">
        <v>791</v>
      </c>
      <c r="E228" t="s">
        <v>51</v>
      </c>
      <c r="F228">
        <v>324</v>
      </c>
      <c r="G228" t="s">
        <v>134</v>
      </c>
      <c r="H228" s="43">
        <v>45</v>
      </c>
      <c r="I228" t="s">
        <v>114</v>
      </c>
      <c r="J228" s="40">
        <v>12</v>
      </c>
      <c r="K228" t="s">
        <v>202</v>
      </c>
      <c r="L228" s="41">
        <v>378</v>
      </c>
      <c r="M228" t="s">
        <v>5693</v>
      </c>
      <c r="O228">
        <v>7719888</v>
      </c>
      <c r="P228" s="40"/>
    </row>
    <row r="229" spans="1:16" x14ac:dyDescent="0.25">
      <c r="A229">
        <v>10228</v>
      </c>
      <c r="B229" t="s">
        <v>446</v>
      </c>
      <c r="C229" t="s">
        <v>50</v>
      </c>
      <c r="D229">
        <v>791</v>
      </c>
      <c r="E229" t="s">
        <v>51</v>
      </c>
      <c r="F229">
        <v>324</v>
      </c>
      <c r="G229" t="s">
        <v>102</v>
      </c>
      <c r="H229" s="43">
        <v>40</v>
      </c>
      <c r="I229" t="s">
        <v>110</v>
      </c>
      <c r="J229" s="40">
        <v>8</v>
      </c>
      <c r="K229" t="s">
        <v>206</v>
      </c>
      <c r="L229" s="41">
        <v>314</v>
      </c>
      <c r="M229" t="s">
        <v>5694</v>
      </c>
      <c r="O229">
        <v>7734381</v>
      </c>
      <c r="P229" s="40"/>
    </row>
    <row r="230" spans="1:16" x14ac:dyDescent="0.25">
      <c r="A230">
        <v>10229</v>
      </c>
      <c r="B230" t="s">
        <v>49</v>
      </c>
      <c r="C230" t="s">
        <v>50</v>
      </c>
      <c r="D230">
        <v>791</v>
      </c>
      <c r="E230" t="s">
        <v>51</v>
      </c>
      <c r="F230">
        <v>324</v>
      </c>
      <c r="G230" t="s">
        <v>134</v>
      </c>
      <c r="H230" s="43">
        <v>45</v>
      </c>
      <c r="I230" t="s">
        <v>110</v>
      </c>
      <c r="J230" s="40">
        <v>8</v>
      </c>
      <c r="K230" t="s">
        <v>4119</v>
      </c>
      <c r="L230" s="41">
        <v>189</v>
      </c>
      <c r="M230" t="s">
        <v>5695</v>
      </c>
      <c r="O230">
        <v>7777286</v>
      </c>
      <c r="P230" s="40"/>
    </row>
    <row r="231" spans="1:16" x14ac:dyDescent="0.25">
      <c r="A231">
        <v>10230</v>
      </c>
      <c r="B231" t="s">
        <v>5310</v>
      </c>
      <c r="C231" t="s">
        <v>50</v>
      </c>
      <c r="D231">
        <v>791</v>
      </c>
      <c r="E231" t="s">
        <v>51</v>
      </c>
      <c r="F231">
        <v>324</v>
      </c>
      <c r="G231" t="s">
        <v>132</v>
      </c>
      <c r="H231" s="43">
        <v>50</v>
      </c>
      <c r="I231" t="s">
        <v>110</v>
      </c>
      <c r="J231" s="40">
        <v>8</v>
      </c>
      <c r="K231" t="s">
        <v>206</v>
      </c>
      <c r="L231" s="41">
        <v>314</v>
      </c>
      <c r="M231" t="s">
        <v>5696</v>
      </c>
      <c r="O231">
        <v>7892082</v>
      </c>
      <c r="P231" s="40"/>
    </row>
    <row r="232" spans="1:16" x14ac:dyDescent="0.25">
      <c r="A232">
        <v>10231</v>
      </c>
      <c r="B232" t="s">
        <v>161</v>
      </c>
      <c r="C232" t="s">
        <v>50</v>
      </c>
      <c r="D232">
        <v>791</v>
      </c>
      <c r="E232" t="s">
        <v>51</v>
      </c>
      <c r="F232">
        <v>324</v>
      </c>
      <c r="G232" t="s">
        <v>102</v>
      </c>
      <c r="H232" s="43">
        <v>40</v>
      </c>
      <c r="I232" t="s">
        <v>110</v>
      </c>
      <c r="J232" s="40">
        <v>8</v>
      </c>
      <c r="K232" t="s">
        <v>206</v>
      </c>
      <c r="L232" s="41">
        <v>314</v>
      </c>
      <c r="M232" t="s">
        <v>5697</v>
      </c>
      <c r="O232">
        <v>8021371</v>
      </c>
      <c r="P232" s="40"/>
    </row>
    <row r="233" spans="1:16" x14ac:dyDescent="0.25">
      <c r="A233">
        <v>10232</v>
      </c>
      <c r="B233" t="s">
        <v>446</v>
      </c>
      <c r="C233" t="s">
        <v>50</v>
      </c>
      <c r="D233">
        <v>791</v>
      </c>
      <c r="E233" t="s">
        <v>51</v>
      </c>
      <c r="F233">
        <v>324</v>
      </c>
      <c r="G233" t="s">
        <v>102</v>
      </c>
      <c r="H233" s="43">
        <v>40</v>
      </c>
      <c r="I233" t="s">
        <v>110</v>
      </c>
      <c r="J233" s="40">
        <v>8</v>
      </c>
      <c r="K233" t="s">
        <v>202</v>
      </c>
      <c r="L233" s="41">
        <v>378</v>
      </c>
      <c r="M233" t="s">
        <v>5698</v>
      </c>
      <c r="O233">
        <v>8164866</v>
      </c>
      <c r="P233" s="40"/>
    </row>
    <row r="234" spans="1:16" x14ac:dyDescent="0.25">
      <c r="A234">
        <v>10233</v>
      </c>
      <c r="B234" t="s">
        <v>49</v>
      </c>
      <c r="C234" t="s">
        <v>50</v>
      </c>
      <c r="D234">
        <v>791</v>
      </c>
      <c r="E234" t="s">
        <v>51</v>
      </c>
      <c r="F234">
        <v>324</v>
      </c>
      <c r="G234" t="s">
        <v>134</v>
      </c>
      <c r="H234" s="43">
        <v>45</v>
      </c>
      <c r="I234" t="s">
        <v>90</v>
      </c>
      <c r="J234" s="40">
        <v>4</v>
      </c>
      <c r="K234" t="s">
        <v>206</v>
      </c>
      <c r="L234" s="41">
        <v>314</v>
      </c>
      <c r="M234" t="s">
        <v>5699</v>
      </c>
      <c r="O234">
        <v>8308361</v>
      </c>
      <c r="P234" s="40"/>
    </row>
    <row r="235" spans="1:16" x14ac:dyDescent="0.25">
      <c r="A235">
        <v>10234</v>
      </c>
      <c r="B235" t="s">
        <v>446</v>
      </c>
      <c r="C235" t="s">
        <v>50</v>
      </c>
      <c r="D235">
        <v>791</v>
      </c>
      <c r="E235" t="s">
        <v>51</v>
      </c>
      <c r="F235">
        <v>324</v>
      </c>
      <c r="G235" t="s">
        <v>102</v>
      </c>
      <c r="H235" s="43">
        <v>40</v>
      </c>
      <c r="I235" t="s">
        <v>110</v>
      </c>
      <c r="J235" s="40">
        <v>8</v>
      </c>
      <c r="K235" t="s">
        <v>206</v>
      </c>
      <c r="L235" s="41">
        <v>314</v>
      </c>
      <c r="M235" t="s">
        <v>5700</v>
      </c>
      <c r="O235">
        <v>8308361</v>
      </c>
      <c r="P235" s="40"/>
    </row>
    <row r="236" spans="1:16" x14ac:dyDescent="0.25">
      <c r="A236">
        <v>10235</v>
      </c>
      <c r="B236" t="s">
        <v>446</v>
      </c>
      <c r="C236" t="s">
        <v>50</v>
      </c>
      <c r="D236">
        <v>791</v>
      </c>
      <c r="E236" t="s">
        <v>51</v>
      </c>
      <c r="F236">
        <v>324</v>
      </c>
      <c r="G236" t="s">
        <v>102</v>
      </c>
      <c r="H236" s="43">
        <v>40</v>
      </c>
      <c r="I236" t="s">
        <v>114</v>
      </c>
      <c r="J236" s="40">
        <v>12</v>
      </c>
      <c r="K236" t="s">
        <v>202</v>
      </c>
      <c r="L236" s="41">
        <v>378</v>
      </c>
      <c r="M236" t="s">
        <v>5701</v>
      </c>
      <c r="O236">
        <v>8595351</v>
      </c>
      <c r="P236" s="40"/>
    </row>
    <row r="237" spans="1:16" x14ac:dyDescent="0.25">
      <c r="A237">
        <v>10236</v>
      </c>
      <c r="B237" t="s">
        <v>446</v>
      </c>
      <c r="C237" t="s">
        <v>50</v>
      </c>
      <c r="D237">
        <v>791</v>
      </c>
      <c r="E237" t="s">
        <v>51</v>
      </c>
      <c r="F237">
        <v>324</v>
      </c>
      <c r="G237" t="s">
        <v>102</v>
      </c>
      <c r="H237" s="43">
        <v>40</v>
      </c>
      <c r="I237" t="s">
        <v>99</v>
      </c>
      <c r="J237" s="40">
        <v>16</v>
      </c>
      <c r="K237" t="s">
        <v>206</v>
      </c>
      <c r="L237" s="41">
        <v>314</v>
      </c>
      <c r="M237" t="s">
        <v>5702</v>
      </c>
      <c r="O237">
        <v>8609557</v>
      </c>
      <c r="P237" s="40"/>
    </row>
    <row r="238" spans="1:16" x14ac:dyDescent="0.25">
      <c r="A238">
        <v>10237</v>
      </c>
      <c r="B238" t="s">
        <v>446</v>
      </c>
      <c r="C238" t="s">
        <v>50</v>
      </c>
      <c r="D238">
        <v>791</v>
      </c>
      <c r="E238" t="s">
        <v>51</v>
      </c>
      <c r="F238">
        <v>324</v>
      </c>
      <c r="G238" t="s">
        <v>102</v>
      </c>
      <c r="H238" s="43">
        <v>40</v>
      </c>
      <c r="I238" t="s">
        <v>99</v>
      </c>
      <c r="J238" s="40">
        <v>16</v>
      </c>
      <c r="K238" t="s">
        <v>202</v>
      </c>
      <c r="L238" s="41">
        <v>378</v>
      </c>
      <c r="M238" t="s">
        <v>5703</v>
      </c>
      <c r="O238">
        <v>8609557</v>
      </c>
      <c r="P238" s="40"/>
    </row>
    <row r="239" spans="1:16" x14ac:dyDescent="0.25">
      <c r="A239">
        <v>10238</v>
      </c>
      <c r="B239" t="s">
        <v>446</v>
      </c>
      <c r="C239" t="s">
        <v>50</v>
      </c>
      <c r="D239">
        <v>791</v>
      </c>
      <c r="E239" t="s">
        <v>51</v>
      </c>
      <c r="F239">
        <v>324</v>
      </c>
      <c r="G239" t="s">
        <v>102</v>
      </c>
      <c r="H239" s="43">
        <v>40</v>
      </c>
      <c r="I239" t="s">
        <v>114</v>
      </c>
      <c r="J239" s="40">
        <v>12</v>
      </c>
      <c r="K239" t="s">
        <v>206</v>
      </c>
      <c r="L239" s="41">
        <v>314</v>
      </c>
      <c r="M239" t="s">
        <v>5704</v>
      </c>
      <c r="O239">
        <v>8738846</v>
      </c>
      <c r="P239" s="40"/>
    </row>
    <row r="240" spans="1:16" x14ac:dyDescent="0.25">
      <c r="A240">
        <v>10239</v>
      </c>
      <c r="B240" t="s">
        <v>5435</v>
      </c>
      <c r="C240" t="s">
        <v>50</v>
      </c>
      <c r="D240">
        <v>791</v>
      </c>
      <c r="E240" t="s">
        <v>51</v>
      </c>
      <c r="F240">
        <v>324</v>
      </c>
      <c r="G240" t="s">
        <v>462</v>
      </c>
      <c r="H240" s="43">
        <v>80</v>
      </c>
      <c r="I240" t="s">
        <v>110</v>
      </c>
      <c r="J240" s="40">
        <v>8</v>
      </c>
      <c r="K240" t="s">
        <v>206</v>
      </c>
      <c r="L240" s="41">
        <v>314</v>
      </c>
      <c r="M240" t="s">
        <v>5705</v>
      </c>
      <c r="O240">
        <v>8896547</v>
      </c>
      <c r="P240" s="40"/>
    </row>
    <row r="241" spans="1:16" x14ac:dyDescent="0.25">
      <c r="A241">
        <v>10240</v>
      </c>
      <c r="B241" t="s">
        <v>49</v>
      </c>
      <c r="C241" t="s">
        <v>50</v>
      </c>
      <c r="D241">
        <v>791</v>
      </c>
      <c r="E241" t="s">
        <v>51</v>
      </c>
      <c r="F241">
        <v>324</v>
      </c>
      <c r="G241" t="s">
        <v>134</v>
      </c>
      <c r="H241" s="43">
        <v>45</v>
      </c>
      <c r="I241" t="s">
        <v>110</v>
      </c>
      <c r="J241" s="40">
        <v>8</v>
      </c>
      <c r="K241" t="s">
        <v>202</v>
      </c>
      <c r="L241" s="41">
        <v>378</v>
      </c>
      <c r="M241" t="s">
        <v>5706</v>
      </c>
      <c r="O241">
        <v>9054391</v>
      </c>
      <c r="P241" s="40"/>
    </row>
    <row r="242" spans="1:16" x14ac:dyDescent="0.25">
      <c r="A242">
        <v>10241</v>
      </c>
      <c r="B242" t="s">
        <v>49</v>
      </c>
      <c r="C242" t="s">
        <v>50</v>
      </c>
      <c r="D242">
        <v>791</v>
      </c>
      <c r="E242" t="s">
        <v>51</v>
      </c>
      <c r="F242">
        <v>324</v>
      </c>
      <c r="G242" t="s">
        <v>134</v>
      </c>
      <c r="H242" s="43">
        <v>45</v>
      </c>
      <c r="I242" t="s">
        <v>110</v>
      </c>
      <c r="J242" s="40">
        <v>8</v>
      </c>
      <c r="K242" t="s">
        <v>206</v>
      </c>
      <c r="L242" s="41">
        <v>314</v>
      </c>
      <c r="M242" t="s">
        <v>5707</v>
      </c>
      <c r="O242">
        <v>9169331</v>
      </c>
      <c r="P242" s="40"/>
    </row>
    <row r="243" spans="1:16" x14ac:dyDescent="0.25">
      <c r="A243">
        <v>10242</v>
      </c>
      <c r="B243" t="s">
        <v>49</v>
      </c>
      <c r="C243" t="s">
        <v>50</v>
      </c>
      <c r="D243">
        <v>791</v>
      </c>
      <c r="E243" t="s">
        <v>51</v>
      </c>
      <c r="F243">
        <v>324</v>
      </c>
      <c r="G243" t="s">
        <v>132</v>
      </c>
      <c r="H243" s="43">
        <v>50</v>
      </c>
      <c r="I243" t="s">
        <v>114</v>
      </c>
      <c r="J243" s="40">
        <v>12</v>
      </c>
      <c r="K243" t="s">
        <v>206</v>
      </c>
      <c r="L243" s="41">
        <v>314</v>
      </c>
      <c r="M243" t="s">
        <v>5708</v>
      </c>
      <c r="O243">
        <v>9312826</v>
      </c>
      <c r="P243" s="40"/>
    </row>
    <row r="244" spans="1:16" x14ac:dyDescent="0.25">
      <c r="A244">
        <v>10243</v>
      </c>
      <c r="B244" t="s">
        <v>49</v>
      </c>
      <c r="C244" t="s">
        <v>50</v>
      </c>
      <c r="D244">
        <v>791</v>
      </c>
      <c r="E244" t="s">
        <v>51</v>
      </c>
      <c r="F244">
        <v>324</v>
      </c>
      <c r="G244" t="s">
        <v>134</v>
      </c>
      <c r="H244" s="43">
        <v>45</v>
      </c>
      <c r="I244" t="s">
        <v>110</v>
      </c>
      <c r="J244" s="40">
        <v>8</v>
      </c>
      <c r="K244" t="s">
        <v>206</v>
      </c>
      <c r="L244" s="41">
        <v>314</v>
      </c>
      <c r="M244" t="s">
        <v>5709</v>
      </c>
      <c r="O244">
        <v>9456321</v>
      </c>
      <c r="P244" s="40"/>
    </row>
    <row r="245" spans="1:16" x14ac:dyDescent="0.25">
      <c r="A245">
        <v>10244</v>
      </c>
      <c r="B245" t="s">
        <v>446</v>
      </c>
      <c r="C245" t="s">
        <v>50</v>
      </c>
      <c r="D245">
        <v>791</v>
      </c>
      <c r="E245" t="s">
        <v>51</v>
      </c>
      <c r="F245">
        <v>324</v>
      </c>
      <c r="G245" t="s">
        <v>102</v>
      </c>
      <c r="H245" s="43">
        <v>40</v>
      </c>
      <c r="I245" t="s">
        <v>211</v>
      </c>
      <c r="J245" s="40">
        <v>32</v>
      </c>
      <c r="K245" t="s">
        <v>206</v>
      </c>
      <c r="L245" s="41">
        <v>314</v>
      </c>
      <c r="M245" t="s">
        <v>5710</v>
      </c>
      <c r="O245">
        <v>9470527</v>
      </c>
      <c r="P245" s="40"/>
    </row>
    <row r="246" spans="1:16" x14ac:dyDescent="0.25">
      <c r="A246">
        <v>10245</v>
      </c>
      <c r="B246" t="s">
        <v>161</v>
      </c>
      <c r="C246" t="s">
        <v>50</v>
      </c>
      <c r="D246">
        <v>791</v>
      </c>
      <c r="E246" t="s">
        <v>51</v>
      </c>
      <c r="F246">
        <v>324</v>
      </c>
      <c r="G246" t="s">
        <v>102</v>
      </c>
      <c r="H246" s="43">
        <v>40</v>
      </c>
      <c r="I246" t="s">
        <v>114</v>
      </c>
      <c r="J246" s="40">
        <v>12</v>
      </c>
      <c r="K246" t="s">
        <v>206</v>
      </c>
      <c r="L246" s="41">
        <v>314</v>
      </c>
      <c r="M246" t="s">
        <v>5711</v>
      </c>
      <c r="O246">
        <v>9743311</v>
      </c>
      <c r="P246" s="40"/>
    </row>
    <row r="247" spans="1:16" x14ac:dyDescent="0.25">
      <c r="A247">
        <v>10246</v>
      </c>
      <c r="B247" t="s">
        <v>161</v>
      </c>
      <c r="C247" t="s">
        <v>50</v>
      </c>
      <c r="D247">
        <v>791</v>
      </c>
      <c r="E247" t="s">
        <v>51</v>
      </c>
      <c r="F247">
        <v>324</v>
      </c>
      <c r="G247" t="s">
        <v>102</v>
      </c>
      <c r="H247" s="43">
        <v>40</v>
      </c>
      <c r="I247" t="s">
        <v>114</v>
      </c>
      <c r="J247" s="40">
        <v>12</v>
      </c>
      <c r="K247" t="s">
        <v>206</v>
      </c>
      <c r="L247" s="41">
        <v>314</v>
      </c>
      <c r="M247" t="s">
        <v>5712</v>
      </c>
      <c r="O247">
        <v>9743311</v>
      </c>
      <c r="P247" s="40"/>
    </row>
    <row r="248" spans="1:16" x14ac:dyDescent="0.25">
      <c r="A248">
        <v>10247</v>
      </c>
      <c r="B248" t="s">
        <v>49</v>
      </c>
      <c r="C248" t="s">
        <v>50</v>
      </c>
      <c r="D248">
        <v>791</v>
      </c>
      <c r="E248" t="s">
        <v>51</v>
      </c>
      <c r="F248">
        <v>324</v>
      </c>
      <c r="G248" t="s">
        <v>134</v>
      </c>
      <c r="H248" s="43">
        <v>45</v>
      </c>
      <c r="I248" t="s">
        <v>110</v>
      </c>
      <c r="J248" s="40">
        <v>8</v>
      </c>
      <c r="K248" t="s">
        <v>202</v>
      </c>
      <c r="L248" s="41">
        <v>378</v>
      </c>
      <c r="M248" t="s">
        <v>5713</v>
      </c>
      <c r="O248">
        <v>10173796</v>
      </c>
      <c r="P248" s="40"/>
    </row>
    <row r="249" spans="1:16" x14ac:dyDescent="0.25">
      <c r="A249">
        <v>10248</v>
      </c>
      <c r="B249" t="s">
        <v>49</v>
      </c>
      <c r="C249" t="s">
        <v>50</v>
      </c>
      <c r="D249">
        <v>791</v>
      </c>
      <c r="E249" t="s">
        <v>51</v>
      </c>
      <c r="F249">
        <v>324</v>
      </c>
      <c r="G249" t="s">
        <v>134</v>
      </c>
      <c r="H249" s="43">
        <v>45</v>
      </c>
      <c r="I249" t="s">
        <v>114</v>
      </c>
      <c r="J249" s="40">
        <v>12</v>
      </c>
      <c r="K249" t="s">
        <v>202</v>
      </c>
      <c r="L249" s="41">
        <v>378</v>
      </c>
      <c r="M249" t="s">
        <v>5714</v>
      </c>
      <c r="O249">
        <v>10173796</v>
      </c>
      <c r="P249" s="40"/>
    </row>
    <row r="250" spans="1:16" x14ac:dyDescent="0.25">
      <c r="A250">
        <v>10249</v>
      </c>
      <c r="B250" t="s">
        <v>5436</v>
      </c>
      <c r="C250" t="s">
        <v>50</v>
      </c>
      <c r="D250">
        <v>791</v>
      </c>
      <c r="E250" t="s">
        <v>51</v>
      </c>
      <c r="F250">
        <v>324</v>
      </c>
      <c r="G250" t="s">
        <v>229</v>
      </c>
      <c r="H250" s="43">
        <v>90</v>
      </c>
      <c r="I250" t="s">
        <v>114</v>
      </c>
      <c r="J250" s="40">
        <v>12</v>
      </c>
      <c r="K250" t="s">
        <v>206</v>
      </c>
      <c r="L250" s="41">
        <v>314</v>
      </c>
      <c r="M250" t="s">
        <v>5715</v>
      </c>
      <c r="O250">
        <v>10761982</v>
      </c>
      <c r="P250" s="40"/>
    </row>
    <row r="251" spans="1:16" x14ac:dyDescent="0.25">
      <c r="A251">
        <v>10250</v>
      </c>
      <c r="B251" t="s">
        <v>446</v>
      </c>
      <c r="C251" t="s">
        <v>50</v>
      </c>
      <c r="D251">
        <v>791</v>
      </c>
      <c r="E251" t="s">
        <v>51</v>
      </c>
      <c r="F251">
        <v>324</v>
      </c>
      <c r="G251" t="s">
        <v>102</v>
      </c>
      <c r="H251" s="43">
        <v>40</v>
      </c>
      <c r="I251" t="s">
        <v>110</v>
      </c>
      <c r="J251" s="40">
        <v>8</v>
      </c>
      <c r="K251" t="s">
        <v>206</v>
      </c>
      <c r="L251" s="41">
        <v>314</v>
      </c>
      <c r="M251" t="s">
        <v>5716</v>
      </c>
      <c r="O251">
        <v>11049115</v>
      </c>
      <c r="P251" s="40"/>
    </row>
    <row r="252" spans="1:16" x14ac:dyDescent="0.25">
      <c r="A252">
        <v>10251</v>
      </c>
      <c r="B252" t="s">
        <v>49</v>
      </c>
      <c r="C252" t="s">
        <v>50</v>
      </c>
      <c r="D252">
        <v>791</v>
      </c>
      <c r="E252" t="s">
        <v>51</v>
      </c>
      <c r="F252">
        <v>324</v>
      </c>
      <c r="G252" t="s">
        <v>134</v>
      </c>
      <c r="H252" s="43">
        <v>45</v>
      </c>
      <c r="I252" t="s">
        <v>114</v>
      </c>
      <c r="J252" s="40">
        <v>12</v>
      </c>
      <c r="K252" t="s">
        <v>202</v>
      </c>
      <c r="L252" s="41">
        <v>378</v>
      </c>
      <c r="M252" t="s">
        <v>5717</v>
      </c>
      <c r="O252">
        <v>11321756</v>
      </c>
      <c r="P252" s="40"/>
    </row>
    <row r="253" spans="1:16" x14ac:dyDescent="0.25">
      <c r="A253">
        <v>10252</v>
      </c>
      <c r="B253" t="s">
        <v>161</v>
      </c>
      <c r="C253" t="s">
        <v>50</v>
      </c>
      <c r="D253">
        <v>791</v>
      </c>
      <c r="E253" t="s">
        <v>51</v>
      </c>
      <c r="F253">
        <v>324</v>
      </c>
      <c r="G253" t="s">
        <v>102</v>
      </c>
      <c r="H253" s="43">
        <v>40</v>
      </c>
      <c r="I253" t="s">
        <v>114</v>
      </c>
      <c r="J253" s="40">
        <v>12</v>
      </c>
      <c r="K253" t="s">
        <v>206</v>
      </c>
      <c r="L253" s="41">
        <v>314</v>
      </c>
      <c r="M253" t="s">
        <v>5718</v>
      </c>
      <c r="O253">
        <v>11364804</v>
      </c>
      <c r="P253" s="40"/>
    </row>
    <row r="254" spans="1:16" x14ac:dyDescent="0.25">
      <c r="A254">
        <v>10253</v>
      </c>
      <c r="B254" t="s">
        <v>446</v>
      </c>
      <c r="C254" t="s">
        <v>50</v>
      </c>
      <c r="D254">
        <v>791</v>
      </c>
      <c r="E254" t="s">
        <v>51</v>
      </c>
      <c r="F254">
        <v>324</v>
      </c>
      <c r="G254" t="s">
        <v>102</v>
      </c>
      <c r="H254" s="43">
        <v>40</v>
      </c>
      <c r="I254" t="s">
        <v>110</v>
      </c>
      <c r="J254" s="40">
        <v>8</v>
      </c>
      <c r="K254" t="s">
        <v>206</v>
      </c>
      <c r="L254" s="41">
        <v>314</v>
      </c>
      <c r="M254" t="s">
        <v>5719</v>
      </c>
      <c r="O254">
        <v>11422202</v>
      </c>
      <c r="P254" s="40"/>
    </row>
    <row r="255" spans="1:16" x14ac:dyDescent="0.25">
      <c r="A255">
        <v>10254</v>
      </c>
      <c r="B255" t="s">
        <v>5436</v>
      </c>
      <c r="C255" t="s">
        <v>50</v>
      </c>
      <c r="D255">
        <v>791</v>
      </c>
      <c r="E255" t="s">
        <v>51</v>
      </c>
      <c r="F255">
        <v>324</v>
      </c>
      <c r="G255" t="s">
        <v>229</v>
      </c>
      <c r="H255" s="43">
        <v>90</v>
      </c>
      <c r="I255" t="s">
        <v>99</v>
      </c>
      <c r="J255" s="40">
        <v>16</v>
      </c>
      <c r="K255" t="s">
        <v>202</v>
      </c>
      <c r="L255" s="41">
        <v>378</v>
      </c>
      <c r="M255" t="s">
        <v>5720</v>
      </c>
      <c r="O255">
        <v>11479457</v>
      </c>
      <c r="P255" s="40"/>
    </row>
    <row r="256" spans="1:16" x14ac:dyDescent="0.25">
      <c r="A256">
        <v>10255</v>
      </c>
      <c r="B256" t="s">
        <v>161</v>
      </c>
      <c r="C256" t="s">
        <v>50</v>
      </c>
      <c r="D256">
        <v>791</v>
      </c>
      <c r="E256" t="s">
        <v>51</v>
      </c>
      <c r="F256">
        <v>324</v>
      </c>
      <c r="G256" t="s">
        <v>102</v>
      </c>
      <c r="H256" s="43">
        <v>40</v>
      </c>
      <c r="I256" t="s">
        <v>114</v>
      </c>
      <c r="J256" s="40">
        <v>12</v>
      </c>
      <c r="K256" t="s">
        <v>213</v>
      </c>
      <c r="L256" s="41">
        <v>628</v>
      </c>
      <c r="M256" t="s">
        <v>5721</v>
      </c>
      <c r="O256">
        <v>11953134</v>
      </c>
      <c r="P256" s="40"/>
    </row>
    <row r="257" spans="1:16" x14ac:dyDescent="0.25">
      <c r="A257">
        <v>10256</v>
      </c>
      <c r="B257" t="s">
        <v>161</v>
      </c>
      <c r="C257" t="s">
        <v>50</v>
      </c>
      <c r="D257">
        <v>791</v>
      </c>
      <c r="E257" t="s">
        <v>51</v>
      </c>
      <c r="F257">
        <v>324</v>
      </c>
      <c r="G257" t="s">
        <v>102</v>
      </c>
      <c r="H257" s="43">
        <v>40</v>
      </c>
      <c r="I257" t="s">
        <v>114</v>
      </c>
      <c r="J257" s="40">
        <v>12</v>
      </c>
      <c r="K257" t="s">
        <v>206</v>
      </c>
      <c r="L257" s="41">
        <v>314</v>
      </c>
      <c r="M257" t="s">
        <v>5722</v>
      </c>
      <c r="O257">
        <v>11953134</v>
      </c>
      <c r="P257" s="40"/>
    </row>
    <row r="258" spans="1:16" x14ac:dyDescent="0.25">
      <c r="A258">
        <v>10257</v>
      </c>
      <c r="B258" t="s">
        <v>5437</v>
      </c>
      <c r="C258" t="s">
        <v>50</v>
      </c>
      <c r="D258">
        <v>791</v>
      </c>
      <c r="E258" t="s">
        <v>51</v>
      </c>
      <c r="F258">
        <v>324</v>
      </c>
      <c r="G258" t="s">
        <v>229</v>
      </c>
      <c r="H258" s="43">
        <v>90</v>
      </c>
      <c r="I258" t="s">
        <v>110</v>
      </c>
      <c r="J258" s="40">
        <v>8</v>
      </c>
      <c r="K258" t="s">
        <v>202</v>
      </c>
      <c r="L258" s="41">
        <v>378</v>
      </c>
      <c r="M258" t="s">
        <v>5723</v>
      </c>
      <c r="O258">
        <v>12182726</v>
      </c>
      <c r="P258" s="40"/>
    </row>
    <row r="259" spans="1:16" x14ac:dyDescent="0.25">
      <c r="A259">
        <v>10258</v>
      </c>
      <c r="B259" t="s">
        <v>161</v>
      </c>
      <c r="C259" t="s">
        <v>50</v>
      </c>
      <c r="D259">
        <v>791</v>
      </c>
      <c r="E259" t="s">
        <v>51</v>
      </c>
      <c r="F259">
        <v>324</v>
      </c>
      <c r="G259" t="s">
        <v>102</v>
      </c>
      <c r="H259" s="43">
        <v>40</v>
      </c>
      <c r="I259" t="s">
        <v>114</v>
      </c>
      <c r="J259" s="40">
        <v>12</v>
      </c>
      <c r="K259" t="s">
        <v>202</v>
      </c>
      <c r="L259" s="41">
        <v>378</v>
      </c>
      <c r="M259" t="s">
        <v>5724</v>
      </c>
      <c r="O259">
        <v>12699308</v>
      </c>
      <c r="P259" s="40"/>
    </row>
    <row r="260" spans="1:16" x14ac:dyDescent="0.25">
      <c r="A260">
        <v>10259</v>
      </c>
      <c r="B260" t="s">
        <v>5437</v>
      </c>
      <c r="C260" t="s">
        <v>50</v>
      </c>
      <c r="D260">
        <v>791</v>
      </c>
      <c r="E260" t="s">
        <v>51</v>
      </c>
      <c r="F260">
        <v>324</v>
      </c>
      <c r="G260" t="s">
        <v>229</v>
      </c>
      <c r="H260" s="43">
        <v>90</v>
      </c>
      <c r="I260" t="s">
        <v>99</v>
      </c>
      <c r="J260" s="40">
        <v>16</v>
      </c>
      <c r="K260" t="s">
        <v>202</v>
      </c>
      <c r="L260" s="41">
        <v>378</v>
      </c>
      <c r="M260" t="s">
        <v>5725</v>
      </c>
      <c r="O260">
        <v>12900201</v>
      </c>
      <c r="P260" s="40"/>
    </row>
    <row r="261" spans="1:16" x14ac:dyDescent="0.25">
      <c r="A261">
        <v>10260</v>
      </c>
      <c r="B261" t="s">
        <v>161</v>
      </c>
      <c r="C261" t="s">
        <v>50</v>
      </c>
      <c r="D261">
        <v>791</v>
      </c>
      <c r="E261" t="s">
        <v>51</v>
      </c>
      <c r="F261">
        <v>324</v>
      </c>
      <c r="G261" t="s">
        <v>102</v>
      </c>
      <c r="H261" s="43">
        <v>40</v>
      </c>
      <c r="I261" t="s">
        <v>114</v>
      </c>
      <c r="J261" s="40">
        <v>12</v>
      </c>
      <c r="K261" t="s">
        <v>213</v>
      </c>
      <c r="L261" s="41">
        <v>628</v>
      </c>
      <c r="M261" t="s">
        <v>5726</v>
      </c>
      <c r="O261">
        <v>14177306</v>
      </c>
      <c r="P261" s="40"/>
    </row>
    <row r="262" spans="1:16" x14ac:dyDescent="0.25">
      <c r="A262">
        <v>10261</v>
      </c>
      <c r="B262" t="s">
        <v>49</v>
      </c>
      <c r="C262" t="s">
        <v>441</v>
      </c>
      <c r="D262">
        <v>915</v>
      </c>
      <c r="E262" t="s">
        <v>51</v>
      </c>
      <c r="F262">
        <v>324</v>
      </c>
      <c r="G262" t="s">
        <v>134</v>
      </c>
      <c r="H262" s="43">
        <v>45</v>
      </c>
      <c r="I262" t="s">
        <v>110</v>
      </c>
      <c r="J262" s="40">
        <v>8</v>
      </c>
      <c r="K262" t="s">
        <v>4117</v>
      </c>
      <c r="L262" s="41">
        <v>253</v>
      </c>
      <c r="M262" t="s">
        <v>5727</v>
      </c>
      <c r="O262">
        <v>7920781</v>
      </c>
      <c r="P262" s="40"/>
    </row>
    <row r="263" spans="1:16" x14ac:dyDescent="0.25">
      <c r="A263">
        <v>10262</v>
      </c>
      <c r="B263" t="s">
        <v>167</v>
      </c>
      <c r="C263" t="s">
        <v>441</v>
      </c>
      <c r="D263">
        <v>915</v>
      </c>
      <c r="E263" t="s">
        <v>51</v>
      </c>
      <c r="F263">
        <v>324</v>
      </c>
      <c r="G263" t="s">
        <v>102</v>
      </c>
      <c r="H263" s="43">
        <v>40</v>
      </c>
      <c r="I263" t="s">
        <v>99</v>
      </c>
      <c r="J263" s="40">
        <v>16</v>
      </c>
      <c r="K263" t="s">
        <v>202</v>
      </c>
      <c r="L263" s="41">
        <v>378</v>
      </c>
      <c r="M263" t="s">
        <v>5728</v>
      </c>
      <c r="O263">
        <v>8322567</v>
      </c>
      <c r="P263" s="40"/>
    </row>
    <row r="264" spans="1:16" x14ac:dyDescent="0.25">
      <c r="A264">
        <v>10263</v>
      </c>
      <c r="B264" t="s">
        <v>5438</v>
      </c>
      <c r="C264" t="s">
        <v>441</v>
      </c>
      <c r="D264">
        <v>915</v>
      </c>
      <c r="E264" t="s">
        <v>51</v>
      </c>
      <c r="F264">
        <v>324</v>
      </c>
      <c r="G264" t="s">
        <v>134</v>
      </c>
      <c r="H264" s="43">
        <v>45</v>
      </c>
      <c r="I264" t="s">
        <v>114</v>
      </c>
      <c r="J264" s="40">
        <v>12</v>
      </c>
      <c r="K264" t="s">
        <v>4117</v>
      </c>
      <c r="L264" s="41">
        <v>253</v>
      </c>
      <c r="M264" t="s">
        <v>5729</v>
      </c>
      <c r="O264">
        <v>8882341</v>
      </c>
      <c r="P264" s="40"/>
    </row>
    <row r="265" spans="1:16" x14ac:dyDescent="0.25">
      <c r="A265">
        <v>10264</v>
      </c>
      <c r="B265" t="s">
        <v>167</v>
      </c>
      <c r="C265" t="s">
        <v>441</v>
      </c>
      <c r="D265">
        <v>915</v>
      </c>
      <c r="E265" t="s">
        <v>51</v>
      </c>
      <c r="F265">
        <v>324</v>
      </c>
      <c r="G265" t="s">
        <v>134</v>
      </c>
      <c r="H265" s="43">
        <v>45</v>
      </c>
      <c r="I265" t="s">
        <v>99</v>
      </c>
      <c r="J265" s="40">
        <v>16</v>
      </c>
      <c r="K265" t="s">
        <v>202</v>
      </c>
      <c r="L265" s="41">
        <v>378</v>
      </c>
      <c r="M265" t="s">
        <v>5730</v>
      </c>
      <c r="O265">
        <v>8896547</v>
      </c>
      <c r="P265" s="40"/>
    </row>
    <row r="266" spans="1:16" x14ac:dyDescent="0.25">
      <c r="A266">
        <v>10265</v>
      </c>
      <c r="B266" t="s">
        <v>5438</v>
      </c>
      <c r="C266" t="s">
        <v>441</v>
      </c>
      <c r="D266">
        <v>915</v>
      </c>
      <c r="E266" t="s">
        <v>51</v>
      </c>
      <c r="F266">
        <v>324</v>
      </c>
      <c r="G266" t="s">
        <v>134</v>
      </c>
      <c r="H266" s="43">
        <v>45</v>
      </c>
      <c r="I266" t="s">
        <v>114</v>
      </c>
      <c r="J266" s="40">
        <v>12</v>
      </c>
      <c r="K266" t="s">
        <v>202</v>
      </c>
      <c r="L266" s="41">
        <v>378</v>
      </c>
      <c r="M266" t="s">
        <v>5731</v>
      </c>
      <c r="O266">
        <v>9040042</v>
      </c>
      <c r="P266" s="40"/>
    </row>
    <row r="267" spans="1:16" x14ac:dyDescent="0.25">
      <c r="A267">
        <v>10266</v>
      </c>
      <c r="B267" t="s">
        <v>5438</v>
      </c>
      <c r="C267" t="s">
        <v>441</v>
      </c>
      <c r="D267">
        <v>915</v>
      </c>
      <c r="E267" t="s">
        <v>51</v>
      </c>
      <c r="F267">
        <v>324</v>
      </c>
      <c r="G267" t="s">
        <v>134</v>
      </c>
      <c r="H267" s="43">
        <v>45</v>
      </c>
      <c r="I267" t="s">
        <v>219</v>
      </c>
      <c r="J267" s="40">
        <v>20</v>
      </c>
      <c r="K267" t="s">
        <v>213</v>
      </c>
      <c r="L267" s="41">
        <v>628</v>
      </c>
      <c r="M267" t="s">
        <v>5732</v>
      </c>
      <c r="O267">
        <v>10030301</v>
      </c>
      <c r="P267" s="40"/>
    </row>
    <row r="268" spans="1:16" x14ac:dyDescent="0.25">
      <c r="A268">
        <v>10267</v>
      </c>
      <c r="B268" t="s">
        <v>5439</v>
      </c>
      <c r="C268" t="s">
        <v>441</v>
      </c>
      <c r="D268">
        <v>915</v>
      </c>
      <c r="E268" t="s">
        <v>51</v>
      </c>
      <c r="F268">
        <v>324</v>
      </c>
      <c r="G268" t="s">
        <v>462</v>
      </c>
      <c r="H268" s="43">
        <v>80</v>
      </c>
      <c r="I268" t="s">
        <v>110</v>
      </c>
      <c r="J268" s="40">
        <v>8</v>
      </c>
      <c r="K268" t="s">
        <v>206</v>
      </c>
      <c r="L268" s="41">
        <v>314</v>
      </c>
      <c r="M268" t="s">
        <v>5733</v>
      </c>
      <c r="O268">
        <v>10188145</v>
      </c>
      <c r="P268" s="40"/>
    </row>
    <row r="269" spans="1:16" x14ac:dyDescent="0.25">
      <c r="A269">
        <v>10268</v>
      </c>
      <c r="B269" t="s">
        <v>161</v>
      </c>
      <c r="C269" t="s">
        <v>441</v>
      </c>
      <c r="D269">
        <v>915</v>
      </c>
      <c r="E269" t="s">
        <v>51</v>
      </c>
      <c r="F269">
        <v>324</v>
      </c>
      <c r="G269" t="s">
        <v>102</v>
      </c>
      <c r="H269" s="43">
        <v>40</v>
      </c>
      <c r="I269" t="s">
        <v>110</v>
      </c>
      <c r="J269" s="40">
        <v>8</v>
      </c>
      <c r="K269" t="s">
        <v>202</v>
      </c>
      <c r="L269" s="41">
        <v>378</v>
      </c>
      <c r="M269" t="s">
        <v>5734</v>
      </c>
      <c r="O269">
        <v>10317291</v>
      </c>
      <c r="P269" s="40"/>
    </row>
    <row r="270" spans="1:16" x14ac:dyDescent="0.25">
      <c r="A270">
        <v>10269</v>
      </c>
      <c r="B270" t="s">
        <v>167</v>
      </c>
      <c r="C270" t="s">
        <v>441</v>
      </c>
      <c r="D270">
        <v>915</v>
      </c>
      <c r="E270" t="s">
        <v>51</v>
      </c>
      <c r="F270">
        <v>324</v>
      </c>
      <c r="G270" t="s">
        <v>134</v>
      </c>
      <c r="H270" s="43">
        <v>45</v>
      </c>
      <c r="I270" t="s">
        <v>114</v>
      </c>
      <c r="J270" s="40">
        <v>12</v>
      </c>
      <c r="K270" t="s">
        <v>202</v>
      </c>
      <c r="L270" s="41">
        <v>378</v>
      </c>
      <c r="M270" t="s">
        <v>5735</v>
      </c>
      <c r="O270">
        <v>10331497</v>
      </c>
      <c r="P270" s="40"/>
    </row>
    <row r="271" spans="1:16" x14ac:dyDescent="0.25">
      <c r="A271">
        <v>10270</v>
      </c>
      <c r="B271" t="s">
        <v>5440</v>
      </c>
      <c r="C271" t="s">
        <v>441</v>
      </c>
      <c r="D271">
        <v>915</v>
      </c>
      <c r="E271" t="s">
        <v>51</v>
      </c>
      <c r="F271">
        <v>324</v>
      </c>
      <c r="G271" t="s">
        <v>132</v>
      </c>
      <c r="H271" s="43">
        <v>50</v>
      </c>
      <c r="I271" t="s">
        <v>110</v>
      </c>
      <c r="J271" s="40">
        <v>8</v>
      </c>
      <c r="K271" t="s">
        <v>206</v>
      </c>
      <c r="L271" s="41">
        <v>314</v>
      </c>
      <c r="M271" t="s">
        <v>5736</v>
      </c>
      <c r="O271">
        <v>10331640</v>
      </c>
      <c r="P271" s="40"/>
    </row>
    <row r="272" spans="1:16" x14ac:dyDescent="0.25">
      <c r="A272">
        <v>10271</v>
      </c>
      <c r="B272" t="s">
        <v>5440</v>
      </c>
      <c r="C272" t="s">
        <v>441</v>
      </c>
      <c r="D272">
        <v>915</v>
      </c>
      <c r="E272" t="s">
        <v>51</v>
      </c>
      <c r="F272">
        <v>324</v>
      </c>
      <c r="G272" t="s">
        <v>132</v>
      </c>
      <c r="H272" s="43">
        <v>50</v>
      </c>
      <c r="I272" t="s">
        <v>110</v>
      </c>
      <c r="J272" s="40">
        <v>8</v>
      </c>
      <c r="K272" t="s">
        <v>202</v>
      </c>
      <c r="L272" s="41">
        <v>378</v>
      </c>
      <c r="M272" t="s">
        <v>5737</v>
      </c>
      <c r="O272">
        <v>10618630</v>
      </c>
      <c r="P272" s="40"/>
    </row>
    <row r="273" spans="1:16" x14ac:dyDescent="0.25">
      <c r="A273">
        <v>10272</v>
      </c>
      <c r="B273" t="s">
        <v>5441</v>
      </c>
      <c r="C273" t="s">
        <v>441</v>
      </c>
      <c r="D273">
        <v>915</v>
      </c>
      <c r="E273" t="s">
        <v>51</v>
      </c>
      <c r="F273">
        <v>324</v>
      </c>
      <c r="G273" t="s">
        <v>132</v>
      </c>
      <c r="H273" s="43">
        <v>50</v>
      </c>
      <c r="I273" t="s">
        <v>110</v>
      </c>
      <c r="J273" s="40">
        <v>8</v>
      </c>
      <c r="K273" t="s">
        <v>202</v>
      </c>
      <c r="L273" s="41">
        <v>378</v>
      </c>
      <c r="M273" t="s">
        <v>5738</v>
      </c>
      <c r="O273">
        <v>10891271</v>
      </c>
      <c r="P273" s="40"/>
    </row>
    <row r="274" spans="1:16" x14ac:dyDescent="0.25">
      <c r="A274">
        <v>10273</v>
      </c>
      <c r="B274" t="s">
        <v>5442</v>
      </c>
      <c r="C274" t="s">
        <v>441</v>
      </c>
      <c r="D274">
        <v>915</v>
      </c>
      <c r="E274" t="s">
        <v>51</v>
      </c>
      <c r="F274">
        <v>324</v>
      </c>
      <c r="G274" t="s">
        <v>132</v>
      </c>
      <c r="H274" s="43">
        <v>50</v>
      </c>
      <c r="I274" t="s">
        <v>99</v>
      </c>
      <c r="J274" s="40">
        <v>16</v>
      </c>
      <c r="K274" t="s">
        <v>202</v>
      </c>
      <c r="L274" s="41">
        <v>378</v>
      </c>
      <c r="M274" t="s">
        <v>5739</v>
      </c>
      <c r="O274">
        <v>10977224</v>
      </c>
      <c r="P274" s="40"/>
    </row>
    <row r="275" spans="1:16" x14ac:dyDescent="0.25">
      <c r="A275">
        <v>10274</v>
      </c>
      <c r="B275" t="s">
        <v>5440</v>
      </c>
      <c r="C275" t="s">
        <v>441</v>
      </c>
      <c r="D275">
        <v>915</v>
      </c>
      <c r="E275" t="s">
        <v>51</v>
      </c>
      <c r="F275">
        <v>324</v>
      </c>
      <c r="G275" t="s">
        <v>132</v>
      </c>
      <c r="H275" s="43">
        <v>50</v>
      </c>
      <c r="I275" t="s">
        <v>99</v>
      </c>
      <c r="J275" s="40">
        <v>16</v>
      </c>
      <c r="K275" t="s">
        <v>206</v>
      </c>
      <c r="L275" s="41">
        <v>314</v>
      </c>
      <c r="M275" t="s">
        <v>5740</v>
      </c>
      <c r="O275">
        <v>11005923</v>
      </c>
      <c r="P275" s="40"/>
    </row>
    <row r="276" spans="1:16" x14ac:dyDescent="0.25">
      <c r="A276">
        <v>10275</v>
      </c>
      <c r="B276" t="s">
        <v>5443</v>
      </c>
      <c r="C276" t="s">
        <v>441</v>
      </c>
      <c r="D276">
        <v>915</v>
      </c>
      <c r="E276" t="s">
        <v>51</v>
      </c>
      <c r="F276">
        <v>324</v>
      </c>
      <c r="G276" t="s">
        <v>229</v>
      </c>
      <c r="H276" s="43">
        <v>90</v>
      </c>
      <c r="I276" t="s">
        <v>110</v>
      </c>
      <c r="J276" s="40">
        <v>8</v>
      </c>
      <c r="K276" t="s">
        <v>202</v>
      </c>
      <c r="L276" s="41">
        <v>378</v>
      </c>
      <c r="M276" t="s">
        <v>5741</v>
      </c>
      <c r="O276">
        <v>11163768</v>
      </c>
      <c r="P276" s="40"/>
    </row>
    <row r="277" spans="1:16" x14ac:dyDescent="0.25">
      <c r="A277">
        <v>10276</v>
      </c>
      <c r="B277" t="s">
        <v>446</v>
      </c>
      <c r="C277" t="s">
        <v>441</v>
      </c>
      <c r="D277">
        <v>915</v>
      </c>
      <c r="E277" t="s">
        <v>51</v>
      </c>
      <c r="F277">
        <v>324</v>
      </c>
      <c r="G277" t="s">
        <v>102</v>
      </c>
      <c r="H277" s="43">
        <v>40</v>
      </c>
      <c r="I277" t="s">
        <v>99</v>
      </c>
      <c r="J277" s="40">
        <v>16</v>
      </c>
      <c r="K277" t="s">
        <v>202</v>
      </c>
      <c r="L277" s="41">
        <v>378</v>
      </c>
      <c r="M277" t="s">
        <v>5742</v>
      </c>
      <c r="O277">
        <v>11178261</v>
      </c>
      <c r="P277" s="40"/>
    </row>
    <row r="278" spans="1:16" x14ac:dyDescent="0.25">
      <c r="A278">
        <v>10277</v>
      </c>
      <c r="B278" t="s">
        <v>5440</v>
      </c>
      <c r="C278" t="s">
        <v>441</v>
      </c>
      <c r="D278">
        <v>915</v>
      </c>
      <c r="E278" t="s">
        <v>51</v>
      </c>
      <c r="F278">
        <v>324</v>
      </c>
      <c r="G278" t="s">
        <v>132</v>
      </c>
      <c r="H278" s="43">
        <v>50</v>
      </c>
      <c r="I278" t="s">
        <v>99</v>
      </c>
      <c r="J278" s="40">
        <v>16</v>
      </c>
      <c r="K278" t="s">
        <v>202</v>
      </c>
      <c r="L278" s="41">
        <v>378</v>
      </c>
      <c r="M278" t="s">
        <v>5743</v>
      </c>
      <c r="O278">
        <v>11307263</v>
      </c>
      <c r="P278" s="40"/>
    </row>
    <row r="279" spans="1:16" x14ac:dyDescent="0.25">
      <c r="A279">
        <v>10278</v>
      </c>
      <c r="B279" t="s">
        <v>167</v>
      </c>
      <c r="C279" t="s">
        <v>441</v>
      </c>
      <c r="D279">
        <v>915</v>
      </c>
      <c r="E279" t="s">
        <v>51</v>
      </c>
      <c r="F279">
        <v>324</v>
      </c>
      <c r="G279" t="s">
        <v>134</v>
      </c>
      <c r="H279" s="43">
        <v>45</v>
      </c>
      <c r="I279" t="s">
        <v>114</v>
      </c>
      <c r="J279" s="40">
        <v>12</v>
      </c>
      <c r="K279" t="s">
        <v>202</v>
      </c>
      <c r="L279" s="41">
        <v>378</v>
      </c>
      <c r="M279" t="s">
        <v>5744</v>
      </c>
      <c r="O279">
        <v>11335962</v>
      </c>
      <c r="P279" s="40"/>
    </row>
    <row r="280" spans="1:16" x14ac:dyDescent="0.25">
      <c r="A280">
        <v>10279</v>
      </c>
      <c r="B280" t="s">
        <v>5443</v>
      </c>
      <c r="C280" t="s">
        <v>441</v>
      </c>
      <c r="D280">
        <v>915</v>
      </c>
      <c r="E280" t="s">
        <v>51</v>
      </c>
      <c r="F280">
        <v>324</v>
      </c>
      <c r="G280" t="s">
        <v>229</v>
      </c>
      <c r="H280" s="43">
        <v>90</v>
      </c>
      <c r="I280" t="s">
        <v>114</v>
      </c>
      <c r="J280" s="40">
        <v>12</v>
      </c>
      <c r="K280" t="s">
        <v>202</v>
      </c>
      <c r="L280" s="41">
        <v>378</v>
      </c>
      <c r="M280" t="s">
        <v>5745</v>
      </c>
      <c r="O280">
        <v>11335962</v>
      </c>
      <c r="P280" s="40"/>
    </row>
    <row r="281" spans="1:16" x14ac:dyDescent="0.25">
      <c r="A281">
        <v>10280</v>
      </c>
      <c r="B281" t="s">
        <v>5426</v>
      </c>
      <c r="C281" t="s">
        <v>441</v>
      </c>
      <c r="D281">
        <v>915</v>
      </c>
      <c r="E281" t="s">
        <v>51</v>
      </c>
      <c r="F281">
        <v>324</v>
      </c>
      <c r="G281" t="s">
        <v>462</v>
      </c>
      <c r="H281" s="43">
        <v>80</v>
      </c>
      <c r="I281" t="s">
        <v>110</v>
      </c>
      <c r="J281" s="40">
        <v>8</v>
      </c>
      <c r="K281" t="s">
        <v>202</v>
      </c>
      <c r="L281" s="41">
        <v>378</v>
      </c>
      <c r="M281" t="s">
        <v>5746</v>
      </c>
      <c r="O281">
        <v>11608746</v>
      </c>
      <c r="P281" s="40"/>
    </row>
    <row r="282" spans="1:16" x14ac:dyDescent="0.25">
      <c r="A282">
        <v>10281</v>
      </c>
      <c r="B282" t="s">
        <v>5436</v>
      </c>
      <c r="C282" t="s">
        <v>441</v>
      </c>
      <c r="D282">
        <v>915</v>
      </c>
      <c r="E282" t="s">
        <v>51</v>
      </c>
      <c r="F282">
        <v>324</v>
      </c>
      <c r="G282" t="s">
        <v>229</v>
      </c>
      <c r="H282" s="43">
        <v>90</v>
      </c>
      <c r="I282" t="s">
        <v>110</v>
      </c>
      <c r="J282" s="40">
        <v>8</v>
      </c>
      <c r="K282" t="s">
        <v>202</v>
      </c>
      <c r="L282" s="41">
        <v>378</v>
      </c>
      <c r="M282" t="s">
        <v>5747</v>
      </c>
      <c r="O282">
        <v>11752241</v>
      </c>
      <c r="P282" s="40"/>
    </row>
    <row r="283" spans="1:16" x14ac:dyDescent="0.25">
      <c r="A283">
        <v>10282</v>
      </c>
      <c r="B283" t="s">
        <v>5415</v>
      </c>
      <c r="C283" t="s">
        <v>441</v>
      </c>
      <c r="D283">
        <v>915</v>
      </c>
      <c r="E283" t="s">
        <v>51</v>
      </c>
      <c r="F283">
        <v>324</v>
      </c>
      <c r="G283" t="s">
        <v>132</v>
      </c>
      <c r="H283" s="43">
        <v>50</v>
      </c>
      <c r="I283" t="s">
        <v>114</v>
      </c>
      <c r="J283" s="40">
        <v>12</v>
      </c>
      <c r="K283" t="s">
        <v>202</v>
      </c>
      <c r="L283" s="41">
        <v>378</v>
      </c>
      <c r="M283" t="s">
        <v>5748</v>
      </c>
      <c r="O283">
        <v>11752241</v>
      </c>
      <c r="P283" s="40"/>
    </row>
    <row r="284" spans="1:16" x14ac:dyDescent="0.25">
      <c r="A284">
        <v>10283</v>
      </c>
      <c r="B284" t="s">
        <v>5284</v>
      </c>
      <c r="C284" t="s">
        <v>441</v>
      </c>
      <c r="D284">
        <v>915</v>
      </c>
      <c r="E284" t="s">
        <v>51</v>
      </c>
      <c r="F284">
        <v>324</v>
      </c>
      <c r="G284" t="s">
        <v>102</v>
      </c>
      <c r="H284" s="43">
        <v>40</v>
      </c>
      <c r="I284" t="s">
        <v>114</v>
      </c>
      <c r="J284" s="40">
        <v>12</v>
      </c>
      <c r="K284" t="s">
        <v>206</v>
      </c>
      <c r="L284" s="41">
        <v>314</v>
      </c>
      <c r="M284" t="s">
        <v>5749</v>
      </c>
      <c r="O284">
        <v>11752241</v>
      </c>
      <c r="P284" s="40"/>
    </row>
    <row r="285" spans="1:16" x14ac:dyDescent="0.25">
      <c r="A285">
        <v>10284</v>
      </c>
      <c r="B285" t="s">
        <v>5443</v>
      </c>
      <c r="C285" t="s">
        <v>441</v>
      </c>
      <c r="D285">
        <v>915</v>
      </c>
      <c r="E285" t="s">
        <v>51</v>
      </c>
      <c r="F285">
        <v>324</v>
      </c>
      <c r="G285" t="s">
        <v>229</v>
      </c>
      <c r="H285" s="43">
        <v>90</v>
      </c>
      <c r="I285" t="s">
        <v>114</v>
      </c>
      <c r="J285" s="40">
        <v>12</v>
      </c>
      <c r="K285" t="s">
        <v>202</v>
      </c>
      <c r="L285" s="41">
        <v>378</v>
      </c>
      <c r="M285" t="s">
        <v>5750</v>
      </c>
      <c r="O285">
        <v>12067786</v>
      </c>
      <c r="P285" s="40"/>
    </row>
    <row r="286" spans="1:16" x14ac:dyDescent="0.25">
      <c r="A286">
        <v>10285</v>
      </c>
      <c r="B286" t="s">
        <v>49</v>
      </c>
      <c r="C286" t="s">
        <v>441</v>
      </c>
      <c r="D286">
        <v>915</v>
      </c>
      <c r="E286" t="s">
        <v>51</v>
      </c>
      <c r="F286">
        <v>324</v>
      </c>
      <c r="G286" t="s">
        <v>132</v>
      </c>
      <c r="H286" s="43">
        <v>50</v>
      </c>
      <c r="I286" t="s">
        <v>219</v>
      </c>
      <c r="J286" s="40">
        <v>20</v>
      </c>
      <c r="K286" t="s">
        <v>213</v>
      </c>
      <c r="L286" s="41">
        <v>628</v>
      </c>
      <c r="M286" t="s">
        <v>5751</v>
      </c>
      <c r="O286">
        <v>12182726</v>
      </c>
      <c r="P286" s="40"/>
    </row>
    <row r="287" spans="1:16" x14ac:dyDescent="0.25">
      <c r="A287">
        <v>10286</v>
      </c>
      <c r="B287" t="s">
        <v>5426</v>
      </c>
      <c r="C287" t="s">
        <v>441</v>
      </c>
      <c r="D287">
        <v>915</v>
      </c>
      <c r="E287" t="s">
        <v>51</v>
      </c>
      <c r="F287">
        <v>324</v>
      </c>
      <c r="G287" t="s">
        <v>229</v>
      </c>
      <c r="H287" s="43">
        <v>90</v>
      </c>
      <c r="I287" t="s">
        <v>114</v>
      </c>
      <c r="J287" s="40">
        <v>12</v>
      </c>
      <c r="K287" t="s">
        <v>206</v>
      </c>
      <c r="L287" s="41">
        <v>314</v>
      </c>
      <c r="M287" t="s">
        <v>5752</v>
      </c>
      <c r="O287">
        <v>12182726</v>
      </c>
      <c r="P287" s="40"/>
    </row>
    <row r="288" spans="1:16" x14ac:dyDescent="0.25">
      <c r="A288">
        <v>10287</v>
      </c>
      <c r="B288" t="s">
        <v>5426</v>
      </c>
      <c r="C288" t="s">
        <v>441</v>
      </c>
      <c r="D288">
        <v>915</v>
      </c>
      <c r="E288" t="s">
        <v>51</v>
      </c>
      <c r="F288">
        <v>324</v>
      </c>
      <c r="G288" t="s">
        <v>229</v>
      </c>
      <c r="H288" s="43">
        <v>90</v>
      </c>
      <c r="I288" t="s">
        <v>114</v>
      </c>
      <c r="J288" s="40">
        <v>12</v>
      </c>
      <c r="K288" t="s">
        <v>202</v>
      </c>
      <c r="L288" s="41">
        <v>378</v>
      </c>
      <c r="M288" t="s">
        <v>5753</v>
      </c>
      <c r="O288">
        <v>12182726</v>
      </c>
      <c r="P288" s="40"/>
    </row>
    <row r="289" spans="1:16" x14ac:dyDescent="0.25">
      <c r="A289">
        <v>10288</v>
      </c>
      <c r="B289" t="s">
        <v>5426</v>
      </c>
      <c r="C289" t="s">
        <v>441</v>
      </c>
      <c r="D289">
        <v>915</v>
      </c>
      <c r="E289" t="s">
        <v>51</v>
      </c>
      <c r="F289">
        <v>324</v>
      </c>
      <c r="G289" t="s">
        <v>229</v>
      </c>
      <c r="H289" s="43">
        <v>90</v>
      </c>
      <c r="I289" t="s">
        <v>114</v>
      </c>
      <c r="J289" s="40">
        <v>12</v>
      </c>
      <c r="K289" t="s">
        <v>206</v>
      </c>
      <c r="L289" s="41">
        <v>314</v>
      </c>
      <c r="M289" t="s">
        <v>5752</v>
      </c>
      <c r="O289">
        <v>12182726</v>
      </c>
      <c r="P289" s="40"/>
    </row>
    <row r="290" spans="1:16" x14ac:dyDescent="0.25">
      <c r="A290">
        <v>10289</v>
      </c>
      <c r="B290" t="s">
        <v>5433</v>
      </c>
      <c r="C290" t="s">
        <v>441</v>
      </c>
      <c r="D290">
        <v>915</v>
      </c>
      <c r="E290" t="s">
        <v>51</v>
      </c>
      <c r="F290">
        <v>324</v>
      </c>
      <c r="G290" t="s">
        <v>134</v>
      </c>
      <c r="H290" s="43">
        <v>45</v>
      </c>
      <c r="I290" t="s">
        <v>110</v>
      </c>
      <c r="J290" s="40">
        <v>8</v>
      </c>
      <c r="K290" t="s">
        <v>206</v>
      </c>
      <c r="L290" s="41">
        <v>314</v>
      </c>
      <c r="M290" t="s">
        <v>5754</v>
      </c>
      <c r="O290">
        <v>12182726</v>
      </c>
      <c r="P290" s="40"/>
    </row>
    <row r="291" spans="1:16" x14ac:dyDescent="0.25">
      <c r="A291">
        <v>10290</v>
      </c>
      <c r="B291" t="s">
        <v>5436</v>
      </c>
      <c r="C291" t="s">
        <v>441</v>
      </c>
      <c r="D291">
        <v>915</v>
      </c>
      <c r="E291" t="s">
        <v>51</v>
      </c>
      <c r="F291">
        <v>324</v>
      </c>
      <c r="G291" t="s">
        <v>229</v>
      </c>
      <c r="H291" s="43">
        <v>90</v>
      </c>
      <c r="I291" t="s">
        <v>99</v>
      </c>
      <c r="J291" s="40">
        <v>16</v>
      </c>
      <c r="K291" t="s">
        <v>202</v>
      </c>
      <c r="L291" s="41">
        <v>378</v>
      </c>
      <c r="M291" t="s">
        <v>5755</v>
      </c>
      <c r="O291">
        <v>12326221</v>
      </c>
      <c r="P291" s="40"/>
    </row>
    <row r="292" spans="1:16" x14ac:dyDescent="0.25">
      <c r="A292">
        <v>10291</v>
      </c>
      <c r="B292" t="s">
        <v>5284</v>
      </c>
      <c r="C292" t="s">
        <v>441</v>
      </c>
      <c r="D292">
        <v>915</v>
      </c>
      <c r="E292" t="s">
        <v>51</v>
      </c>
      <c r="F292">
        <v>324</v>
      </c>
      <c r="G292" t="s">
        <v>102</v>
      </c>
      <c r="H292" s="43">
        <v>40</v>
      </c>
      <c r="I292" t="s">
        <v>99</v>
      </c>
      <c r="J292" s="40">
        <v>16</v>
      </c>
      <c r="K292" t="s">
        <v>202</v>
      </c>
      <c r="L292" s="41">
        <v>378</v>
      </c>
      <c r="M292" t="s">
        <v>5756</v>
      </c>
      <c r="O292">
        <v>12326221</v>
      </c>
      <c r="P292" s="40"/>
    </row>
    <row r="293" spans="1:16" x14ac:dyDescent="0.25">
      <c r="A293">
        <v>10292</v>
      </c>
      <c r="B293" t="s">
        <v>5433</v>
      </c>
      <c r="C293" t="s">
        <v>441</v>
      </c>
      <c r="D293">
        <v>915</v>
      </c>
      <c r="E293" t="s">
        <v>51</v>
      </c>
      <c r="F293">
        <v>324</v>
      </c>
      <c r="G293" t="s">
        <v>134</v>
      </c>
      <c r="H293" s="43">
        <v>45</v>
      </c>
      <c r="I293" t="s">
        <v>99</v>
      </c>
      <c r="J293" s="40">
        <v>16</v>
      </c>
      <c r="K293" t="s">
        <v>206</v>
      </c>
      <c r="L293" s="41">
        <v>314</v>
      </c>
      <c r="M293" t="s">
        <v>5757</v>
      </c>
      <c r="O293">
        <v>12326221</v>
      </c>
      <c r="P293" s="40"/>
    </row>
    <row r="294" spans="1:16" x14ac:dyDescent="0.25">
      <c r="A294">
        <v>10293</v>
      </c>
      <c r="B294" t="s">
        <v>471</v>
      </c>
      <c r="C294" t="s">
        <v>441</v>
      </c>
      <c r="D294">
        <v>915</v>
      </c>
      <c r="E294" t="s">
        <v>51</v>
      </c>
      <c r="F294">
        <v>324</v>
      </c>
      <c r="G294" t="s">
        <v>102</v>
      </c>
      <c r="H294" s="43">
        <v>40</v>
      </c>
      <c r="I294" t="s">
        <v>114</v>
      </c>
      <c r="J294" s="40">
        <v>12</v>
      </c>
      <c r="K294" t="s">
        <v>202</v>
      </c>
      <c r="L294" s="41">
        <v>378</v>
      </c>
      <c r="M294" t="s">
        <v>5758</v>
      </c>
      <c r="O294">
        <v>12469716</v>
      </c>
      <c r="P294" s="40"/>
    </row>
    <row r="295" spans="1:16" x14ac:dyDescent="0.25">
      <c r="A295">
        <v>10294</v>
      </c>
      <c r="B295" t="s">
        <v>5433</v>
      </c>
      <c r="C295" t="s">
        <v>441</v>
      </c>
      <c r="D295">
        <v>915</v>
      </c>
      <c r="E295" t="s">
        <v>51</v>
      </c>
      <c r="F295">
        <v>324</v>
      </c>
      <c r="G295" t="s">
        <v>134</v>
      </c>
      <c r="H295" s="43">
        <v>45</v>
      </c>
      <c r="I295" t="s">
        <v>110</v>
      </c>
      <c r="J295" s="40">
        <v>8</v>
      </c>
      <c r="K295" t="s">
        <v>206</v>
      </c>
      <c r="L295" s="41">
        <v>314</v>
      </c>
      <c r="M295" t="s">
        <v>5759</v>
      </c>
      <c r="O295">
        <v>12469716</v>
      </c>
      <c r="P295" s="40"/>
    </row>
    <row r="296" spans="1:16" x14ac:dyDescent="0.25">
      <c r="A296">
        <v>10295</v>
      </c>
      <c r="B296" t="s">
        <v>5426</v>
      </c>
      <c r="C296" t="s">
        <v>441</v>
      </c>
      <c r="D296">
        <v>915</v>
      </c>
      <c r="E296" t="s">
        <v>51</v>
      </c>
      <c r="F296">
        <v>324</v>
      </c>
      <c r="G296" t="s">
        <v>229</v>
      </c>
      <c r="H296" s="43">
        <v>90</v>
      </c>
      <c r="I296" t="s">
        <v>114</v>
      </c>
      <c r="J296" s="40">
        <v>12</v>
      </c>
      <c r="K296" t="s">
        <v>202</v>
      </c>
      <c r="L296" s="41">
        <v>378</v>
      </c>
      <c r="M296" t="s">
        <v>5753</v>
      </c>
      <c r="O296">
        <v>12613211</v>
      </c>
      <c r="P296" s="40"/>
    </row>
    <row r="297" spans="1:16" x14ac:dyDescent="0.25">
      <c r="A297">
        <v>10296</v>
      </c>
      <c r="B297" t="s">
        <v>5433</v>
      </c>
      <c r="C297" t="s">
        <v>441</v>
      </c>
      <c r="D297">
        <v>915</v>
      </c>
      <c r="E297" t="s">
        <v>51</v>
      </c>
      <c r="F297">
        <v>324</v>
      </c>
      <c r="G297" t="s">
        <v>134</v>
      </c>
      <c r="H297" s="43">
        <v>45</v>
      </c>
      <c r="I297" t="s">
        <v>110</v>
      </c>
      <c r="J297" s="40">
        <v>8</v>
      </c>
      <c r="K297" t="s">
        <v>202</v>
      </c>
      <c r="L297" s="41">
        <v>378</v>
      </c>
      <c r="M297" t="s">
        <v>5760</v>
      </c>
      <c r="O297">
        <v>12613211</v>
      </c>
      <c r="P297" s="40"/>
    </row>
    <row r="298" spans="1:16" x14ac:dyDescent="0.25">
      <c r="A298">
        <v>10297</v>
      </c>
      <c r="B298" t="s">
        <v>167</v>
      </c>
      <c r="C298" t="s">
        <v>441</v>
      </c>
      <c r="D298">
        <v>915</v>
      </c>
      <c r="E298" t="s">
        <v>51</v>
      </c>
      <c r="F298">
        <v>324</v>
      </c>
      <c r="G298" t="s">
        <v>102</v>
      </c>
      <c r="H298" s="43">
        <v>40</v>
      </c>
      <c r="I298" t="s">
        <v>99</v>
      </c>
      <c r="J298" s="40">
        <v>16</v>
      </c>
      <c r="K298" t="s">
        <v>202</v>
      </c>
      <c r="L298" s="41">
        <v>378</v>
      </c>
      <c r="M298" t="s">
        <v>5761</v>
      </c>
      <c r="O298">
        <v>12627417</v>
      </c>
      <c r="P298" s="40"/>
    </row>
    <row r="299" spans="1:16" x14ac:dyDescent="0.25">
      <c r="A299">
        <v>10298</v>
      </c>
      <c r="B299" t="s">
        <v>5444</v>
      </c>
      <c r="C299" t="s">
        <v>441</v>
      </c>
      <c r="D299">
        <v>915</v>
      </c>
      <c r="E299" t="s">
        <v>51</v>
      </c>
      <c r="F299">
        <v>324</v>
      </c>
      <c r="G299" t="s">
        <v>134</v>
      </c>
      <c r="H299" s="43">
        <v>45</v>
      </c>
      <c r="I299" t="s">
        <v>99</v>
      </c>
      <c r="J299" s="40">
        <v>16</v>
      </c>
      <c r="K299" t="s">
        <v>202</v>
      </c>
      <c r="L299" s="41">
        <v>378</v>
      </c>
      <c r="M299" t="s">
        <v>5762</v>
      </c>
      <c r="O299">
        <v>12756706</v>
      </c>
      <c r="P299" s="40"/>
    </row>
    <row r="300" spans="1:16" x14ac:dyDescent="0.25">
      <c r="A300">
        <v>10299</v>
      </c>
      <c r="B300" t="s">
        <v>5426</v>
      </c>
      <c r="C300" t="s">
        <v>441</v>
      </c>
      <c r="D300">
        <v>915</v>
      </c>
      <c r="E300" t="s">
        <v>51</v>
      </c>
      <c r="F300">
        <v>324</v>
      </c>
      <c r="G300" t="s">
        <v>462</v>
      </c>
      <c r="H300" s="43">
        <v>80</v>
      </c>
      <c r="I300" t="s">
        <v>99</v>
      </c>
      <c r="J300" s="40">
        <v>16</v>
      </c>
      <c r="K300" t="s">
        <v>202</v>
      </c>
      <c r="L300" s="41">
        <v>378</v>
      </c>
      <c r="M300" t="s">
        <v>5763</v>
      </c>
      <c r="O300">
        <v>12914407</v>
      </c>
      <c r="P300" s="40"/>
    </row>
    <row r="301" spans="1:16" x14ac:dyDescent="0.25">
      <c r="A301">
        <v>10300</v>
      </c>
      <c r="B301" t="s">
        <v>5426</v>
      </c>
      <c r="C301" t="s">
        <v>441</v>
      </c>
      <c r="D301">
        <v>915</v>
      </c>
      <c r="E301" t="s">
        <v>51</v>
      </c>
      <c r="F301">
        <v>324</v>
      </c>
      <c r="G301" t="s">
        <v>462</v>
      </c>
      <c r="H301" s="43">
        <v>80</v>
      </c>
      <c r="I301" t="s">
        <v>99</v>
      </c>
      <c r="J301" s="40">
        <v>16</v>
      </c>
      <c r="K301" t="s">
        <v>202</v>
      </c>
      <c r="L301" s="41">
        <v>378</v>
      </c>
      <c r="M301" t="s">
        <v>5764</v>
      </c>
      <c r="O301">
        <v>13344892</v>
      </c>
      <c r="P301" s="40"/>
    </row>
    <row r="302" spans="1:16" x14ac:dyDescent="0.25">
      <c r="A302">
        <v>10301</v>
      </c>
      <c r="B302" t="s">
        <v>5433</v>
      </c>
      <c r="C302" t="s">
        <v>441</v>
      </c>
      <c r="D302">
        <v>915</v>
      </c>
      <c r="E302" t="s">
        <v>51</v>
      </c>
      <c r="F302">
        <v>324</v>
      </c>
      <c r="G302" t="s">
        <v>134</v>
      </c>
      <c r="H302" s="43">
        <v>45</v>
      </c>
      <c r="I302" t="s">
        <v>110</v>
      </c>
      <c r="J302" s="40">
        <v>8</v>
      </c>
      <c r="K302" t="s">
        <v>202</v>
      </c>
      <c r="L302" s="41">
        <v>378</v>
      </c>
      <c r="M302" t="s">
        <v>5765</v>
      </c>
      <c r="O302">
        <v>13617676</v>
      </c>
      <c r="P302" s="40"/>
    </row>
    <row r="303" spans="1:16" x14ac:dyDescent="0.25">
      <c r="A303">
        <v>10302</v>
      </c>
      <c r="B303" t="s">
        <v>5426</v>
      </c>
      <c r="C303" t="s">
        <v>441</v>
      </c>
      <c r="D303">
        <v>915</v>
      </c>
      <c r="E303" t="s">
        <v>51</v>
      </c>
      <c r="F303">
        <v>324</v>
      </c>
      <c r="G303" t="s">
        <v>462</v>
      </c>
      <c r="H303" s="43">
        <v>80</v>
      </c>
      <c r="I303" t="s">
        <v>99</v>
      </c>
      <c r="J303" s="40">
        <v>16</v>
      </c>
      <c r="K303" t="s">
        <v>202</v>
      </c>
      <c r="L303" s="41">
        <v>378</v>
      </c>
      <c r="M303" t="s">
        <v>5766</v>
      </c>
      <c r="O303">
        <v>14048161</v>
      </c>
      <c r="P303" s="40"/>
    </row>
    <row r="304" spans="1:16" x14ac:dyDescent="0.25">
      <c r="A304">
        <v>10303</v>
      </c>
      <c r="B304" t="s">
        <v>5401</v>
      </c>
      <c r="C304" t="s">
        <v>1028</v>
      </c>
      <c r="D304">
        <v>862</v>
      </c>
      <c r="E304" t="s">
        <v>5395</v>
      </c>
      <c r="F304">
        <v>341</v>
      </c>
      <c r="G304" t="s">
        <v>229</v>
      </c>
      <c r="H304" s="43">
        <v>90</v>
      </c>
      <c r="I304" t="s">
        <v>110</v>
      </c>
      <c r="J304" s="40">
        <v>8</v>
      </c>
      <c r="K304" t="s">
        <v>206</v>
      </c>
      <c r="L304" s="41">
        <v>314</v>
      </c>
      <c r="M304" t="s">
        <v>5767</v>
      </c>
      <c r="O304">
        <v>11752241</v>
      </c>
      <c r="P304" s="40"/>
    </row>
    <row r="305" spans="1:16" x14ac:dyDescent="0.25">
      <c r="A305">
        <v>10304</v>
      </c>
      <c r="B305" t="s">
        <v>161</v>
      </c>
      <c r="C305" t="s">
        <v>806</v>
      </c>
      <c r="D305">
        <v>1093</v>
      </c>
      <c r="E305" t="s">
        <v>5393</v>
      </c>
      <c r="F305">
        <v>366</v>
      </c>
      <c r="G305" t="s">
        <v>134</v>
      </c>
      <c r="H305" s="43">
        <v>45</v>
      </c>
      <c r="I305" t="s">
        <v>110</v>
      </c>
      <c r="J305" s="40">
        <v>8</v>
      </c>
      <c r="K305" t="s">
        <v>206</v>
      </c>
      <c r="L305" s="41">
        <v>314</v>
      </c>
      <c r="M305" t="s">
        <v>5768</v>
      </c>
      <c r="O305">
        <v>9169331</v>
      </c>
      <c r="P305" s="40"/>
    </row>
    <row r="306" spans="1:16" x14ac:dyDescent="0.25">
      <c r="A306">
        <v>10305</v>
      </c>
      <c r="B306" t="s">
        <v>161</v>
      </c>
      <c r="C306" t="s">
        <v>806</v>
      </c>
      <c r="D306">
        <v>1093</v>
      </c>
      <c r="E306" t="s">
        <v>5393</v>
      </c>
      <c r="F306">
        <v>366</v>
      </c>
      <c r="G306" t="s">
        <v>134</v>
      </c>
      <c r="H306" s="43">
        <v>45</v>
      </c>
      <c r="I306" t="s">
        <v>114</v>
      </c>
      <c r="J306" s="40">
        <v>12</v>
      </c>
      <c r="K306" t="s">
        <v>202</v>
      </c>
      <c r="L306" s="41">
        <v>378</v>
      </c>
      <c r="M306" t="s">
        <v>5769</v>
      </c>
      <c r="O306">
        <v>9456321</v>
      </c>
      <c r="P306" s="40"/>
    </row>
    <row r="307" spans="1:16" x14ac:dyDescent="0.25">
      <c r="A307">
        <v>10306</v>
      </c>
      <c r="B307" t="s">
        <v>161</v>
      </c>
      <c r="C307" t="s">
        <v>806</v>
      </c>
      <c r="D307">
        <v>1093</v>
      </c>
      <c r="E307" t="s">
        <v>5393</v>
      </c>
      <c r="F307">
        <v>366</v>
      </c>
      <c r="G307" t="s">
        <v>134</v>
      </c>
      <c r="H307" s="43">
        <v>45</v>
      </c>
      <c r="I307" t="s">
        <v>110</v>
      </c>
      <c r="J307" s="40">
        <v>8</v>
      </c>
      <c r="K307" t="s">
        <v>206</v>
      </c>
      <c r="L307" s="41">
        <v>314</v>
      </c>
      <c r="M307" t="s">
        <v>5770</v>
      </c>
      <c r="O307">
        <v>10030301</v>
      </c>
      <c r="P307" s="40"/>
    </row>
    <row r="308" spans="1:16" x14ac:dyDescent="0.25">
      <c r="A308">
        <v>10307</v>
      </c>
      <c r="B308" t="s">
        <v>461</v>
      </c>
      <c r="C308" t="s">
        <v>806</v>
      </c>
      <c r="D308">
        <v>1093</v>
      </c>
      <c r="E308" t="s">
        <v>5393</v>
      </c>
      <c r="F308">
        <v>366</v>
      </c>
      <c r="G308" t="s">
        <v>462</v>
      </c>
      <c r="H308" s="43">
        <v>80</v>
      </c>
      <c r="I308" t="s">
        <v>110</v>
      </c>
      <c r="J308" s="40">
        <v>8</v>
      </c>
      <c r="K308" t="s">
        <v>202</v>
      </c>
      <c r="L308" s="41">
        <v>378</v>
      </c>
      <c r="M308" t="s">
        <v>5771</v>
      </c>
      <c r="O308">
        <v>10173796</v>
      </c>
      <c r="P308" s="40"/>
    </row>
    <row r="309" spans="1:16" x14ac:dyDescent="0.25">
      <c r="A309">
        <v>10308</v>
      </c>
      <c r="B309" t="s">
        <v>161</v>
      </c>
      <c r="C309" t="s">
        <v>806</v>
      </c>
      <c r="D309">
        <v>1093</v>
      </c>
      <c r="E309" t="s">
        <v>5393</v>
      </c>
      <c r="F309">
        <v>366</v>
      </c>
      <c r="G309" t="s">
        <v>132</v>
      </c>
      <c r="H309" s="43">
        <v>50</v>
      </c>
      <c r="I309" t="s">
        <v>110</v>
      </c>
      <c r="J309" s="40">
        <v>8</v>
      </c>
      <c r="K309" t="s">
        <v>206</v>
      </c>
      <c r="L309" s="41">
        <v>314</v>
      </c>
      <c r="M309" t="s">
        <v>5772</v>
      </c>
      <c r="O309">
        <v>10317291</v>
      </c>
      <c r="P309" s="40"/>
    </row>
    <row r="310" spans="1:16" x14ac:dyDescent="0.25">
      <c r="A310">
        <v>10309</v>
      </c>
      <c r="B310" t="s">
        <v>161</v>
      </c>
      <c r="C310" t="s">
        <v>806</v>
      </c>
      <c r="D310">
        <v>1093</v>
      </c>
      <c r="E310" t="s">
        <v>5393</v>
      </c>
      <c r="F310">
        <v>366</v>
      </c>
      <c r="G310" t="s">
        <v>134</v>
      </c>
      <c r="H310" s="43">
        <v>45</v>
      </c>
      <c r="I310" t="s">
        <v>114</v>
      </c>
      <c r="J310" s="40">
        <v>12</v>
      </c>
      <c r="K310" t="s">
        <v>202</v>
      </c>
      <c r="L310" s="41">
        <v>378</v>
      </c>
      <c r="M310" t="s">
        <v>5773</v>
      </c>
      <c r="O310">
        <v>10747776</v>
      </c>
      <c r="P310" s="40"/>
    </row>
    <row r="311" spans="1:16" x14ac:dyDescent="0.25">
      <c r="A311">
        <v>10310</v>
      </c>
      <c r="B311" t="s">
        <v>161</v>
      </c>
      <c r="C311" t="s">
        <v>806</v>
      </c>
      <c r="D311">
        <v>1093</v>
      </c>
      <c r="E311" t="s">
        <v>5393</v>
      </c>
      <c r="F311">
        <v>366</v>
      </c>
      <c r="G311" t="s">
        <v>134</v>
      </c>
      <c r="H311" s="43">
        <v>45</v>
      </c>
      <c r="I311" t="s">
        <v>114</v>
      </c>
      <c r="J311" s="40">
        <v>12</v>
      </c>
      <c r="K311" t="s">
        <v>206</v>
      </c>
      <c r="L311" s="41">
        <v>314</v>
      </c>
      <c r="M311" t="s">
        <v>5774</v>
      </c>
      <c r="O311">
        <v>10747776</v>
      </c>
      <c r="P311" s="40"/>
    </row>
    <row r="312" spans="1:16" x14ac:dyDescent="0.25">
      <c r="A312">
        <v>10311</v>
      </c>
      <c r="B312" t="s">
        <v>461</v>
      </c>
      <c r="C312" t="s">
        <v>806</v>
      </c>
      <c r="D312">
        <v>1093</v>
      </c>
      <c r="E312" t="s">
        <v>5393</v>
      </c>
      <c r="F312">
        <v>366</v>
      </c>
      <c r="G312" t="s">
        <v>462</v>
      </c>
      <c r="H312" s="43">
        <v>80</v>
      </c>
      <c r="I312" t="s">
        <v>114</v>
      </c>
      <c r="J312" s="40">
        <v>12</v>
      </c>
      <c r="K312" t="s">
        <v>202</v>
      </c>
      <c r="L312" s="41">
        <v>378</v>
      </c>
      <c r="M312" t="s">
        <v>5775</v>
      </c>
      <c r="O312">
        <v>11465251</v>
      </c>
      <c r="P312" s="40"/>
    </row>
    <row r="313" spans="1:16" x14ac:dyDescent="0.25">
      <c r="A313">
        <v>10312</v>
      </c>
      <c r="B313" t="s">
        <v>5445</v>
      </c>
      <c r="C313" t="s">
        <v>806</v>
      </c>
      <c r="D313">
        <v>1093</v>
      </c>
      <c r="E313" t="s">
        <v>5393</v>
      </c>
      <c r="F313">
        <v>366</v>
      </c>
      <c r="G313" t="s">
        <v>132</v>
      </c>
      <c r="H313" s="43">
        <v>50</v>
      </c>
      <c r="I313" t="s">
        <v>110</v>
      </c>
      <c r="J313" s="40">
        <v>8</v>
      </c>
      <c r="K313" t="s">
        <v>202</v>
      </c>
      <c r="L313" s="41">
        <v>378</v>
      </c>
      <c r="M313" t="s">
        <v>5776</v>
      </c>
      <c r="O313">
        <v>11752241</v>
      </c>
      <c r="P313" s="40"/>
    </row>
    <row r="314" spans="1:16" x14ac:dyDescent="0.25">
      <c r="A314">
        <v>10313</v>
      </c>
      <c r="B314" t="s">
        <v>5404</v>
      </c>
      <c r="C314" t="s">
        <v>806</v>
      </c>
      <c r="D314">
        <v>1093</v>
      </c>
      <c r="E314" t="s">
        <v>5393</v>
      </c>
      <c r="F314">
        <v>366</v>
      </c>
      <c r="G314" t="s">
        <v>462</v>
      </c>
      <c r="H314" s="43">
        <v>80</v>
      </c>
      <c r="I314" t="s">
        <v>99</v>
      </c>
      <c r="J314" s="40">
        <v>16</v>
      </c>
      <c r="K314" t="s">
        <v>202</v>
      </c>
      <c r="L314" s="41">
        <v>378</v>
      </c>
      <c r="M314" t="s">
        <v>5777</v>
      </c>
      <c r="O314">
        <v>12613211</v>
      </c>
      <c r="P314" s="40"/>
    </row>
    <row r="315" spans="1:16" x14ac:dyDescent="0.25">
      <c r="A315">
        <v>10314</v>
      </c>
      <c r="B315" t="s">
        <v>5445</v>
      </c>
      <c r="C315" t="s">
        <v>806</v>
      </c>
      <c r="D315">
        <v>1093</v>
      </c>
      <c r="E315" t="s">
        <v>5393</v>
      </c>
      <c r="F315">
        <v>366</v>
      </c>
      <c r="G315" t="s">
        <v>132</v>
      </c>
      <c r="H315" s="43">
        <v>50</v>
      </c>
      <c r="I315" t="s">
        <v>99</v>
      </c>
      <c r="J315" s="40">
        <v>16</v>
      </c>
      <c r="K315" t="s">
        <v>202</v>
      </c>
      <c r="L315" s="41">
        <v>378</v>
      </c>
      <c r="M315" t="s">
        <v>5778</v>
      </c>
      <c r="O315">
        <v>13043696</v>
      </c>
      <c r="P315" s="40"/>
    </row>
    <row r="316" spans="1:16" x14ac:dyDescent="0.25">
      <c r="A316">
        <v>10315</v>
      </c>
      <c r="B316" t="s">
        <v>5446</v>
      </c>
      <c r="C316" t="s">
        <v>289</v>
      </c>
      <c r="D316">
        <v>742</v>
      </c>
      <c r="E316" t="s">
        <v>5390</v>
      </c>
      <c r="F316">
        <v>406</v>
      </c>
      <c r="G316" t="s">
        <v>134</v>
      </c>
      <c r="H316" s="43">
        <v>45</v>
      </c>
      <c r="I316" t="s">
        <v>110</v>
      </c>
      <c r="J316" s="40">
        <v>8</v>
      </c>
      <c r="K316" t="s">
        <v>206</v>
      </c>
      <c r="L316" s="41">
        <v>314</v>
      </c>
      <c r="M316" t="s">
        <v>5779</v>
      </c>
      <c r="O316">
        <v>9169331</v>
      </c>
      <c r="P316" s="40"/>
    </row>
    <row r="317" spans="1:16" x14ac:dyDescent="0.25">
      <c r="A317">
        <v>10316</v>
      </c>
      <c r="B317" t="s">
        <v>5447</v>
      </c>
      <c r="C317" t="s">
        <v>288</v>
      </c>
      <c r="D317">
        <v>766</v>
      </c>
      <c r="E317" t="s">
        <v>5390</v>
      </c>
      <c r="F317">
        <v>406</v>
      </c>
      <c r="G317" t="s">
        <v>132</v>
      </c>
      <c r="H317" s="43">
        <v>50</v>
      </c>
      <c r="I317" t="s">
        <v>110</v>
      </c>
      <c r="J317" s="40">
        <v>8</v>
      </c>
      <c r="K317" t="s">
        <v>202</v>
      </c>
      <c r="L317" s="41">
        <v>378</v>
      </c>
      <c r="M317" t="s">
        <v>5780</v>
      </c>
      <c r="O317">
        <v>14335151</v>
      </c>
      <c r="P317" s="40"/>
    </row>
    <row r="318" spans="1:16" x14ac:dyDescent="0.25">
      <c r="A318">
        <v>10317</v>
      </c>
      <c r="B318" t="s">
        <v>5448</v>
      </c>
      <c r="C318" t="s">
        <v>1028</v>
      </c>
      <c r="D318">
        <v>862</v>
      </c>
      <c r="E318" t="s">
        <v>5378</v>
      </c>
      <c r="F318">
        <v>415</v>
      </c>
      <c r="G318" t="s">
        <v>109</v>
      </c>
      <c r="H318" s="43">
        <v>35</v>
      </c>
      <c r="I318" t="s">
        <v>110</v>
      </c>
      <c r="J318" s="40">
        <v>8</v>
      </c>
      <c r="K318" t="s">
        <v>206</v>
      </c>
      <c r="L318" s="41">
        <v>314</v>
      </c>
      <c r="M318" t="s">
        <v>5781</v>
      </c>
      <c r="O318">
        <v>12900201</v>
      </c>
      <c r="P318" s="40"/>
    </row>
    <row r="319" spans="1:16" x14ac:dyDescent="0.25">
      <c r="A319">
        <v>10318</v>
      </c>
      <c r="B319" t="s">
        <v>5449</v>
      </c>
      <c r="C319" t="s">
        <v>1028</v>
      </c>
      <c r="D319">
        <v>862</v>
      </c>
      <c r="E319" t="s">
        <v>5377</v>
      </c>
      <c r="F319">
        <v>415</v>
      </c>
      <c r="G319" t="s">
        <v>109</v>
      </c>
      <c r="H319" s="43">
        <v>35</v>
      </c>
      <c r="I319" t="s">
        <v>99</v>
      </c>
      <c r="J319" s="40">
        <v>16</v>
      </c>
      <c r="K319" t="s">
        <v>202</v>
      </c>
      <c r="L319" s="41">
        <v>378</v>
      </c>
      <c r="M319" t="s">
        <v>5782</v>
      </c>
      <c r="O319">
        <v>15626606</v>
      </c>
      <c r="P319" s="40"/>
    </row>
    <row r="320" spans="1:16" x14ac:dyDescent="0.25">
      <c r="A320">
        <v>10319</v>
      </c>
      <c r="B320" t="s">
        <v>5436</v>
      </c>
      <c r="C320" t="s">
        <v>967</v>
      </c>
      <c r="D320">
        <v>916</v>
      </c>
      <c r="E320" t="s">
        <v>5374</v>
      </c>
      <c r="F320">
        <v>426</v>
      </c>
      <c r="G320" t="s">
        <v>229</v>
      </c>
      <c r="H320" s="43">
        <v>90</v>
      </c>
      <c r="I320" t="s">
        <v>99</v>
      </c>
      <c r="J320" s="40">
        <v>16</v>
      </c>
      <c r="K320" t="s">
        <v>213</v>
      </c>
      <c r="L320" s="41">
        <v>628</v>
      </c>
      <c r="M320" t="s">
        <v>5783</v>
      </c>
      <c r="O320">
        <v>13537749</v>
      </c>
      <c r="P320" s="40"/>
    </row>
    <row r="321" spans="1:16" x14ac:dyDescent="0.25">
      <c r="A321">
        <v>10320</v>
      </c>
      <c r="B321" t="s">
        <v>5436</v>
      </c>
      <c r="C321" t="s">
        <v>967</v>
      </c>
      <c r="D321">
        <v>916</v>
      </c>
      <c r="E321" t="s">
        <v>5374</v>
      </c>
      <c r="F321">
        <v>426</v>
      </c>
      <c r="G321" t="s">
        <v>229</v>
      </c>
      <c r="H321" s="43">
        <v>90</v>
      </c>
      <c r="I321" t="s">
        <v>99</v>
      </c>
      <c r="J321" s="40">
        <v>16</v>
      </c>
      <c r="K321" t="s">
        <v>213</v>
      </c>
      <c r="L321" s="41">
        <v>628</v>
      </c>
      <c r="M321" t="s">
        <v>5784</v>
      </c>
      <c r="O321">
        <v>13617676</v>
      </c>
      <c r="P321" s="40"/>
    </row>
    <row r="322" spans="1:16" x14ac:dyDescent="0.25">
      <c r="A322">
        <v>10321</v>
      </c>
      <c r="B322" t="s">
        <v>5436</v>
      </c>
      <c r="C322" t="s">
        <v>967</v>
      </c>
      <c r="D322">
        <v>916</v>
      </c>
      <c r="E322" t="s">
        <v>5374</v>
      </c>
      <c r="F322">
        <v>426</v>
      </c>
      <c r="G322" t="s">
        <v>229</v>
      </c>
      <c r="H322" s="43">
        <v>90</v>
      </c>
      <c r="I322" t="s">
        <v>110</v>
      </c>
      <c r="J322" s="40">
        <v>8</v>
      </c>
      <c r="K322" t="s">
        <v>206</v>
      </c>
      <c r="L322" s="41">
        <v>314</v>
      </c>
      <c r="M322" t="s">
        <v>5785</v>
      </c>
      <c r="O322">
        <v>13861617</v>
      </c>
      <c r="P322" s="40"/>
    </row>
    <row r="323" spans="1:16" x14ac:dyDescent="0.25">
      <c r="A323">
        <v>10322</v>
      </c>
      <c r="B323" t="s">
        <v>5436</v>
      </c>
      <c r="C323" t="s">
        <v>967</v>
      </c>
      <c r="D323">
        <v>916</v>
      </c>
      <c r="E323" t="s">
        <v>5374</v>
      </c>
      <c r="F323">
        <v>426</v>
      </c>
      <c r="G323" t="s">
        <v>229</v>
      </c>
      <c r="H323" s="43">
        <v>90</v>
      </c>
      <c r="I323" t="s">
        <v>99</v>
      </c>
      <c r="J323" s="40">
        <v>16</v>
      </c>
      <c r="K323" t="s">
        <v>213</v>
      </c>
      <c r="L323" s="41">
        <v>628</v>
      </c>
      <c r="M323" t="s">
        <v>5786</v>
      </c>
      <c r="O323">
        <v>14048161</v>
      </c>
      <c r="P323" s="40"/>
    </row>
    <row r="324" spans="1:16" x14ac:dyDescent="0.25">
      <c r="A324">
        <v>10323</v>
      </c>
      <c r="B324" t="s">
        <v>5436</v>
      </c>
      <c r="C324" t="s">
        <v>967</v>
      </c>
      <c r="D324">
        <v>916</v>
      </c>
      <c r="E324" t="s">
        <v>5374</v>
      </c>
      <c r="F324">
        <v>426</v>
      </c>
      <c r="G324" t="s">
        <v>229</v>
      </c>
      <c r="H324" s="43">
        <v>90</v>
      </c>
      <c r="I324" t="s">
        <v>99</v>
      </c>
      <c r="J324" s="40">
        <v>16</v>
      </c>
      <c r="K324" t="s">
        <v>213</v>
      </c>
      <c r="L324" s="41">
        <v>628</v>
      </c>
      <c r="M324" t="s">
        <v>5787</v>
      </c>
      <c r="O324">
        <v>15709689</v>
      </c>
      <c r="P324" s="40"/>
    </row>
    <row r="325" spans="1:16" x14ac:dyDescent="0.25">
      <c r="A325">
        <v>10324</v>
      </c>
      <c r="B325" t="s">
        <v>5436</v>
      </c>
      <c r="C325" t="s">
        <v>967</v>
      </c>
      <c r="D325">
        <v>916</v>
      </c>
      <c r="E325" t="s">
        <v>5374</v>
      </c>
      <c r="F325">
        <v>426</v>
      </c>
      <c r="G325" t="s">
        <v>229</v>
      </c>
      <c r="H325" s="43">
        <v>90</v>
      </c>
      <c r="I325" t="s">
        <v>99</v>
      </c>
      <c r="J325" s="40">
        <v>16</v>
      </c>
      <c r="K325" t="s">
        <v>213</v>
      </c>
      <c r="L325" s="41">
        <v>628</v>
      </c>
      <c r="M325" t="s">
        <v>5788</v>
      </c>
      <c r="O325">
        <v>16214792</v>
      </c>
      <c r="P325" s="40"/>
    </row>
    <row r="326" spans="1:16" x14ac:dyDescent="0.25">
      <c r="A326">
        <v>10325</v>
      </c>
      <c r="B326" t="s">
        <v>446</v>
      </c>
      <c r="C326" t="s">
        <v>967</v>
      </c>
      <c r="D326">
        <v>916</v>
      </c>
      <c r="E326" t="s">
        <v>5392</v>
      </c>
      <c r="F326">
        <v>432</v>
      </c>
      <c r="G326" t="s">
        <v>134</v>
      </c>
      <c r="H326" s="43">
        <v>45</v>
      </c>
      <c r="I326" t="s">
        <v>114</v>
      </c>
      <c r="J326" s="40">
        <v>12</v>
      </c>
      <c r="K326" t="s">
        <v>202</v>
      </c>
      <c r="L326" s="41">
        <v>378</v>
      </c>
      <c r="M326" t="s">
        <v>5789</v>
      </c>
      <c r="O326">
        <v>9577861</v>
      </c>
      <c r="P326" s="40"/>
    </row>
    <row r="327" spans="1:16" x14ac:dyDescent="0.25">
      <c r="A327">
        <v>10326</v>
      </c>
      <c r="B327" t="s">
        <v>446</v>
      </c>
      <c r="C327" t="s">
        <v>967</v>
      </c>
      <c r="D327">
        <v>916</v>
      </c>
      <c r="E327" t="s">
        <v>5392</v>
      </c>
      <c r="F327">
        <v>432</v>
      </c>
      <c r="G327" t="s">
        <v>102</v>
      </c>
      <c r="H327" s="43">
        <v>40</v>
      </c>
      <c r="I327" t="s">
        <v>114</v>
      </c>
      <c r="J327" s="40">
        <v>12</v>
      </c>
      <c r="K327" t="s">
        <v>202</v>
      </c>
      <c r="L327" s="41">
        <v>378</v>
      </c>
      <c r="M327" t="s">
        <v>5790</v>
      </c>
      <c r="O327">
        <v>11479457</v>
      </c>
      <c r="P327" s="40"/>
    </row>
    <row r="328" spans="1:16" x14ac:dyDescent="0.25">
      <c r="A328">
        <v>10327</v>
      </c>
      <c r="B328" t="s">
        <v>446</v>
      </c>
      <c r="C328" t="s">
        <v>967</v>
      </c>
      <c r="D328">
        <v>916</v>
      </c>
      <c r="E328" t="s">
        <v>5392</v>
      </c>
      <c r="F328">
        <v>432</v>
      </c>
      <c r="G328" t="s">
        <v>134</v>
      </c>
      <c r="H328" s="43">
        <v>45</v>
      </c>
      <c r="I328" t="s">
        <v>114</v>
      </c>
      <c r="J328" s="40">
        <v>12</v>
      </c>
      <c r="K328" t="s">
        <v>206</v>
      </c>
      <c r="L328" s="41">
        <v>314</v>
      </c>
      <c r="M328" t="s">
        <v>5791</v>
      </c>
      <c r="O328">
        <v>12182726</v>
      </c>
      <c r="P328" s="40"/>
    </row>
    <row r="329" spans="1:16" x14ac:dyDescent="0.25">
      <c r="A329">
        <v>10328</v>
      </c>
      <c r="B329" t="s">
        <v>446</v>
      </c>
      <c r="C329" t="s">
        <v>967</v>
      </c>
      <c r="D329">
        <v>916</v>
      </c>
      <c r="E329" t="s">
        <v>5392</v>
      </c>
      <c r="F329">
        <v>432</v>
      </c>
      <c r="G329" t="s">
        <v>134</v>
      </c>
      <c r="H329" s="43">
        <v>45</v>
      </c>
      <c r="I329" t="s">
        <v>99</v>
      </c>
      <c r="J329" s="40">
        <v>16</v>
      </c>
      <c r="K329" t="s">
        <v>202</v>
      </c>
      <c r="L329" s="41">
        <v>378</v>
      </c>
      <c r="M329" t="s">
        <v>5792</v>
      </c>
      <c r="O329">
        <v>12340427</v>
      </c>
      <c r="P329" s="40"/>
    </row>
    <row r="330" spans="1:16" x14ac:dyDescent="0.25">
      <c r="A330">
        <v>10329</v>
      </c>
      <c r="B330" t="s">
        <v>446</v>
      </c>
      <c r="C330" t="s">
        <v>967</v>
      </c>
      <c r="D330">
        <v>916</v>
      </c>
      <c r="E330" t="s">
        <v>5392</v>
      </c>
      <c r="F330">
        <v>432</v>
      </c>
      <c r="G330" t="s">
        <v>102</v>
      </c>
      <c r="H330" s="43">
        <v>40</v>
      </c>
      <c r="I330" t="s">
        <v>99</v>
      </c>
      <c r="J330" s="40">
        <v>16</v>
      </c>
      <c r="K330" t="s">
        <v>202</v>
      </c>
      <c r="L330" s="41">
        <v>378</v>
      </c>
      <c r="M330" t="s">
        <v>5793</v>
      </c>
      <c r="O330">
        <v>12469716</v>
      </c>
      <c r="P330" s="40"/>
    </row>
    <row r="331" spans="1:16" x14ac:dyDescent="0.25">
      <c r="A331">
        <v>10330</v>
      </c>
      <c r="B331" t="s">
        <v>446</v>
      </c>
      <c r="C331" t="s">
        <v>967</v>
      </c>
      <c r="D331">
        <v>916</v>
      </c>
      <c r="E331" t="s">
        <v>5392</v>
      </c>
      <c r="F331">
        <v>432</v>
      </c>
      <c r="G331" t="s">
        <v>134</v>
      </c>
      <c r="H331" s="43">
        <v>45</v>
      </c>
      <c r="I331" t="s">
        <v>114</v>
      </c>
      <c r="J331" s="40">
        <v>12</v>
      </c>
      <c r="K331" t="s">
        <v>206</v>
      </c>
      <c r="L331" s="41">
        <v>314</v>
      </c>
      <c r="M331" t="s">
        <v>5794</v>
      </c>
      <c r="O331">
        <v>12900201</v>
      </c>
      <c r="P331" s="40"/>
    </row>
    <row r="332" spans="1:16" x14ac:dyDescent="0.25">
      <c r="A332">
        <v>10331</v>
      </c>
      <c r="B332" t="s">
        <v>446</v>
      </c>
      <c r="C332" t="s">
        <v>967</v>
      </c>
      <c r="D332">
        <v>916</v>
      </c>
      <c r="E332" t="s">
        <v>5392</v>
      </c>
      <c r="F332">
        <v>432</v>
      </c>
      <c r="G332" t="s">
        <v>134</v>
      </c>
      <c r="H332" s="43">
        <v>45</v>
      </c>
      <c r="I332" t="s">
        <v>99</v>
      </c>
      <c r="J332" s="40">
        <v>16</v>
      </c>
      <c r="K332" t="s">
        <v>202</v>
      </c>
      <c r="L332" s="41">
        <v>378</v>
      </c>
      <c r="M332" t="s">
        <v>5795</v>
      </c>
      <c r="O332">
        <v>13474181</v>
      </c>
      <c r="P332" s="40"/>
    </row>
    <row r="333" spans="1:16" x14ac:dyDescent="0.25">
      <c r="A333">
        <v>10332</v>
      </c>
      <c r="B333" t="s">
        <v>446</v>
      </c>
      <c r="C333" t="s">
        <v>967</v>
      </c>
      <c r="D333">
        <v>916</v>
      </c>
      <c r="E333" t="s">
        <v>5392</v>
      </c>
      <c r="F333">
        <v>432</v>
      </c>
      <c r="G333" t="s">
        <v>134</v>
      </c>
      <c r="H333" s="43">
        <v>45</v>
      </c>
      <c r="I333" t="s">
        <v>99</v>
      </c>
      <c r="J333" s="40">
        <v>16</v>
      </c>
      <c r="K333" t="s">
        <v>202</v>
      </c>
      <c r="L333" s="41">
        <v>378</v>
      </c>
      <c r="M333" t="s">
        <v>5796</v>
      </c>
      <c r="O333">
        <v>13617676</v>
      </c>
      <c r="P333" s="40"/>
    </row>
    <row r="334" spans="1:16" x14ac:dyDescent="0.25">
      <c r="A334">
        <v>10333</v>
      </c>
      <c r="B334" t="s">
        <v>446</v>
      </c>
      <c r="C334" t="s">
        <v>967</v>
      </c>
      <c r="D334">
        <v>916</v>
      </c>
      <c r="E334" t="s">
        <v>5392</v>
      </c>
      <c r="F334">
        <v>432</v>
      </c>
      <c r="G334" t="s">
        <v>134</v>
      </c>
      <c r="H334" s="43">
        <v>45</v>
      </c>
      <c r="I334" t="s">
        <v>110</v>
      </c>
      <c r="J334" s="40">
        <v>8</v>
      </c>
      <c r="K334" t="s">
        <v>206</v>
      </c>
      <c r="L334" s="41">
        <v>314</v>
      </c>
      <c r="M334" t="s">
        <v>5797</v>
      </c>
      <c r="O334">
        <v>14349357</v>
      </c>
      <c r="P334" s="40"/>
    </row>
    <row r="335" spans="1:16" x14ac:dyDescent="0.25">
      <c r="A335">
        <v>10334</v>
      </c>
      <c r="B335" t="s">
        <v>446</v>
      </c>
      <c r="C335" t="s">
        <v>967</v>
      </c>
      <c r="D335">
        <v>916</v>
      </c>
      <c r="E335" t="s">
        <v>5392</v>
      </c>
      <c r="F335">
        <v>432</v>
      </c>
      <c r="G335" t="s">
        <v>134</v>
      </c>
      <c r="H335" s="43">
        <v>45</v>
      </c>
      <c r="I335" t="s">
        <v>110</v>
      </c>
      <c r="J335" s="40">
        <v>8</v>
      </c>
      <c r="K335" t="s">
        <v>202</v>
      </c>
      <c r="L335" s="41">
        <v>378</v>
      </c>
      <c r="M335" t="s">
        <v>5798</v>
      </c>
      <c r="O335">
        <v>14636347</v>
      </c>
      <c r="P335" s="40"/>
    </row>
    <row r="336" spans="1:16" x14ac:dyDescent="0.25">
      <c r="A336">
        <v>10335</v>
      </c>
      <c r="B336" t="s">
        <v>446</v>
      </c>
      <c r="C336" t="s">
        <v>967</v>
      </c>
      <c r="D336">
        <v>916</v>
      </c>
      <c r="E336" t="s">
        <v>5392</v>
      </c>
      <c r="F336">
        <v>432</v>
      </c>
      <c r="G336" t="s">
        <v>102</v>
      </c>
      <c r="H336" s="43">
        <v>40</v>
      </c>
      <c r="I336" t="s">
        <v>211</v>
      </c>
      <c r="J336" s="40">
        <v>32</v>
      </c>
      <c r="K336" t="s">
        <v>202</v>
      </c>
      <c r="L336" s="41">
        <v>378</v>
      </c>
      <c r="M336" t="s">
        <v>5799</v>
      </c>
      <c r="O336">
        <v>14923337</v>
      </c>
      <c r="P336" s="40"/>
    </row>
    <row r="337" spans="1:16" x14ac:dyDescent="0.25">
      <c r="A337">
        <v>10336</v>
      </c>
      <c r="B337" t="s">
        <v>5436</v>
      </c>
      <c r="C337" t="s">
        <v>967</v>
      </c>
      <c r="D337">
        <v>916</v>
      </c>
      <c r="E337" t="s">
        <v>5392</v>
      </c>
      <c r="F337">
        <v>432</v>
      </c>
      <c r="G337" t="s">
        <v>229</v>
      </c>
      <c r="H337" s="43">
        <v>90</v>
      </c>
      <c r="I337" t="s">
        <v>99</v>
      </c>
      <c r="J337" s="40">
        <v>16</v>
      </c>
      <c r="K337" t="s">
        <v>213</v>
      </c>
      <c r="L337" s="41">
        <v>628</v>
      </c>
      <c r="M337" t="s">
        <v>5800</v>
      </c>
      <c r="O337">
        <v>15052626</v>
      </c>
      <c r="P337" s="40"/>
    </row>
    <row r="338" spans="1:16" x14ac:dyDescent="0.25">
      <c r="A338">
        <v>10337</v>
      </c>
      <c r="B338" t="s">
        <v>446</v>
      </c>
      <c r="C338" t="s">
        <v>967</v>
      </c>
      <c r="D338">
        <v>916</v>
      </c>
      <c r="E338" t="s">
        <v>5392</v>
      </c>
      <c r="F338">
        <v>432</v>
      </c>
      <c r="G338" t="s">
        <v>134</v>
      </c>
      <c r="H338" s="43">
        <v>45</v>
      </c>
      <c r="I338" t="s">
        <v>99</v>
      </c>
      <c r="J338" s="40">
        <v>16</v>
      </c>
      <c r="K338" t="s">
        <v>202</v>
      </c>
      <c r="L338" s="41">
        <v>378</v>
      </c>
      <c r="M338" t="s">
        <v>5801</v>
      </c>
      <c r="O338">
        <v>15497317</v>
      </c>
      <c r="P338" s="40"/>
    </row>
    <row r="339" spans="1:16" x14ac:dyDescent="0.25">
      <c r="A339">
        <v>10338</v>
      </c>
      <c r="B339" t="s">
        <v>5436</v>
      </c>
      <c r="C339" t="s">
        <v>967</v>
      </c>
      <c r="D339">
        <v>916</v>
      </c>
      <c r="E339" t="s">
        <v>5392</v>
      </c>
      <c r="F339">
        <v>432</v>
      </c>
      <c r="G339" t="s">
        <v>229</v>
      </c>
      <c r="H339" s="43">
        <v>90</v>
      </c>
      <c r="I339" t="s">
        <v>99</v>
      </c>
      <c r="J339" s="40">
        <v>16</v>
      </c>
      <c r="K339" t="s">
        <v>202</v>
      </c>
      <c r="L339" s="41">
        <v>378</v>
      </c>
      <c r="M339" t="s">
        <v>5802</v>
      </c>
      <c r="O339">
        <v>15770101</v>
      </c>
      <c r="P339" s="40"/>
    </row>
    <row r="340" spans="1:16" x14ac:dyDescent="0.25">
      <c r="A340">
        <v>10339</v>
      </c>
      <c r="B340" t="s">
        <v>446</v>
      </c>
      <c r="C340" t="s">
        <v>967</v>
      </c>
      <c r="D340">
        <v>916</v>
      </c>
      <c r="E340" t="s">
        <v>5392</v>
      </c>
      <c r="F340">
        <v>432</v>
      </c>
      <c r="G340" t="s">
        <v>134</v>
      </c>
      <c r="H340" s="43">
        <v>45</v>
      </c>
      <c r="I340" t="s">
        <v>211</v>
      </c>
      <c r="J340" s="40">
        <v>32</v>
      </c>
      <c r="K340" t="s">
        <v>202</v>
      </c>
      <c r="L340" s="41">
        <v>378</v>
      </c>
      <c r="M340" t="s">
        <v>5803</v>
      </c>
      <c r="O340">
        <v>16501782</v>
      </c>
      <c r="P340" s="40"/>
    </row>
    <row r="341" spans="1:16" x14ac:dyDescent="0.25">
      <c r="A341">
        <v>10340</v>
      </c>
      <c r="B341" t="s">
        <v>461</v>
      </c>
      <c r="C341" t="s">
        <v>1225</v>
      </c>
      <c r="D341">
        <v>647</v>
      </c>
      <c r="E341" t="s">
        <v>5394</v>
      </c>
      <c r="F341">
        <v>442</v>
      </c>
      <c r="G341" t="s">
        <v>462</v>
      </c>
      <c r="H341" s="43">
        <v>80</v>
      </c>
      <c r="I341" t="s">
        <v>114</v>
      </c>
      <c r="J341" s="40">
        <v>12</v>
      </c>
      <c r="K341" t="s">
        <v>206</v>
      </c>
      <c r="L341" s="41">
        <v>314</v>
      </c>
      <c r="M341" t="s">
        <v>5804</v>
      </c>
      <c r="O341">
        <v>9599816</v>
      </c>
      <c r="P341" s="40"/>
    </row>
    <row r="342" spans="1:16" x14ac:dyDescent="0.25">
      <c r="A342">
        <v>10341</v>
      </c>
      <c r="B342" t="s">
        <v>461</v>
      </c>
      <c r="C342" t="s">
        <v>1225</v>
      </c>
      <c r="D342">
        <v>647</v>
      </c>
      <c r="E342" t="s">
        <v>5394</v>
      </c>
      <c r="F342">
        <v>442</v>
      </c>
      <c r="G342" t="s">
        <v>462</v>
      </c>
      <c r="H342" s="43">
        <v>80</v>
      </c>
      <c r="I342" t="s">
        <v>114</v>
      </c>
      <c r="J342" s="40">
        <v>12</v>
      </c>
      <c r="K342" t="s">
        <v>206</v>
      </c>
      <c r="L342" s="41">
        <v>314</v>
      </c>
      <c r="M342" t="s">
        <v>5805</v>
      </c>
      <c r="O342">
        <v>9728961</v>
      </c>
      <c r="P342" s="40"/>
    </row>
    <row r="343" spans="1:16" x14ac:dyDescent="0.25">
      <c r="A343">
        <v>10342</v>
      </c>
      <c r="B343" t="s">
        <v>461</v>
      </c>
      <c r="C343" t="s">
        <v>1225</v>
      </c>
      <c r="D343">
        <v>647</v>
      </c>
      <c r="E343" t="s">
        <v>5394</v>
      </c>
      <c r="F343">
        <v>442</v>
      </c>
      <c r="G343" t="s">
        <v>462</v>
      </c>
      <c r="H343" s="43">
        <v>80</v>
      </c>
      <c r="I343" t="s">
        <v>114</v>
      </c>
      <c r="J343" s="40">
        <v>12</v>
      </c>
      <c r="K343" t="s">
        <v>206</v>
      </c>
      <c r="L343" s="41">
        <v>314</v>
      </c>
      <c r="M343" t="s">
        <v>5806</v>
      </c>
      <c r="O343">
        <v>9872456</v>
      </c>
      <c r="P343" s="40"/>
    </row>
    <row r="344" spans="1:16" x14ac:dyDescent="0.25">
      <c r="A344">
        <v>10343</v>
      </c>
      <c r="B344" t="s">
        <v>461</v>
      </c>
      <c r="C344" t="s">
        <v>1225</v>
      </c>
      <c r="D344">
        <v>647</v>
      </c>
      <c r="E344" t="s">
        <v>5394</v>
      </c>
      <c r="F344">
        <v>442</v>
      </c>
      <c r="G344" t="s">
        <v>462</v>
      </c>
      <c r="H344" s="43">
        <v>80</v>
      </c>
      <c r="I344" t="s">
        <v>114</v>
      </c>
      <c r="J344" s="40">
        <v>12</v>
      </c>
      <c r="K344" t="s">
        <v>206</v>
      </c>
      <c r="L344" s="41">
        <v>314</v>
      </c>
      <c r="M344" t="s">
        <v>5807</v>
      </c>
      <c r="O344">
        <v>10030301</v>
      </c>
      <c r="P344" s="40"/>
    </row>
    <row r="345" spans="1:16" x14ac:dyDescent="0.25">
      <c r="A345">
        <v>10344</v>
      </c>
      <c r="B345" t="s">
        <v>461</v>
      </c>
      <c r="C345" t="s">
        <v>1225</v>
      </c>
      <c r="D345">
        <v>647</v>
      </c>
      <c r="E345" t="s">
        <v>5394</v>
      </c>
      <c r="F345">
        <v>442</v>
      </c>
      <c r="G345" t="s">
        <v>462</v>
      </c>
      <c r="H345" s="43">
        <v>80</v>
      </c>
      <c r="I345" t="s">
        <v>114</v>
      </c>
      <c r="J345" s="40">
        <v>12</v>
      </c>
      <c r="K345" t="s">
        <v>202</v>
      </c>
      <c r="L345" s="41">
        <v>378</v>
      </c>
      <c r="M345" t="s">
        <v>5808</v>
      </c>
      <c r="O345">
        <v>10317291</v>
      </c>
      <c r="P345" s="40"/>
    </row>
    <row r="346" spans="1:16" x14ac:dyDescent="0.25">
      <c r="A346">
        <v>10345</v>
      </c>
      <c r="B346" t="s">
        <v>461</v>
      </c>
      <c r="C346" t="s">
        <v>1225</v>
      </c>
      <c r="D346">
        <v>647</v>
      </c>
      <c r="E346" t="s">
        <v>5394</v>
      </c>
      <c r="F346">
        <v>442</v>
      </c>
      <c r="G346" t="s">
        <v>462</v>
      </c>
      <c r="H346" s="43">
        <v>80</v>
      </c>
      <c r="I346" t="s">
        <v>114</v>
      </c>
      <c r="J346" s="40">
        <v>12</v>
      </c>
      <c r="K346" t="s">
        <v>206</v>
      </c>
      <c r="L346" s="41">
        <v>314</v>
      </c>
      <c r="M346" t="s">
        <v>5809</v>
      </c>
      <c r="O346">
        <v>10317291</v>
      </c>
      <c r="P346" s="40"/>
    </row>
    <row r="347" spans="1:16" x14ac:dyDescent="0.25">
      <c r="A347">
        <v>10346</v>
      </c>
      <c r="B347" t="s">
        <v>461</v>
      </c>
      <c r="C347" t="s">
        <v>1225</v>
      </c>
      <c r="D347">
        <v>647</v>
      </c>
      <c r="E347" t="s">
        <v>5394</v>
      </c>
      <c r="F347">
        <v>442</v>
      </c>
      <c r="G347" t="s">
        <v>462</v>
      </c>
      <c r="H347" s="43">
        <v>80</v>
      </c>
      <c r="I347" t="s">
        <v>114</v>
      </c>
      <c r="J347" s="40">
        <v>12</v>
      </c>
      <c r="K347" t="s">
        <v>206</v>
      </c>
      <c r="L347" s="41">
        <v>314</v>
      </c>
      <c r="M347" t="s">
        <v>5810</v>
      </c>
      <c r="O347">
        <v>10747776</v>
      </c>
      <c r="P347" s="40"/>
    </row>
    <row r="348" spans="1:16" x14ac:dyDescent="0.25">
      <c r="A348">
        <v>10347</v>
      </c>
      <c r="B348" t="s">
        <v>461</v>
      </c>
      <c r="C348" t="s">
        <v>1225</v>
      </c>
      <c r="D348">
        <v>647</v>
      </c>
      <c r="E348" t="s">
        <v>5394</v>
      </c>
      <c r="F348">
        <v>442</v>
      </c>
      <c r="G348" t="s">
        <v>462</v>
      </c>
      <c r="H348" s="43">
        <v>80</v>
      </c>
      <c r="I348" t="s">
        <v>114</v>
      </c>
      <c r="J348" s="40">
        <v>12</v>
      </c>
      <c r="K348" t="s">
        <v>206</v>
      </c>
      <c r="L348" s="41">
        <v>314</v>
      </c>
      <c r="M348" t="s">
        <v>5811</v>
      </c>
      <c r="O348">
        <v>10747776</v>
      </c>
      <c r="P348" s="40"/>
    </row>
    <row r="349" spans="1:16" x14ac:dyDescent="0.25">
      <c r="A349">
        <v>10348</v>
      </c>
      <c r="B349" t="s">
        <v>461</v>
      </c>
      <c r="C349" t="s">
        <v>1225</v>
      </c>
      <c r="D349">
        <v>647</v>
      </c>
      <c r="E349" t="s">
        <v>5394</v>
      </c>
      <c r="F349">
        <v>442</v>
      </c>
      <c r="G349" t="s">
        <v>462</v>
      </c>
      <c r="H349" s="43">
        <v>80</v>
      </c>
      <c r="I349" t="s">
        <v>114</v>
      </c>
      <c r="J349" s="40">
        <v>12</v>
      </c>
      <c r="K349" t="s">
        <v>206</v>
      </c>
      <c r="L349" s="41">
        <v>314</v>
      </c>
      <c r="M349" t="s">
        <v>5812</v>
      </c>
      <c r="O349">
        <v>10891271</v>
      </c>
      <c r="P349" s="40"/>
    </row>
    <row r="350" spans="1:16" x14ac:dyDescent="0.25">
      <c r="A350">
        <v>10349</v>
      </c>
      <c r="B350" t="s">
        <v>461</v>
      </c>
      <c r="C350" t="s">
        <v>1225</v>
      </c>
      <c r="D350">
        <v>647</v>
      </c>
      <c r="E350" t="s">
        <v>5394</v>
      </c>
      <c r="F350">
        <v>442</v>
      </c>
      <c r="G350" t="s">
        <v>462</v>
      </c>
      <c r="H350" s="43">
        <v>80</v>
      </c>
      <c r="I350" t="s">
        <v>114</v>
      </c>
      <c r="J350" s="40">
        <v>12</v>
      </c>
      <c r="K350" t="s">
        <v>202</v>
      </c>
      <c r="L350" s="41">
        <v>378</v>
      </c>
      <c r="M350" t="s">
        <v>5813</v>
      </c>
      <c r="O350">
        <v>10891271</v>
      </c>
      <c r="P350" s="40"/>
    </row>
    <row r="351" spans="1:16" x14ac:dyDescent="0.25">
      <c r="A351">
        <v>10350</v>
      </c>
      <c r="B351" t="s">
        <v>5450</v>
      </c>
      <c r="C351" t="s">
        <v>1225</v>
      </c>
      <c r="D351">
        <v>647</v>
      </c>
      <c r="E351" t="s">
        <v>5394</v>
      </c>
      <c r="F351">
        <v>442</v>
      </c>
      <c r="G351" t="s">
        <v>134</v>
      </c>
      <c r="H351" s="43">
        <v>45</v>
      </c>
      <c r="I351" t="s">
        <v>114</v>
      </c>
      <c r="J351" s="40">
        <v>12</v>
      </c>
      <c r="K351" t="s">
        <v>202</v>
      </c>
      <c r="L351" s="41">
        <v>378</v>
      </c>
      <c r="M351" t="s">
        <v>5814</v>
      </c>
      <c r="O351">
        <v>10963018</v>
      </c>
      <c r="P351" s="40"/>
    </row>
    <row r="352" spans="1:16" x14ac:dyDescent="0.25">
      <c r="A352">
        <v>10351</v>
      </c>
      <c r="B352" t="s">
        <v>49</v>
      </c>
      <c r="C352" t="s">
        <v>1225</v>
      </c>
      <c r="D352">
        <v>647</v>
      </c>
      <c r="E352" t="s">
        <v>5394</v>
      </c>
      <c r="F352">
        <v>442</v>
      </c>
      <c r="G352" t="s">
        <v>134</v>
      </c>
      <c r="H352" s="43">
        <v>45</v>
      </c>
      <c r="I352" t="s">
        <v>110</v>
      </c>
      <c r="J352" s="40">
        <v>8</v>
      </c>
      <c r="K352" t="s">
        <v>213</v>
      </c>
      <c r="L352" s="41">
        <v>628</v>
      </c>
      <c r="M352" t="s">
        <v>5815</v>
      </c>
      <c r="O352">
        <v>11259048</v>
      </c>
      <c r="P352" s="40"/>
    </row>
    <row r="353" spans="1:16" x14ac:dyDescent="0.25">
      <c r="A353">
        <v>10352</v>
      </c>
      <c r="B353" t="s">
        <v>461</v>
      </c>
      <c r="C353" t="s">
        <v>1225</v>
      </c>
      <c r="D353">
        <v>647</v>
      </c>
      <c r="E353" t="s">
        <v>5394</v>
      </c>
      <c r="F353">
        <v>442</v>
      </c>
      <c r="G353" t="s">
        <v>462</v>
      </c>
      <c r="H353" s="43">
        <v>80</v>
      </c>
      <c r="I353" t="s">
        <v>114</v>
      </c>
      <c r="J353" s="40">
        <v>12</v>
      </c>
      <c r="K353" t="s">
        <v>206</v>
      </c>
      <c r="L353" s="41">
        <v>314</v>
      </c>
      <c r="M353" t="s">
        <v>5816</v>
      </c>
      <c r="O353">
        <v>11321756</v>
      </c>
      <c r="P353" s="40"/>
    </row>
    <row r="354" spans="1:16" x14ac:dyDescent="0.25">
      <c r="A354">
        <v>10353</v>
      </c>
      <c r="B354" t="s">
        <v>461</v>
      </c>
      <c r="C354" t="s">
        <v>1225</v>
      </c>
      <c r="D354">
        <v>647</v>
      </c>
      <c r="E354" t="s">
        <v>5394</v>
      </c>
      <c r="F354">
        <v>442</v>
      </c>
      <c r="G354" t="s">
        <v>462</v>
      </c>
      <c r="H354" s="43">
        <v>80</v>
      </c>
      <c r="I354" t="s">
        <v>114</v>
      </c>
      <c r="J354" s="40">
        <v>12</v>
      </c>
      <c r="K354" t="s">
        <v>202</v>
      </c>
      <c r="L354" s="41">
        <v>378</v>
      </c>
      <c r="M354" t="s">
        <v>5817</v>
      </c>
      <c r="O354">
        <v>11465251</v>
      </c>
      <c r="P354" s="40"/>
    </row>
    <row r="355" spans="1:16" x14ac:dyDescent="0.25">
      <c r="A355">
        <v>10354</v>
      </c>
      <c r="B355" t="s">
        <v>461</v>
      </c>
      <c r="C355" t="s">
        <v>1225</v>
      </c>
      <c r="D355">
        <v>647</v>
      </c>
      <c r="E355" t="s">
        <v>5394</v>
      </c>
      <c r="F355">
        <v>442</v>
      </c>
      <c r="G355" t="s">
        <v>462</v>
      </c>
      <c r="H355" s="43">
        <v>80</v>
      </c>
      <c r="I355" t="s">
        <v>114</v>
      </c>
      <c r="J355" s="40">
        <v>12</v>
      </c>
      <c r="K355" t="s">
        <v>206</v>
      </c>
      <c r="L355" s="41">
        <v>314</v>
      </c>
      <c r="M355" t="s">
        <v>5818</v>
      </c>
      <c r="O355">
        <v>11465251</v>
      </c>
      <c r="P355" s="40"/>
    </row>
    <row r="356" spans="1:16" x14ac:dyDescent="0.25">
      <c r="A356">
        <v>10355</v>
      </c>
      <c r="B356" t="s">
        <v>461</v>
      </c>
      <c r="C356" t="s">
        <v>1225</v>
      </c>
      <c r="D356">
        <v>647</v>
      </c>
      <c r="E356" t="s">
        <v>5394</v>
      </c>
      <c r="F356">
        <v>442</v>
      </c>
      <c r="G356" t="s">
        <v>462</v>
      </c>
      <c r="H356" s="43">
        <v>80</v>
      </c>
      <c r="I356" t="s">
        <v>219</v>
      </c>
      <c r="J356" s="40">
        <v>20</v>
      </c>
      <c r="K356" t="s">
        <v>202</v>
      </c>
      <c r="L356" s="41">
        <v>378</v>
      </c>
      <c r="M356" t="s">
        <v>5819</v>
      </c>
      <c r="O356">
        <v>11895736</v>
      </c>
      <c r="P356" s="40"/>
    </row>
    <row r="357" spans="1:16" x14ac:dyDescent="0.25">
      <c r="A357">
        <v>10356</v>
      </c>
      <c r="B357" t="s">
        <v>461</v>
      </c>
      <c r="C357" t="s">
        <v>1225</v>
      </c>
      <c r="D357">
        <v>647</v>
      </c>
      <c r="E357" t="s">
        <v>5394</v>
      </c>
      <c r="F357">
        <v>442</v>
      </c>
      <c r="G357" t="s">
        <v>462</v>
      </c>
      <c r="H357" s="43">
        <v>80</v>
      </c>
      <c r="I357" t="s">
        <v>114</v>
      </c>
      <c r="J357" s="40">
        <v>12</v>
      </c>
      <c r="K357" t="s">
        <v>202</v>
      </c>
      <c r="L357" s="41">
        <v>378</v>
      </c>
      <c r="M357" t="s">
        <v>5820</v>
      </c>
      <c r="O357">
        <v>12182726</v>
      </c>
      <c r="P357" s="40"/>
    </row>
    <row r="358" spans="1:16" x14ac:dyDescent="0.25">
      <c r="A358">
        <v>10357</v>
      </c>
      <c r="B358" t="s">
        <v>461</v>
      </c>
      <c r="C358" t="s">
        <v>1225</v>
      </c>
      <c r="D358">
        <v>647</v>
      </c>
      <c r="E358" t="s">
        <v>5394</v>
      </c>
      <c r="F358">
        <v>442</v>
      </c>
      <c r="G358" t="s">
        <v>462</v>
      </c>
      <c r="H358" s="43">
        <v>80</v>
      </c>
      <c r="I358" t="s">
        <v>99</v>
      </c>
      <c r="J358" s="40">
        <v>16</v>
      </c>
      <c r="K358" t="s">
        <v>202</v>
      </c>
      <c r="L358" s="41">
        <v>378</v>
      </c>
      <c r="M358" t="s">
        <v>5821</v>
      </c>
      <c r="O358">
        <v>12182726</v>
      </c>
      <c r="P358" s="40"/>
    </row>
    <row r="359" spans="1:16" x14ac:dyDescent="0.25">
      <c r="A359">
        <v>10358</v>
      </c>
      <c r="B359" t="s">
        <v>461</v>
      </c>
      <c r="C359" t="s">
        <v>1225</v>
      </c>
      <c r="D359">
        <v>647</v>
      </c>
      <c r="E359" t="s">
        <v>5394</v>
      </c>
      <c r="F359">
        <v>442</v>
      </c>
      <c r="G359" t="s">
        <v>462</v>
      </c>
      <c r="H359" s="43">
        <v>80</v>
      </c>
      <c r="I359" t="s">
        <v>114</v>
      </c>
      <c r="J359" s="40">
        <v>12</v>
      </c>
      <c r="K359" t="s">
        <v>202</v>
      </c>
      <c r="L359" s="41">
        <v>378</v>
      </c>
      <c r="M359" t="s">
        <v>5822</v>
      </c>
      <c r="O359">
        <v>12326221</v>
      </c>
      <c r="P359" s="40"/>
    </row>
    <row r="360" spans="1:16" x14ac:dyDescent="0.25">
      <c r="A360">
        <v>10359</v>
      </c>
      <c r="B360" t="s">
        <v>461</v>
      </c>
      <c r="C360" t="s">
        <v>1225</v>
      </c>
      <c r="D360">
        <v>647</v>
      </c>
      <c r="E360" t="s">
        <v>5394</v>
      </c>
      <c r="F360">
        <v>442</v>
      </c>
      <c r="G360" t="s">
        <v>229</v>
      </c>
      <c r="H360" s="43">
        <v>90</v>
      </c>
      <c r="I360" t="s">
        <v>219</v>
      </c>
      <c r="J360" s="40">
        <v>20</v>
      </c>
      <c r="K360" t="s">
        <v>202</v>
      </c>
      <c r="L360" s="41">
        <v>378</v>
      </c>
      <c r="M360" t="s">
        <v>5823</v>
      </c>
      <c r="O360">
        <v>12900201</v>
      </c>
      <c r="P360" s="40"/>
    </row>
    <row r="361" spans="1:16" x14ac:dyDescent="0.25">
      <c r="A361">
        <v>10360</v>
      </c>
      <c r="B361" t="s">
        <v>5405</v>
      </c>
      <c r="C361" t="s">
        <v>5371</v>
      </c>
      <c r="D361">
        <v>569</v>
      </c>
      <c r="E361" t="s">
        <v>297</v>
      </c>
      <c r="F361">
        <v>447</v>
      </c>
      <c r="G361" t="s">
        <v>132</v>
      </c>
      <c r="H361" s="43">
        <v>50</v>
      </c>
      <c r="I361" t="s">
        <v>114</v>
      </c>
      <c r="J361" s="40">
        <v>12</v>
      </c>
      <c r="K361" t="s">
        <v>202</v>
      </c>
      <c r="L361" s="41">
        <v>378</v>
      </c>
      <c r="M361" t="s">
        <v>5824</v>
      </c>
      <c r="O361">
        <v>8595351</v>
      </c>
      <c r="P361" s="40"/>
    </row>
    <row r="362" spans="1:16" x14ac:dyDescent="0.25">
      <c r="A362">
        <v>10361</v>
      </c>
      <c r="B362" t="s">
        <v>5405</v>
      </c>
      <c r="C362" t="s">
        <v>5371</v>
      </c>
      <c r="D362">
        <v>569</v>
      </c>
      <c r="E362" t="s">
        <v>297</v>
      </c>
      <c r="F362">
        <v>447</v>
      </c>
      <c r="G362" t="s">
        <v>132</v>
      </c>
      <c r="H362" s="43">
        <v>50</v>
      </c>
      <c r="I362" t="s">
        <v>114</v>
      </c>
      <c r="J362" s="40">
        <v>12</v>
      </c>
      <c r="K362" t="s">
        <v>202</v>
      </c>
      <c r="L362" s="41">
        <v>378</v>
      </c>
      <c r="M362" t="s">
        <v>5825</v>
      </c>
      <c r="O362">
        <v>9312826</v>
      </c>
      <c r="P362" s="40"/>
    </row>
    <row r="363" spans="1:16" x14ac:dyDescent="0.25">
      <c r="A363">
        <v>10362</v>
      </c>
      <c r="B363" t="s">
        <v>5405</v>
      </c>
      <c r="C363" t="s">
        <v>5371</v>
      </c>
      <c r="D363">
        <v>569</v>
      </c>
      <c r="E363" t="s">
        <v>297</v>
      </c>
      <c r="F363">
        <v>447</v>
      </c>
      <c r="G363" t="s">
        <v>132</v>
      </c>
      <c r="H363" s="43">
        <v>50</v>
      </c>
      <c r="I363" t="s">
        <v>114</v>
      </c>
      <c r="J363" s="40">
        <v>12</v>
      </c>
      <c r="K363" t="s">
        <v>202</v>
      </c>
      <c r="L363" s="41">
        <v>378</v>
      </c>
      <c r="M363" t="s">
        <v>5826</v>
      </c>
      <c r="O363">
        <v>9599816</v>
      </c>
      <c r="P363" s="40"/>
    </row>
    <row r="364" spans="1:16" x14ac:dyDescent="0.25">
      <c r="A364">
        <v>10363</v>
      </c>
      <c r="B364" t="s">
        <v>140</v>
      </c>
      <c r="C364" t="s">
        <v>296</v>
      </c>
      <c r="D364">
        <v>624</v>
      </c>
      <c r="E364" t="s">
        <v>297</v>
      </c>
      <c r="F364">
        <v>447</v>
      </c>
      <c r="G364" t="s">
        <v>134</v>
      </c>
      <c r="H364" s="43">
        <v>45</v>
      </c>
      <c r="I364" t="s">
        <v>114</v>
      </c>
      <c r="J364" s="40">
        <v>12</v>
      </c>
      <c r="K364" t="s">
        <v>206</v>
      </c>
      <c r="L364" s="41">
        <v>314</v>
      </c>
      <c r="M364" t="s">
        <v>5827</v>
      </c>
      <c r="O364">
        <v>9111933</v>
      </c>
      <c r="P364" s="40"/>
    </row>
    <row r="365" spans="1:16" x14ac:dyDescent="0.25">
      <c r="A365">
        <v>10364</v>
      </c>
      <c r="B365" t="s">
        <v>140</v>
      </c>
      <c r="C365" t="s">
        <v>296</v>
      </c>
      <c r="D365">
        <v>624</v>
      </c>
      <c r="E365" t="s">
        <v>297</v>
      </c>
      <c r="F365">
        <v>447</v>
      </c>
      <c r="G365" t="s">
        <v>134</v>
      </c>
      <c r="H365" s="43">
        <v>45</v>
      </c>
      <c r="I365" t="s">
        <v>114</v>
      </c>
      <c r="J365" s="40">
        <v>12</v>
      </c>
      <c r="K365" t="s">
        <v>202</v>
      </c>
      <c r="L365" s="41">
        <v>378</v>
      </c>
      <c r="M365" t="s">
        <v>5828</v>
      </c>
      <c r="O365">
        <v>9183680</v>
      </c>
      <c r="P365" s="40"/>
    </row>
    <row r="366" spans="1:16" x14ac:dyDescent="0.25">
      <c r="A366">
        <v>10365</v>
      </c>
      <c r="B366" t="s">
        <v>140</v>
      </c>
      <c r="C366" t="s">
        <v>296</v>
      </c>
      <c r="D366">
        <v>624</v>
      </c>
      <c r="E366" t="s">
        <v>297</v>
      </c>
      <c r="F366">
        <v>447</v>
      </c>
      <c r="G366" t="s">
        <v>134</v>
      </c>
      <c r="H366" s="43">
        <v>45</v>
      </c>
      <c r="I366" t="s">
        <v>99</v>
      </c>
      <c r="J366" s="40">
        <v>16</v>
      </c>
      <c r="K366" t="s">
        <v>206</v>
      </c>
      <c r="L366" s="41">
        <v>314</v>
      </c>
      <c r="M366" t="s">
        <v>5829</v>
      </c>
      <c r="O366">
        <v>9757660</v>
      </c>
      <c r="P366" s="40"/>
    </row>
    <row r="367" spans="1:16" x14ac:dyDescent="0.25">
      <c r="A367">
        <v>10366</v>
      </c>
      <c r="B367" t="s">
        <v>140</v>
      </c>
      <c r="C367" t="s">
        <v>296</v>
      </c>
      <c r="D367">
        <v>624</v>
      </c>
      <c r="E367" t="s">
        <v>297</v>
      </c>
      <c r="F367">
        <v>447</v>
      </c>
      <c r="G367" t="s">
        <v>134</v>
      </c>
      <c r="H367" s="43">
        <v>45</v>
      </c>
      <c r="I367" t="s">
        <v>99</v>
      </c>
      <c r="J367" s="40">
        <v>16</v>
      </c>
      <c r="K367" t="s">
        <v>202</v>
      </c>
      <c r="L367" s="41">
        <v>378</v>
      </c>
      <c r="M367" t="s">
        <v>5830</v>
      </c>
      <c r="O367">
        <v>10188145</v>
      </c>
      <c r="P367" s="40"/>
    </row>
    <row r="368" spans="1:16" x14ac:dyDescent="0.25">
      <c r="A368">
        <v>10367</v>
      </c>
      <c r="B368" t="s">
        <v>49</v>
      </c>
      <c r="C368" t="s">
        <v>321</v>
      </c>
      <c r="D368">
        <v>658</v>
      </c>
      <c r="E368" t="s">
        <v>297</v>
      </c>
      <c r="F368">
        <v>447</v>
      </c>
      <c r="G368" t="s">
        <v>134</v>
      </c>
      <c r="H368" s="43">
        <v>45</v>
      </c>
      <c r="I368" t="s">
        <v>110</v>
      </c>
      <c r="J368" s="40">
        <v>8</v>
      </c>
      <c r="K368" t="s">
        <v>4119</v>
      </c>
      <c r="L368" s="41">
        <v>189</v>
      </c>
      <c r="M368" t="s">
        <v>5831</v>
      </c>
      <c r="O368">
        <v>8609557</v>
      </c>
      <c r="P368" s="40"/>
    </row>
    <row r="369" spans="1:16" x14ac:dyDescent="0.25">
      <c r="A369">
        <v>10368</v>
      </c>
      <c r="B369" t="s">
        <v>5415</v>
      </c>
      <c r="C369" t="s">
        <v>321</v>
      </c>
      <c r="D369">
        <v>658</v>
      </c>
      <c r="E369" t="s">
        <v>297</v>
      </c>
      <c r="F369">
        <v>447</v>
      </c>
      <c r="G369" t="s">
        <v>134</v>
      </c>
      <c r="H369" s="43">
        <v>45</v>
      </c>
      <c r="I369" t="s">
        <v>110</v>
      </c>
      <c r="J369" s="40">
        <v>8</v>
      </c>
      <c r="K369" t="s">
        <v>206</v>
      </c>
      <c r="L369" s="41">
        <v>314</v>
      </c>
      <c r="M369" t="s">
        <v>5832</v>
      </c>
      <c r="O369">
        <v>9450007</v>
      </c>
      <c r="P369" s="40"/>
    </row>
    <row r="370" spans="1:16" x14ac:dyDescent="0.25">
      <c r="A370">
        <v>10369</v>
      </c>
      <c r="B370" t="s">
        <v>5451</v>
      </c>
      <c r="C370" t="s">
        <v>321</v>
      </c>
      <c r="D370">
        <v>658</v>
      </c>
      <c r="E370" t="s">
        <v>297</v>
      </c>
      <c r="F370">
        <v>447</v>
      </c>
      <c r="G370" t="s">
        <v>462</v>
      </c>
      <c r="H370" s="43">
        <v>80</v>
      </c>
      <c r="I370" t="s">
        <v>114</v>
      </c>
      <c r="J370" s="40">
        <v>12</v>
      </c>
      <c r="K370" t="s">
        <v>206</v>
      </c>
      <c r="L370" s="41">
        <v>314</v>
      </c>
      <c r="M370" t="s">
        <v>5833</v>
      </c>
      <c r="O370">
        <v>9743311</v>
      </c>
      <c r="P370" s="40"/>
    </row>
    <row r="371" spans="1:16" x14ac:dyDescent="0.25">
      <c r="A371">
        <v>10370</v>
      </c>
      <c r="B371" t="s">
        <v>49</v>
      </c>
      <c r="C371" t="s">
        <v>321</v>
      </c>
      <c r="D371">
        <v>658</v>
      </c>
      <c r="E371" t="s">
        <v>297</v>
      </c>
      <c r="F371">
        <v>447</v>
      </c>
      <c r="G371" t="s">
        <v>134</v>
      </c>
      <c r="H371" s="43">
        <v>45</v>
      </c>
      <c r="I371" t="s">
        <v>110</v>
      </c>
      <c r="J371" s="40">
        <v>8</v>
      </c>
      <c r="K371" t="s">
        <v>202</v>
      </c>
      <c r="L371" s="41">
        <v>378</v>
      </c>
      <c r="M371" t="s">
        <v>5834</v>
      </c>
      <c r="O371">
        <v>9757517</v>
      </c>
      <c r="P371" s="40"/>
    </row>
    <row r="372" spans="1:16" x14ac:dyDescent="0.25">
      <c r="A372">
        <v>10371</v>
      </c>
      <c r="B372" t="s">
        <v>5452</v>
      </c>
      <c r="C372" t="s">
        <v>321</v>
      </c>
      <c r="D372">
        <v>658</v>
      </c>
      <c r="E372" t="s">
        <v>297</v>
      </c>
      <c r="F372">
        <v>447</v>
      </c>
      <c r="G372" t="s">
        <v>132</v>
      </c>
      <c r="H372" s="43">
        <v>50</v>
      </c>
      <c r="I372" t="s">
        <v>110</v>
      </c>
      <c r="J372" s="40">
        <v>8</v>
      </c>
      <c r="K372" t="s">
        <v>202</v>
      </c>
      <c r="L372" s="41">
        <v>378</v>
      </c>
      <c r="M372" t="s">
        <v>5835</v>
      </c>
      <c r="O372">
        <v>9972759</v>
      </c>
      <c r="P372" s="40"/>
    </row>
    <row r="373" spans="1:16" x14ac:dyDescent="0.25">
      <c r="A373">
        <v>10372</v>
      </c>
      <c r="B373" t="s">
        <v>5451</v>
      </c>
      <c r="C373" t="s">
        <v>321</v>
      </c>
      <c r="D373">
        <v>658</v>
      </c>
      <c r="E373" t="s">
        <v>297</v>
      </c>
      <c r="F373">
        <v>447</v>
      </c>
      <c r="G373" t="s">
        <v>462</v>
      </c>
      <c r="H373" s="43">
        <v>80</v>
      </c>
      <c r="I373" t="s">
        <v>99</v>
      </c>
      <c r="J373" s="40">
        <v>16</v>
      </c>
      <c r="K373" t="s">
        <v>202</v>
      </c>
      <c r="L373" s="41">
        <v>378</v>
      </c>
      <c r="M373" t="s">
        <v>5836</v>
      </c>
      <c r="O373">
        <v>10030301</v>
      </c>
      <c r="P373" s="40"/>
    </row>
    <row r="374" spans="1:16" x14ac:dyDescent="0.25">
      <c r="A374">
        <v>10373</v>
      </c>
      <c r="B374" t="s">
        <v>5453</v>
      </c>
      <c r="C374" t="s">
        <v>321</v>
      </c>
      <c r="D374">
        <v>658</v>
      </c>
      <c r="E374" t="s">
        <v>297</v>
      </c>
      <c r="F374">
        <v>447</v>
      </c>
      <c r="G374" t="s">
        <v>132</v>
      </c>
      <c r="H374" s="43">
        <v>50</v>
      </c>
      <c r="I374" t="s">
        <v>110</v>
      </c>
      <c r="J374" s="40">
        <v>8</v>
      </c>
      <c r="K374" t="s">
        <v>206</v>
      </c>
      <c r="L374" s="41">
        <v>314</v>
      </c>
      <c r="M374" t="s">
        <v>5837</v>
      </c>
      <c r="O374">
        <v>10030301</v>
      </c>
      <c r="P374" s="40"/>
    </row>
    <row r="375" spans="1:16" x14ac:dyDescent="0.25">
      <c r="A375">
        <v>10374</v>
      </c>
      <c r="B375" t="s">
        <v>146</v>
      </c>
      <c r="C375" t="s">
        <v>321</v>
      </c>
      <c r="D375">
        <v>658</v>
      </c>
      <c r="E375" t="s">
        <v>297</v>
      </c>
      <c r="F375">
        <v>447</v>
      </c>
      <c r="G375" t="s">
        <v>134</v>
      </c>
      <c r="H375" s="43">
        <v>45</v>
      </c>
      <c r="I375" t="s">
        <v>114</v>
      </c>
      <c r="J375" s="40">
        <v>12</v>
      </c>
      <c r="K375" t="s">
        <v>202</v>
      </c>
      <c r="L375" s="41">
        <v>378</v>
      </c>
      <c r="M375" t="s">
        <v>5838</v>
      </c>
      <c r="O375">
        <v>10044507</v>
      </c>
      <c r="P375" s="40"/>
    </row>
    <row r="376" spans="1:16" x14ac:dyDescent="0.25">
      <c r="A376">
        <v>10375</v>
      </c>
      <c r="B376" t="s">
        <v>49</v>
      </c>
      <c r="C376" t="s">
        <v>321</v>
      </c>
      <c r="D376">
        <v>658</v>
      </c>
      <c r="E376" t="s">
        <v>297</v>
      </c>
      <c r="F376">
        <v>447</v>
      </c>
      <c r="G376" t="s">
        <v>134</v>
      </c>
      <c r="H376" s="43">
        <v>45</v>
      </c>
      <c r="I376" t="s">
        <v>114</v>
      </c>
      <c r="J376" s="40">
        <v>12</v>
      </c>
      <c r="K376" t="s">
        <v>202</v>
      </c>
      <c r="L376" s="41">
        <v>378</v>
      </c>
      <c r="M376" t="s">
        <v>5839</v>
      </c>
      <c r="O376">
        <v>10044507</v>
      </c>
      <c r="P376" s="40"/>
    </row>
    <row r="377" spans="1:16" x14ac:dyDescent="0.25">
      <c r="A377">
        <v>10376</v>
      </c>
      <c r="B377" t="s">
        <v>5454</v>
      </c>
      <c r="C377" t="s">
        <v>321</v>
      </c>
      <c r="D377">
        <v>658</v>
      </c>
      <c r="E377" t="s">
        <v>297</v>
      </c>
      <c r="F377">
        <v>447</v>
      </c>
      <c r="G377" t="s">
        <v>109</v>
      </c>
      <c r="H377" s="43">
        <v>35</v>
      </c>
      <c r="I377" t="s">
        <v>110</v>
      </c>
      <c r="J377" s="40">
        <v>8</v>
      </c>
      <c r="K377" t="s">
        <v>4117</v>
      </c>
      <c r="L377" s="41">
        <v>253</v>
      </c>
      <c r="M377" t="s">
        <v>5840</v>
      </c>
      <c r="O377">
        <v>10274242</v>
      </c>
      <c r="P377" s="40"/>
    </row>
    <row r="378" spans="1:16" x14ac:dyDescent="0.25">
      <c r="A378">
        <v>10377</v>
      </c>
      <c r="B378" t="s">
        <v>49</v>
      </c>
      <c r="C378" t="s">
        <v>321</v>
      </c>
      <c r="D378">
        <v>658</v>
      </c>
      <c r="E378" t="s">
        <v>297</v>
      </c>
      <c r="F378">
        <v>447</v>
      </c>
      <c r="G378" t="s">
        <v>134</v>
      </c>
      <c r="H378" s="43">
        <v>45</v>
      </c>
      <c r="I378" t="s">
        <v>114</v>
      </c>
      <c r="J378" s="40">
        <v>12</v>
      </c>
      <c r="K378" t="s">
        <v>206</v>
      </c>
      <c r="L378" s="41">
        <v>314</v>
      </c>
      <c r="M378" t="s">
        <v>5841</v>
      </c>
      <c r="O378">
        <v>10474992</v>
      </c>
      <c r="P378" s="40"/>
    </row>
    <row r="379" spans="1:16" x14ac:dyDescent="0.25">
      <c r="A379">
        <v>10378</v>
      </c>
      <c r="B379" t="s">
        <v>5452</v>
      </c>
      <c r="C379" t="s">
        <v>321</v>
      </c>
      <c r="D379">
        <v>658</v>
      </c>
      <c r="E379" t="s">
        <v>297</v>
      </c>
      <c r="F379">
        <v>447</v>
      </c>
      <c r="G379" t="s">
        <v>132</v>
      </c>
      <c r="H379" s="43">
        <v>50</v>
      </c>
      <c r="I379" t="s">
        <v>99</v>
      </c>
      <c r="J379" s="40">
        <v>16</v>
      </c>
      <c r="K379" t="s">
        <v>202</v>
      </c>
      <c r="L379" s="41">
        <v>378</v>
      </c>
      <c r="M379" t="s">
        <v>5842</v>
      </c>
      <c r="O379">
        <v>10690234</v>
      </c>
      <c r="P379" s="40"/>
    </row>
    <row r="380" spans="1:16" x14ac:dyDescent="0.25">
      <c r="A380">
        <v>10379</v>
      </c>
      <c r="B380" t="s">
        <v>5454</v>
      </c>
      <c r="C380" t="s">
        <v>321</v>
      </c>
      <c r="D380">
        <v>658</v>
      </c>
      <c r="E380" t="s">
        <v>297</v>
      </c>
      <c r="F380">
        <v>447</v>
      </c>
      <c r="G380" t="s">
        <v>109</v>
      </c>
      <c r="H380" s="43">
        <v>35</v>
      </c>
      <c r="I380" t="s">
        <v>110</v>
      </c>
      <c r="J380" s="40">
        <v>8</v>
      </c>
      <c r="K380" t="s">
        <v>202</v>
      </c>
      <c r="L380" s="41">
        <v>378</v>
      </c>
      <c r="M380" t="s">
        <v>5843</v>
      </c>
      <c r="O380">
        <v>10719077</v>
      </c>
      <c r="P380" s="40"/>
    </row>
    <row r="381" spans="1:16" x14ac:dyDescent="0.25">
      <c r="A381">
        <v>10380</v>
      </c>
      <c r="B381" t="s">
        <v>49</v>
      </c>
      <c r="C381" t="s">
        <v>321</v>
      </c>
      <c r="D381">
        <v>658</v>
      </c>
      <c r="E381" t="s">
        <v>297</v>
      </c>
      <c r="F381">
        <v>447</v>
      </c>
      <c r="G381" t="s">
        <v>132</v>
      </c>
      <c r="H381" s="43">
        <v>50</v>
      </c>
      <c r="I381" t="s">
        <v>114</v>
      </c>
      <c r="J381" s="40">
        <v>12</v>
      </c>
      <c r="K381" t="s">
        <v>202</v>
      </c>
      <c r="L381" s="41">
        <v>378</v>
      </c>
      <c r="M381" t="s">
        <v>5844</v>
      </c>
      <c r="O381">
        <v>10963018</v>
      </c>
      <c r="P381" s="40"/>
    </row>
    <row r="382" spans="1:16" x14ac:dyDescent="0.25">
      <c r="A382">
        <v>10381</v>
      </c>
      <c r="B382" t="s">
        <v>5451</v>
      </c>
      <c r="C382" t="s">
        <v>321</v>
      </c>
      <c r="D382">
        <v>658</v>
      </c>
      <c r="E382" t="s">
        <v>297</v>
      </c>
      <c r="F382">
        <v>447</v>
      </c>
      <c r="G382" t="s">
        <v>462</v>
      </c>
      <c r="H382" s="43">
        <v>80</v>
      </c>
      <c r="I382" t="s">
        <v>99</v>
      </c>
      <c r="J382" s="40">
        <v>16</v>
      </c>
      <c r="K382" t="s">
        <v>206</v>
      </c>
      <c r="L382" s="41">
        <v>314</v>
      </c>
      <c r="M382" t="s">
        <v>5845</v>
      </c>
      <c r="O382">
        <v>11221309</v>
      </c>
      <c r="P382" s="40"/>
    </row>
    <row r="383" spans="1:16" x14ac:dyDescent="0.25">
      <c r="A383">
        <v>10382</v>
      </c>
      <c r="B383" t="s">
        <v>5455</v>
      </c>
      <c r="C383" t="s">
        <v>321</v>
      </c>
      <c r="D383">
        <v>658</v>
      </c>
      <c r="E383" t="s">
        <v>297</v>
      </c>
      <c r="F383">
        <v>447</v>
      </c>
      <c r="G383" t="s">
        <v>462</v>
      </c>
      <c r="H383" s="43">
        <v>80</v>
      </c>
      <c r="I383" t="s">
        <v>99</v>
      </c>
      <c r="J383" s="40">
        <v>16</v>
      </c>
      <c r="K383" t="s">
        <v>206</v>
      </c>
      <c r="L383" s="41">
        <v>314</v>
      </c>
      <c r="M383" t="s">
        <v>5846</v>
      </c>
      <c r="O383">
        <v>11221309</v>
      </c>
      <c r="P383" s="40"/>
    </row>
    <row r="384" spans="1:16" x14ac:dyDescent="0.25">
      <c r="A384">
        <v>10383</v>
      </c>
      <c r="B384" t="s">
        <v>5455</v>
      </c>
      <c r="C384" t="s">
        <v>321</v>
      </c>
      <c r="D384">
        <v>658</v>
      </c>
      <c r="E384" t="s">
        <v>297</v>
      </c>
      <c r="F384">
        <v>447</v>
      </c>
      <c r="G384" t="s">
        <v>462</v>
      </c>
      <c r="H384" s="43">
        <v>80</v>
      </c>
      <c r="I384" t="s">
        <v>99</v>
      </c>
      <c r="J384" s="40">
        <v>16</v>
      </c>
      <c r="K384" t="s">
        <v>206</v>
      </c>
      <c r="L384" s="41">
        <v>314</v>
      </c>
      <c r="M384" t="s">
        <v>5847</v>
      </c>
      <c r="O384">
        <v>11221309</v>
      </c>
      <c r="P384" s="40"/>
    </row>
    <row r="385" spans="1:16" x14ac:dyDescent="0.25">
      <c r="A385">
        <v>10384</v>
      </c>
      <c r="B385" t="s">
        <v>5450</v>
      </c>
      <c r="C385" t="s">
        <v>321</v>
      </c>
      <c r="D385">
        <v>658</v>
      </c>
      <c r="E385" t="s">
        <v>297</v>
      </c>
      <c r="F385">
        <v>447</v>
      </c>
      <c r="G385" t="s">
        <v>134</v>
      </c>
      <c r="H385" s="43">
        <v>45</v>
      </c>
      <c r="I385" t="s">
        <v>114</v>
      </c>
      <c r="J385" s="40">
        <v>12</v>
      </c>
      <c r="K385" t="s">
        <v>202</v>
      </c>
      <c r="L385" s="41">
        <v>378</v>
      </c>
      <c r="M385" t="s">
        <v>5814</v>
      </c>
      <c r="O385">
        <v>11465251</v>
      </c>
      <c r="P385" s="40"/>
    </row>
    <row r="386" spans="1:16" x14ac:dyDescent="0.25">
      <c r="A386">
        <v>10385</v>
      </c>
      <c r="B386" t="s">
        <v>5452</v>
      </c>
      <c r="C386" t="s">
        <v>321</v>
      </c>
      <c r="D386">
        <v>658</v>
      </c>
      <c r="E386" t="s">
        <v>297</v>
      </c>
      <c r="F386">
        <v>447</v>
      </c>
      <c r="G386" t="s">
        <v>132</v>
      </c>
      <c r="H386" s="43">
        <v>50</v>
      </c>
      <c r="I386" t="s">
        <v>211</v>
      </c>
      <c r="J386" s="40">
        <v>32</v>
      </c>
      <c r="K386" t="s">
        <v>202</v>
      </c>
      <c r="L386" s="41">
        <v>378</v>
      </c>
      <c r="M386" t="s">
        <v>5848</v>
      </c>
      <c r="O386">
        <v>12412174</v>
      </c>
      <c r="P386" s="40"/>
    </row>
    <row r="387" spans="1:16" x14ac:dyDescent="0.25">
      <c r="A387">
        <v>10386</v>
      </c>
      <c r="B387" t="s">
        <v>5404</v>
      </c>
      <c r="C387" t="s">
        <v>321</v>
      </c>
      <c r="D387">
        <v>658</v>
      </c>
      <c r="E387" t="s">
        <v>297</v>
      </c>
      <c r="F387">
        <v>447</v>
      </c>
      <c r="G387" t="s">
        <v>462</v>
      </c>
      <c r="H387" s="43">
        <v>80</v>
      </c>
      <c r="I387" t="s">
        <v>99</v>
      </c>
      <c r="J387" s="40">
        <v>16</v>
      </c>
      <c r="K387" t="s">
        <v>206</v>
      </c>
      <c r="L387" s="41">
        <v>314</v>
      </c>
      <c r="M387" t="s">
        <v>5849</v>
      </c>
      <c r="O387">
        <v>12699308</v>
      </c>
      <c r="P387" s="40"/>
    </row>
    <row r="388" spans="1:16" x14ac:dyDescent="0.25">
      <c r="A388">
        <v>10387</v>
      </c>
      <c r="B388" t="s">
        <v>5451</v>
      </c>
      <c r="C388" t="s">
        <v>321</v>
      </c>
      <c r="D388">
        <v>658</v>
      </c>
      <c r="E388" t="s">
        <v>297</v>
      </c>
      <c r="F388">
        <v>447</v>
      </c>
      <c r="G388" t="s">
        <v>462</v>
      </c>
      <c r="H388" s="43">
        <v>80</v>
      </c>
      <c r="I388" t="s">
        <v>99</v>
      </c>
      <c r="J388" s="40">
        <v>16</v>
      </c>
      <c r="K388" t="s">
        <v>206</v>
      </c>
      <c r="L388" s="41">
        <v>314</v>
      </c>
      <c r="M388" t="s">
        <v>5850</v>
      </c>
      <c r="O388">
        <v>12699308</v>
      </c>
      <c r="P388" s="40"/>
    </row>
    <row r="389" spans="1:16" x14ac:dyDescent="0.25">
      <c r="A389">
        <v>10388</v>
      </c>
      <c r="B389" t="s">
        <v>5455</v>
      </c>
      <c r="C389" t="s">
        <v>321</v>
      </c>
      <c r="D389">
        <v>658</v>
      </c>
      <c r="E389" t="s">
        <v>297</v>
      </c>
      <c r="F389">
        <v>447</v>
      </c>
      <c r="G389" t="s">
        <v>462</v>
      </c>
      <c r="H389" s="43">
        <v>80</v>
      </c>
      <c r="I389" t="s">
        <v>99</v>
      </c>
      <c r="J389" s="40">
        <v>16</v>
      </c>
      <c r="K389" t="s">
        <v>206</v>
      </c>
      <c r="L389" s="41">
        <v>314</v>
      </c>
      <c r="M389" t="s">
        <v>5851</v>
      </c>
      <c r="O389">
        <v>12699308</v>
      </c>
      <c r="P389" s="40"/>
    </row>
    <row r="390" spans="1:16" x14ac:dyDescent="0.25">
      <c r="A390">
        <v>10389</v>
      </c>
      <c r="B390" t="s">
        <v>49</v>
      </c>
      <c r="C390" t="s">
        <v>321</v>
      </c>
      <c r="D390">
        <v>658</v>
      </c>
      <c r="E390" t="s">
        <v>297</v>
      </c>
      <c r="F390">
        <v>447</v>
      </c>
      <c r="G390" t="s">
        <v>134</v>
      </c>
      <c r="H390" s="43">
        <v>45</v>
      </c>
      <c r="I390" t="s">
        <v>110</v>
      </c>
      <c r="J390" s="40">
        <v>8</v>
      </c>
      <c r="K390" t="s">
        <v>206</v>
      </c>
      <c r="L390" s="41">
        <v>314</v>
      </c>
      <c r="M390" t="s">
        <v>5852</v>
      </c>
      <c r="O390">
        <v>12914407</v>
      </c>
      <c r="P390" s="40"/>
    </row>
    <row r="391" spans="1:16" x14ac:dyDescent="0.25">
      <c r="A391">
        <v>10390</v>
      </c>
      <c r="B391" t="s">
        <v>5451</v>
      </c>
      <c r="C391" t="s">
        <v>321</v>
      </c>
      <c r="D391">
        <v>658</v>
      </c>
      <c r="E391" t="s">
        <v>297</v>
      </c>
      <c r="F391">
        <v>447</v>
      </c>
      <c r="G391" t="s">
        <v>462</v>
      </c>
      <c r="H391" s="43">
        <v>80</v>
      </c>
      <c r="I391" t="s">
        <v>99</v>
      </c>
      <c r="J391" s="40">
        <v>16</v>
      </c>
      <c r="K391" t="s">
        <v>202</v>
      </c>
      <c r="L391" s="41">
        <v>378</v>
      </c>
      <c r="M391" t="s">
        <v>5853</v>
      </c>
      <c r="O391">
        <v>13431132</v>
      </c>
      <c r="P391" s="40"/>
    </row>
    <row r="392" spans="1:16" x14ac:dyDescent="0.25">
      <c r="A392">
        <v>10391</v>
      </c>
      <c r="B392" t="s">
        <v>5451</v>
      </c>
      <c r="C392" t="s">
        <v>321</v>
      </c>
      <c r="D392">
        <v>658</v>
      </c>
      <c r="E392" t="s">
        <v>297</v>
      </c>
      <c r="F392">
        <v>447</v>
      </c>
      <c r="G392" t="s">
        <v>462</v>
      </c>
      <c r="H392" s="43">
        <v>80</v>
      </c>
      <c r="I392" t="s">
        <v>99</v>
      </c>
      <c r="J392" s="40">
        <v>16</v>
      </c>
      <c r="K392" t="s">
        <v>206</v>
      </c>
      <c r="L392" s="41">
        <v>314</v>
      </c>
      <c r="M392" t="s">
        <v>5854</v>
      </c>
      <c r="O392">
        <v>13431132</v>
      </c>
      <c r="P392" s="40"/>
    </row>
    <row r="393" spans="1:16" x14ac:dyDescent="0.25">
      <c r="A393">
        <v>10392</v>
      </c>
      <c r="B393" t="s">
        <v>5451</v>
      </c>
      <c r="C393" t="s">
        <v>321</v>
      </c>
      <c r="D393">
        <v>658</v>
      </c>
      <c r="E393" t="s">
        <v>297</v>
      </c>
      <c r="F393">
        <v>447</v>
      </c>
      <c r="G393" t="s">
        <v>462</v>
      </c>
      <c r="H393" s="43">
        <v>80</v>
      </c>
      <c r="I393" t="s">
        <v>99</v>
      </c>
      <c r="J393" s="40">
        <v>16</v>
      </c>
      <c r="K393" t="s">
        <v>202</v>
      </c>
      <c r="L393" s="41">
        <v>378</v>
      </c>
      <c r="M393" t="s">
        <v>5855</v>
      </c>
      <c r="O393">
        <v>13431132</v>
      </c>
      <c r="P393" s="40"/>
    </row>
    <row r="394" spans="1:16" x14ac:dyDescent="0.25">
      <c r="A394">
        <v>10393</v>
      </c>
      <c r="B394" t="s">
        <v>5451</v>
      </c>
      <c r="C394" t="s">
        <v>321</v>
      </c>
      <c r="D394">
        <v>658</v>
      </c>
      <c r="E394" t="s">
        <v>297</v>
      </c>
      <c r="F394">
        <v>447</v>
      </c>
      <c r="G394" t="s">
        <v>462</v>
      </c>
      <c r="H394" s="43">
        <v>80</v>
      </c>
      <c r="I394" t="s">
        <v>99</v>
      </c>
      <c r="J394" s="40">
        <v>16</v>
      </c>
      <c r="K394" t="s">
        <v>206</v>
      </c>
      <c r="L394" s="41">
        <v>314</v>
      </c>
      <c r="M394" t="s">
        <v>5856</v>
      </c>
      <c r="O394">
        <v>13431132</v>
      </c>
      <c r="P394" s="40"/>
    </row>
    <row r="395" spans="1:16" x14ac:dyDescent="0.25">
      <c r="A395">
        <v>10394</v>
      </c>
      <c r="B395" t="s">
        <v>5451</v>
      </c>
      <c r="C395" t="s">
        <v>321</v>
      </c>
      <c r="D395">
        <v>658</v>
      </c>
      <c r="E395" t="s">
        <v>297</v>
      </c>
      <c r="F395">
        <v>447</v>
      </c>
      <c r="G395" t="s">
        <v>462</v>
      </c>
      <c r="H395" s="43">
        <v>80</v>
      </c>
      <c r="I395" t="s">
        <v>99</v>
      </c>
      <c r="J395" s="40">
        <v>16</v>
      </c>
      <c r="K395" t="s">
        <v>206</v>
      </c>
      <c r="L395" s="41">
        <v>314</v>
      </c>
      <c r="M395" t="s">
        <v>5857</v>
      </c>
      <c r="O395">
        <v>13431132</v>
      </c>
      <c r="P395" s="40"/>
    </row>
    <row r="396" spans="1:16" x14ac:dyDescent="0.25">
      <c r="A396">
        <v>10395</v>
      </c>
      <c r="B396" t="s">
        <v>5451</v>
      </c>
      <c r="C396" t="s">
        <v>321</v>
      </c>
      <c r="D396">
        <v>658</v>
      </c>
      <c r="E396" t="s">
        <v>297</v>
      </c>
      <c r="F396">
        <v>447</v>
      </c>
      <c r="G396" t="s">
        <v>462</v>
      </c>
      <c r="H396" s="43">
        <v>80</v>
      </c>
      <c r="I396" t="s">
        <v>99</v>
      </c>
      <c r="J396" s="40">
        <v>16</v>
      </c>
      <c r="K396" t="s">
        <v>202</v>
      </c>
      <c r="L396" s="41">
        <v>378</v>
      </c>
      <c r="M396" t="s">
        <v>5858</v>
      </c>
      <c r="O396">
        <v>13431132</v>
      </c>
      <c r="P396" s="40"/>
    </row>
    <row r="397" spans="1:16" x14ac:dyDescent="0.25">
      <c r="A397">
        <v>10396</v>
      </c>
      <c r="B397" t="s">
        <v>5455</v>
      </c>
      <c r="C397" t="s">
        <v>321</v>
      </c>
      <c r="D397">
        <v>658</v>
      </c>
      <c r="E397" t="s">
        <v>297</v>
      </c>
      <c r="F397">
        <v>447</v>
      </c>
      <c r="G397" t="s">
        <v>462</v>
      </c>
      <c r="H397" s="43">
        <v>80</v>
      </c>
      <c r="I397" t="s">
        <v>99</v>
      </c>
      <c r="J397" s="40">
        <v>16</v>
      </c>
      <c r="K397" t="s">
        <v>202</v>
      </c>
      <c r="L397" s="41">
        <v>378</v>
      </c>
      <c r="M397" t="s">
        <v>5859</v>
      </c>
      <c r="O397">
        <v>13431132</v>
      </c>
      <c r="P397" s="40"/>
    </row>
    <row r="398" spans="1:16" x14ac:dyDescent="0.25">
      <c r="A398">
        <v>10397</v>
      </c>
      <c r="B398" t="s">
        <v>5455</v>
      </c>
      <c r="C398" t="s">
        <v>321</v>
      </c>
      <c r="D398">
        <v>658</v>
      </c>
      <c r="E398" t="s">
        <v>297</v>
      </c>
      <c r="F398">
        <v>447</v>
      </c>
      <c r="G398" t="s">
        <v>462</v>
      </c>
      <c r="H398" s="43">
        <v>80</v>
      </c>
      <c r="I398" t="s">
        <v>99</v>
      </c>
      <c r="J398" s="40">
        <v>16</v>
      </c>
      <c r="K398" t="s">
        <v>202</v>
      </c>
      <c r="L398" s="41">
        <v>378</v>
      </c>
      <c r="M398" t="s">
        <v>5860</v>
      </c>
      <c r="O398">
        <v>13431132</v>
      </c>
      <c r="P398" s="40"/>
    </row>
    <row r="399" spans="1:16" x14ac:dyDescent="0.25">
      <c r="A399">
        <v>10398</v>
      </c>
      <c r="B399" t="s">
        <v>5404</v>
      </c>
      <c r="C399" t="s">
        <v>321</v>
      </c>
      <c r="D399">
        <v>658</v>
      </c>
      <c r="E399" t="s">
        <v>297</v>
      </c>
      <c r="F399">
        <v>447</v>
      </c>
      <c r="G399" t="s">
        <v>462</v>
      </c>
      <c r="H399" s="43">
        <v>80</v>
      </c>
      <c r="I399" t="s">
        <v>99</v>
      </c>
      <c r="J399" s="40">
        <v>16</v>
      </c>
      <c r="K399" t="s">
        <v>206</v>
      </c>
      <c r="L399" s="41">
        <v>314</v>
      </c>
      <c r="M399" t="s">
        <v>5861</v>
      </c>
      <c r="O399">
        <v>14177306</v>
      </c>
      <c r="P399" s="40"/>
    </row>
    <row r="400" spans="1:16" x14ac:dyDescent="0.25">
      <c r="A400">
        <v>10399</v>
      </c>
      <c r="B400" t="s">
        <v>5451</v>
      </c>
      <c r="C400" t="s">
        <v>321</v>
      </c>
      <c r="D400">
        <v>658</v>
      </c>
      <c r="E400" t="s">
        <v>297</v>
      </c>
      <c r="F400">
        <v>447</v>
      </c>
      <c r="G400" t="s">
        <v>462</v>
      </c>
      <c r="H400" s="43">
        <v>80</v>
      </c>
      <c r="I400" t="s">
        <v>211</v>
      </c>
      <c r="J400" s="40">
        <v>32</v>
      </c>
      <c r="K400" t="s">
        <v>206</v>
      </c>
      <c r="L400" s="41">
        <v>314</v>
      </c>
      <c r="M400" t="s">
        <v>5862</v>
      </c>
      <c r="O400">
        <v>14177306</v>
      </c>
      <c r="P400" s="40"/>
    </row>
    <row r="401" spans="1:16" x14ac:dyDescent="0.25">
      <c r="A401">
        <v>10400</v>
      </c>
      <c r="B401" t="s">
        <v>5451</v>
      </c>
      <c r="C401" t="s">
        <v>321</v>
      </c>
      <c r="D401">
        <v>658</v>
      </c>
      <c r="E401" t="s">
        <v>297</v>
      </c>
      <c r="F401">
        <v>447</v>
      </c>
      <c r="G401" t="s">
        <v>462</v>
      </c>
      <c r="H401" s="43">
        <v>80</v>
      </c>
      <c r="I401" t="s">
        <v>211</v>
      </c>
      <c r="J401" s="40">
        <v>32</v>
      </c>
      <c r="K401" t="s">
        <v>206</v>
      </c>
      <c r="L401" s="41">
        <v>314</v>
      </c>
      <c r="M401" t="s">
        <v>5863</v>
      </c>
      <c r="O401">
        <v>14177306</v>
      </c>
      <c r="P401" s="40"/>
    </row>
    <row r="402" spans="1:16" x14ac:dyDescent="0.25">
      <c r="A402">
        <v>10401</v>
      </c>
      <c r="B402" t="s">
        <v>5404</v>
      </c>
      <c r="C402" t="s">
        <v>321</v>
      </c>
      <c r="D402">
        <v>658</v>
      </c>
      <c r="E402" t="s">
        <v>297</v>
      </c>
      <c r="F402">
        <v>447</v>
      </c>
      <c r="G402" t="s">
        <v>462</v>
      </c>
      <c r="H402" s="43">
        <v>80</v>
      </c>
      <c r="I402" t="s">
        <v>99</v>
      </c>
      <c r="J402" s="40">
        <v>16</v>
      </c>
      <c r="K402" t="s">
        <v>206</v>
      </c>
      <c r="L402" s="41">
        <v>314</v>
      </c>
      <c r="M402" t="s">
        <v>5864</v>
      </c>
      <c r="O402">
        <v>14909131</v>
      </c>
      <c r="P402" s="40"/>
    </row>
    <row r="403" spans="1:16" x14ac:dyDescent="0.25">
      <c r="A403">
        <v>10402</v>
      </c>
      <c r="B403" t="s">
        <v>5455</v>
      </c>
      <c r="C403" t="s">
        <v>321</v>
      </c>
      <c r="D403">
        <v>658</v>
      </c>
      <c r="E403" t="s">
        <v>297</v>
      </c>
      <c r="F403">
        <v>447</v>
      </c>
      <c r="G403" t="s">
        <v>462</v>
      </c>
      <c r="H403" s="43">
        <v>80</v>
      </c>
      <c r="I403" t="s">
        <v>99</v>
      </c>
      <c r="J403" s="40">
        <v>16</v>
      </c>
      <c r="K403" t="s">
        <v>213</v>
      </c>
      <c r="L403" s="41">
        <v>628</v>
      </c>
      <c r="M403" t="s">
        <v>5865</v>
      </c>
      <c r="O403">
        <v>14909131</v>
      </c>
      <c r="P403" s="40"/>
    </row>
    <row r="404" spans="1:16" x14ac:dyDescent="0.25">
      <c r="A404">
        <v>10403</v>
      </c>
      <c r="B404" t="s">
        <v>5455</v>
      </c>
      <c r="C404" t="s">
        <v>321</v>
      </c>
      <c r="D404">
        <v>658</v>
      </c>
      <c r="E404" t="s">
        <v>297</v>
      </c>
      <c r="F404">
        <v>447</v>
      </c>
      <c r="G404" t="s">
        <v>462</v>
      </c>
      <c r="H404" s="43">
        <v>80</v>
      </c>
      <c r="I404" t="s">
        <v>99</v>
      </c>
      <c r="J404" s="40">
        <v>16</v>
      </c>
      <c r="K404" t="s">
        <v>206</v>
      </c>
      <c r="L404" s="41">
        <v>314</v>
      </c>
      <c r="M404" t="s">
        <v>5866</v>
      </c>
      <c r="O404">
        <v>14909131</v>
      </c>
      <c r="P404" s="40"/>
    </row>
    <row r="405" spans="1:16" x14ac:dyDescent="0.25">
      <c r="A405">
        <v>10404</v>
      </c>
      <c r="B405" t="s">
        <v>5455</v>
      </c>
      <c r="C405" t="s">
        <v>321</v>
      </c>
      <c r="D405">
        <v>658</v>
      </c>
      <c r="E405" t="s">
        <v>297</v>
      </c>
      <c r="F405">
        <v>447</v>
      </c>
      <c r="G405" t="s">
        <v>462</v>
      </c>
      <c r="H405" s="43">
        <v>80</v>
      </c>
      <c r="I405" t="s">
        <v>99</v>
      </c>
      <c r="J405" s="40">
        <v>16</v>
      </c>
      <c r="K405" t="s">
        <v>213</v>
      </c>
      <c r="L405" s="41">
        <v>628</v>
      </c>
      <c r="M405" t="s">
        <v>5867</v>
      </c>
      <c r="O405">
        <v>14909131</v>
      </c>
      <c r="P405" s="40"/>
    </row>
    <row r="406" spans="1:16" x14ac:dyDescent="0.25">
      <c r="A406">
        <v>10405</v>
      </c>
      <c r="B406" t="s">
        <v>5455</v>
      </c>
      <c r="C406" t="s">
        <v>321</v>
      </c>
      <c r="D406">
        <v>658</v>
      </c>
      <c r="E406" t="s">
        <v>297</v>
      </c>
      <c r="F406">
        <v>447</v>
      </c>
      <c r="G406" t="s">
        <v>462</v>
      </c>
      <c r="H406" s="43">
        <v>80</v>
      </c>
      <c r="I406" t="s">
        <v>99</v>
      </c>
      <c r="J406" s="40">
        <v>16</v>
      </c>
      <c r="K406" t="s">
        <v>213</v>
      </c>
      <c r="L406" s="41">
        <v>628</v>
      </c>
      <c r="M406" t="s">
        <v>5868</v>
      </c>
      <c r="O406">
        <v>14909131</v>
      </c>
      <c r="P406" s="40"/>
    </row>
    <row r="407" spans="1:16" x14ac:dyDescent="0.25">
      <c r="A407">
        <v>10406</v>
      </c>
      <c r="B407" t="s">
        <v>5455</v>
      </c>
      <c r="C407" t="s">
        <v>321</v>
      </c>
      <c r="D407">
        <v>658</v>
      </c>
      <c r="E407" t="s">
        <v>297</v>
      </c>
      <c r="F407">
        <v>447</v>
      </c>
      <c r="G407" t="s">
        <v>462</v>
      </c>
      <c r="H407" s="43">
        <v>80</v>
      </c>
      <c r="I407" t="s">
        <v>99</v>
      </c>
      <c r="J407" s="40">
        <v>16</v>
      </c>
      <c r="K407" t="s">
        <v>206</v>
      </c>
      <c r="L407" s="41">
        <v>314</v>
      </c>
      <c r="M407" t="s">
        <v>5869</v>
      </c>
      <c r="O407">
        <v>14909131</v>
      </c>
      <c r="P407" s="40"/>
    </row>
    <row r="408" spans="1:16" x14ac:dyDescent="0.25">
      <c r="A408">
        <v>10407</v>
      </c>
      <c r="B408" t="s">
        <v>5455</v>
      </c>
      <c r="C408" t="s">
        <v>321</v>
      </c>
      <c r="D408">
        <v>658</v>
      </c>
      <c r="E408" t="s">
        <v>297</v>
      </c>
      <c r="F408">
        <v>447</v>
      </c>
      <c r="G408" t="s">
        <v>462</v>
      </c>
      <c r="H408" s="43">
        <v>80</v>
      </c>
      <c r="I408" t="s">
        <v>99</v>
      </c>
      <c r="J408" s="40">
        <v>16</v>
      </c>
      <c r="K408" t="s">
        <v>213</v>
      </c>
      <c r="L408" s="41">
        <v>628</v>
      </c>
      <c r="M408" t="s">
        <v>5870</v>
      </c>
      <c r="O408">
        <v>14909131</v>
      </c>
      <c r="P408" s="40"/>
    </row>
    <row r="409" spans="1:16" x14ac:dyDescent="0.25">
      <c r="A409">
        <v>10408</v>
      </c>
      <c r="B409" t="s">
        <v>5404</v>
      </c>
      <c r="C409" t="s">
        <v>321</v>
      </c>
      <c r="D409">
        <v>658</v>
      </c>
      <c r="E409" t="s">
        <v>297</v>
      </c>
      <c r="F409">
        <v>447</v>
      </c>
      <c r="G409" t="s">
        <v>462</v>
      </c>
      <c r="H409" s="43">
        <v>80</v>
      </c>
      <c r="I409" t="s">
        <v>211</v>
      </c>
      <c r="J409" s="40">
        <v>32</v>
      </c>
      <c r="K409" t="s">
        <v>206</v>
      </c>
      <c r="L409" s="41">
        <v>314</v>
      </c>
      <c r="M409" t="s">
        <v>5871</v>
      </c>
      <c r="O409">
        <v>15655305</v>
      </c>
      <c r="P409" s="40"/>
    </row>
    <row r="410" spans="1:16" x14ac:dyDescent="0.25">
      <c r="A410">
        <v>10409</v>
      </c>
      <c r="B410" t="s">
        <v>5451</v>
      </c>
      <c r="C410" t="s">
        <v>321</v>
      </c>
      <c r="D410">
        <v>658</v>
      </c>
      <c r="E410" t="s">
        <v>297</v>
      </c>
      <c r="F410">
        <v>447</v>
      </c>
      <c r="G410" t="s">
        <v>462</v>
      </c>
      <c r="H410" s="43">
        <v>80</v>
      </c>
      <c r="I410" t="s">
        <v>99</v>
      </c>
      <c r="J410" s="40">
        <v>16</v>
      </c>
      <c r="K410" t="s">
        <v>202</v>
      </c>
      <c r="L410" s="41">
        <v>378</v>
      </c>
      <c r="M410" t="s">
        <v>5872</v>
      </c>
      <c r="O410">
        <v>15655305</v>
      </c>
      <c r="P410" s="40"/>
    </row>
    <row r="411" spans="1:16" x14ac:dyDescent="0.25">
      <c r="A411">
        <v>10410</v>
      </c>
      <c r="B411" t="s">
        <v>5451</v>
      </c>
      <c r="C411" t="s">
        <v>321</v>
      </c>
      <c r="D411">
        <v>658</v>
      </c>
      <c r="E411" t="s">
        <v>297</v>
      </c>
      <c r="F411">
        <v>447</v>
      </c>
      <c r="G411" t="s">
        <v>462</v>
      </c>
      <c r="H411" s="43">
        <v>80</v>
      </c>
      <c r="I411" t="s">
        <v>211</v>
      </c>
      <c r="J411" s="40">
        <v>32</v>
      </c>
      <c r="K411" t="s">
        <v>206</v>
      </c>
      <c r="L411" s="41">
        <v>314</v>
      </c>
      <c r="M411" t="s">
        <v>5873</v>
      </c>
      <c r="O411">
        <v>15655305</v>
      </c>
      <c r="P411" s="40"/>
    </row>
    <row r="412" spans="1:16" x14ac:dyDescent="0.25">
      <c r="A412">
        <v>10411</v>
      </c>
      <c r="B412" t="s">
        <v>5451</v>
      </c>
      <c r="C412" t="s">
        <v>321</v>
      </c>
      <c r="D412">
        <v>658</v>
      </c>
      <c r="E412" t="s">
        <v>297</v>
      </c>
      <c r="F412">
        <v>447</v>
      </c>
      <c r="G412" t="s">
        <v>462</v>
      </c>
      <c r="H412" s="43">
        <v>80</v>
      </c>
      <c r="I412" t="s">
        <v>99</v>
      </c>
      <c r="J412" s="40">
        <v>16</v>
      </c>
      <c r="K412" t="s">
        <v>202</v>
      </c>
      <c r="L412" s="41">
        <v>378</v>
      </c>
      <c r="M412" t="s">
        <v>5874</v>
      </c>
      <c r="O412">
        <v>15655305</v>
      </c>
      <c r="P412" s="40"/>
    </row>
    <row r="413" spans="1:16" x14ac:dyDescent="0.25">
      <c r="A413">
        <v>10412</v>
      </c>
      <c r="B413" t="s">
        <v>5451</v>
      </c>
      <c r="C413" t="s">
        <v>321</v>
      </c>
      <c r="D413">
        <v>658</v>
      </c>
      <c r="E413" t="s">
        <v>297</v>
      </c>
      <c r="F413">
        <v>447</v>
      </c>
      <c r="G413" t="s">
        <v>462</v>
      </c>
      <c r="H413" s="43">
        <v>80</v>
      </c>
      <c r="I413" t="s">
        <v>99</v>
      </c>
      <c r="J413" s="40">
        <v>16</v>
      </c>
      <c r="K413" t="s">
        <v>202</v>
      </c>
      <c r="L413" s="41">
        <v>378</v>
      </c>
      <c r="M413" t="s">
        <v>5875</v>
      </c>
      <c r="O413">
        <v>15655305</v>
      </c>
      <c r="P413" s="40"/>
    </row>
    <row r="414" spans="1:16" x14ac:dyDescent="0.25">
      <c r="A414">
        <v>10413</v>
      </c>
      <c r="B414" t="s">
        <v>5404</v>
      </c>
      <c r="C414" t="s">
        <v>806</v>
      </c>
      <c r="D414">
        <v>1093</v>
      </c>
      <c r="E414" t="s">
        <v>297</v>
      </c>
      <c r="F414">
        <v>447</v>
      </c>
      <c r="G414" t="s">
        <v>462</v>
      </c>
      <c r="H414" s="43">
        <v>80</v>
      </c>
      <c r="I414" t="s">
        <v>114</v>
      </c>
      <c r="J414" s="40">
        <v>12</v>
      </c>
      <c r="K414" t="s">
        <v>202</v>
      </c>
      <c r="L414" s="41">
        <v>378</v>
      </c>
      <c r="M414" t="s">
        <v>5876</v>
      </c>
      <c r="O414">
        <v>13617676</v>
      </c>
      <c r="P414" s="40"/>
    </row>
    <row r="415" spans="1:16" x14ac:dyDescent="0.25">
      <c r="A415">
        <v>10414</v>
      </c>
      <c r="B415" t="s">
        <v>5456</v>
      </c>
      <c r="C415" t="s">
        <v>351</v>
      </c>
      <c r="D415">
        <v>904</v>
      </c>
      <c r="E415" t="s">
        <v>5373</v>
      </c>
      <c r="F415">
        <v>460</v>
      </c>
      <c r="G415" t="s">
        <v>132</v>
      </c>
      <c r="H415" s="43">
        <v>50</v>
      </c>
      <c r="I415" t="s">
        <v>110</v>
      </c>
      <c r="J415" s="40">
        <v>8</v>
      </c>
      <c r="K415" t="s">
        <v>202</v>
      </c>
      <c r="L415" s="41">
        <v>378</v>
      </c>
      <c r="M415" t="s">
        <v>5877</v>
      </c>
      <c r="O415">
        <v>14765636</v>
      </c>
      <c r="P415" s="40"/>
    </row>
    <row r="416" spans="1:16" x14ac:dyDescent="0.25">
      <c r="A416">
        <v>10415</v>
      </c>
      <c r="B416" t="s">
        <v>5456</v>
      </c>
      <c r="C416" t="s">
        <v>351</v>
      </c>
      <c r="D416">
        <v>904</v>
      </c>
      <c r="E416" t="s">
        <v>5373</v>
      </c>
      <c r="F416">
        <v>460</v>
      </c>
      <c r="G416" t="s">
        <v>132</v>
      </c>
      <c r="H416" s="43">
        <v>50</v>
      </c>
      <c r="I416" t="s">
        <v>99</v>
      </c>
      <c r="J416" s="40">
        <v>16</v>
      </c>
      <c r="K416" t="s">
        <v>202</v>
      </c>
      <c r="L416" s="41">
        <v>378</v>
      </c>
      <c r="M416" t="s">
        <v>5878</v>
      </c>
      <c r="O416">
        <v>16344081</v>
      </c>
      <c r="P416" s="40"/>
    </row>
    <row r="417" spans="1:16" x14ac:dyDescent="0.25">
      <c r="A417">
        <v>10416</v>
      </c>
      <c r="B417" t="s">
        <v>5457</v>
      </c>
      <c r="C417" t="s">
        <v>967</v>
      </c>
      <c r="D417">
        <v>916</v>
      </c>
      <c r="E417" t="s">
        <v>5372</v>
      </c>
      <c r="F417">
        <v>460</v>
      </c>
      <c r="G417" t="s">
        <v>132</v>
      </c>
      <c r="H417" s="43">
        <v>50</v>
      </c>
      <c r="I417" t="s">
        <v>110</v>
      </c>
      <c r="J417" s="40">
        <v>8</v>
      </c>
      <c r="K417" t="s">
        <v>202</v>
      </c>
      <c r="L417" s="41">
        <v>378</v>
      </c>
      <c r="M417" t="s">
        <v>5879</v>
      </c>
      <c r="O417">
        <v>16344081</v>
      </c>
      <c r="P417" s="40"/>
    </row>
    <row r="418" spans="1:16" x14ac:dyDescent="0.25">
      <c r="A418">
        <v>10417</v>
      </c>
      <c r="B418" t="s">
        <v>5458</v>
      </c>
      <c r="C418" t="s">
        <v>1052</v>
      </c>
      <c r="D418">
        <v>837</v>
      </c>
      <c r="E418" t="s">
        <v>5376</v>
      </c>
      <c r="F418">
        <v>462</v>
      </c>
      <c r="G418" t="s">
        <v>132</v>
      </c>
      <c r="H418" s="43">
        <v>50</v>
      </c>
      <c r="I418" t="s">
        <v>110</v>
      </c>
      <c r="J418" s="40">
        <v>8</v>
      </c>
      <c r="K418" t="s">
        <v>206</v>
      </c>
      <c r="L418" s="41">
        <v>314</v>
      </c>
      <c r="M418" t="s">
        <v>5880</v>
      </c>
      <c r="O418">
        <v>14336729</v>
      </c>
      <c r="P418" s="40"/>
    </row>
    <row r="419" spans="1:16" x14ac:dyDescent="0.25">
      <c r="A419">
        <v>10418</v>
      </c>
      <c r="B419" t="s">
        <v>5459</v>
      </c>
      <c r="C419" t="s">
        <v>1052</v>
      </c>
      <c r="D419">
        <v>837</v>
      </c>
      <c r="E419" t="s">
        <v>5376</v>
      </c>
      <c r="F419">
        <v>462</v>
      </c>
      <c r="G419" t="s">
        <v>132</v>
      </c>
      <c r="H419" s="43">
        <v>50</v>
      </c>
      <c r="I419" t="s">
        <v>99</v>
      </c>
      <c r="J419" s="40">
        <v>16</v>
      </c>
      <c r="K419" t="s">
        <v>213</v>
      </c>
      <c r="L419" s="41">
        <v>628</v>
      </c>
      <c r="M419" t="s">
        <v>5881</v>
      </c>
      <c r="O419">
        <v>16344081</v>
      </c>
      <c r="P419" s="40"/>
    </row>
    <row r="420" spans="1:16" x14ac:dyDescent="0.25">
      <c r="A420">
        <v>10419</v>
      </c>
      <c r="B420" t="s">
        <v>5459</v>
      </c>
      <c r="C420" t="s">
        <v>1052</v>
      </c>
      <c r="D420">
        <v>837</v>
      </c>
      <c r="E420" t="s">
        <v>5375</v>
      </c>
      <c r="F420">
        <v>462</v>
      </c>
      <c r="G420" t="s">
        <v>132</v>
      </c>
      <c r="H420" s="43">
        <v>50</v>
      </c>
      <c r="I420" t="s">
        <v>90</v>
      </c>
      <c r="J420" s="40">
        <v>4</v>
      </c>
      <c r="K420" t="s">
        <v>206</v>
      </c>
      <c r="L420" s="41">
        <v>314</v>
      </c>
      <c r="M420" t="s">
        <v>5882</v>
      </c>
      <c r="O420">
        <v>13316336</v>
      </c>
      <c r="P420" s="40"/>
    </row>
    <row r="421" spans="1:16" x14ac:dyDescent="0.25">
      <c r="A421">
        <v>10420</v>
      </c>
      <c r="B421" t="s">
        <v>5459</v>
      </c>
      <c r="C421" t="s">
        <v>1052</v>
      </c>
      <c r="D421">
        <v>837</v>
      </c>
      <c r="E421" t="s">
        <v>5375</v>
      </c>
      <c r="F421">
        <v>462</v>
      </c>
      <c r="G421" t="s">
        <v>132</v>
      </c>
      <c r="H421" s="43">
        <v>50</v>
      </c>
      <c r="I421" t="s">
        <v>110</v>
      </c>
      <c r="J421" s="40">
        <v>8</v>
      </c>
      <c r="K421" t="s">
        <v>206</v>
      </c>
      <c r="L421" s="41">
        <v>314</v>
      </c>
      <c r="M421" t="s">
        <v>5883</v>
      </c>
      <c r="O421">
        <v>13330686</v>
      </c>
      <c r="P421" s="40"/>
    </row>
    <row r="422" spans="1:16" x14ac:dyDescent="0.25">
      <c r="A422">
        <v>10421</v>
      </c>
      <c r="B422" t="s">
        <v>5460</v>
      </c>
      <c r="C422" t="s">
        <v>1052</v>
      </c>
      <c r="D422">
        <v>837</v>
      </c>
      <c r="E422" t="s">
        <v>5375</v>
      </c>
      <c r="F422">
        <v>462</v>
      </c>
      <c r="G422" t="s">
        <v>132</v>
      </c>
      <c r="H422" s="43">
        <v>50</v>
      </c>
      <c r="I422" t="s">
        <v>90</v>
      </c>
      <c r="J422" s="40">
        <v>4</v>
      </c>
      <c r="K422" t="s">
        <v>261</v>
      </c>
      <c r="L422" s="41">
        <v>564</v>
      </c>
      <c r="M422" t="s">
        <v>5884</v>
      </c>
      <c r="O422">
        <v>13330686</v>
      </c>
      <c r="P422" s="40"/>
    </row>
    <row r="423" spans="1:16" x14ac:dyDescent="0.25">
      <c r="A423">
        <v>10422</v>
      </c>
      <c r="B423" t="s">
        <v>5460</v>
      </c>
      <c r="C423" t="s">
        <v>1052</v>
      </c>
      <c r="D423">
        <v>837</v>
      </c>
      <c r="E423" t="s">
        <v>5375</v>
      </c>
      <c r="F423">
        <v>462</v>
      </c>
      <c r="G423" t="s">
        <v>132</v>
      </c>
      <c r="H423" s="43">
        <v>50</v>
      </c>
      <c r="I423" t="s">
        <v>110</v>
      </c>
      <c r="J423" s="40">
        <v>8</v>
      </c>
      <c r="K423" t="s">
        <v>206</v>
      </c>
      <c r="L423" s="41">
        <v>314</v>
      </c>
      <c r="M423" t="s">
        <v>5885</v>
      </c>
      <c r="O423">
        <v>13617676</v>
      </c>
      <c r="P423" s="40"/>
    </row>
    <row r="424" spans="1:16" x14ac:dyDescent="0.25">
      <c r="A424">
        <v>10423</v>
      </c>
      <c r="B424" t="s">
        <v>5459</v>
      </c>
      <c r="C424" t="s">
        <v>1052</v>
      </c>
      <c r="D424">
        <v>837</v>
      </c>
      <c r="E424" t="s">
        <v>5375</v>
      </c>
      <c r="F424">
        <v>462</v>
      </c>
      <c r="G424" t="s">
        <v>132</v>
      </c>
      <c r="H424" s="43">
        <v>50</v>
      </c>
      <c r="I424" t="s">
        <v>110</v>
      </c>
      <c r="J424" s="40">
        <v>8</v>
      </c>
      <c r="K424" t="s">
        <v>261</v>
      </c>
      <c r="L424" s="41">
        <v>564</v>
      </c>
      <c r="M424" t="s">
        <v>5886</v>
      </c>
      <c r="O424">
        <v>14048161</v>
      </c>
      <c r="P424" s="40"/>
    </row>
    <row r="425" spans="1:16" x14ac:dyDescent="0.25">
      <c r="A425">
        <v>10424</v>
      </c>
      <c r="B425" t="s">
        <v>5459</v>
      </c>
      <c r="C425" t="s">
        <v>1052</v>
      </c>
      <c r="D425">
        <v>837</v>
      </c>
      <c r="E425" t="s">
        <v>5375</v>
      </c>
      <c r="F425">
        <v>462</v>
      </c>
      <c r="G425" t="s">
        <v>132</v>
      </c>
      <c r="H425" s="43">
        <v>50</v>
      </c>
      <c r="I425" t="s">
        <v>110</v>
      </c>
      <c r="J425" s="40">
        <v>8</v>
      </c>
      <c r="K425" t="s">
        <v>202</v>
      </c>
      <c r="L425" s="41">
        <v>378</v>
      </c>
      <c r="M425" t="s">
        <v>5887</v>
      </c>
      <c r="O425">
        <v>14478646</v>
      </c>
      <c r="P425" s="40"/>
    </row>
    <row r="426" spans="1:16" x14ac:dyDescent="0.25">
      <c r="A426">
        <v>10425</v>
      </c>
      <c r="B426" t="s">
        <v>5459</v>
      </c>
      <c r="C426" t="s">
        <v>1052</v>
      </c>
      <c r="D426">
        <v>837</v>
      </c>
      <c r="E426" t="s">
        <v>5375</v>
      </c>
      <c r="F426">
        <v>462</v>
      </c>
      <c r="G426" t="s">
        <v>132</v>
      </c>
      <c r="H426" s="43">
        <v>50</v>
      </c>
      <c r="I426" t="s">
        <v>90</v>
      </c>
      <c r="J426" s="40">
        <v>4</v>
      </c>
      <c r="K426" t="s">
        <v>202</v>
      </c>
      <c r="L426" s="41">
        <v>378</v>
      </c>
      <c r="M426" t="s">
        <v>5888</v>
      </c>
      <c r="O426">
        <v>14765636</v>
      </c>
      <c r="P426" s="40"/>
    </row>
    <row r="427" spans="1:16" x14ac:dyDescent="0.25">
      <c r="A427">
        <v>10426</v>
      </c>
      <c r="B427" t="s">
        <v>5459</v>
      </c>
      <c r="C427" t="s">
        <v>1052</v>
      </c>
      <c r="D427">
        <v>837</v>
      </c>
      <c r="E427" t="s">
        <v>5375</v>
      </c>
      <c r="F427">
        <v>462</v>
      </c>
      <c r="G427" t="s">
        <v>132</v>
      </c>
      <c r="H427" s="43">
        <v>50</v>
      </c>
      <c r="I427" t="s">
        <v>110</v>
      </c>
      <c r="J427" s="40">
        <v>8</v>
      </c>
      <c r="K427" t="s">
        <v>213</v>
      </c>
      <c r="L427" s="41">
        <v>628</v>
      </c>
      <c r="M427" t="s">
        <v>5889</v>
      </c>
      <c r="O427">
        <v>14909131</v>
      </c>
      <c r="P427" s="40"/>
    </row>
    <row r="428" spans="1:16" x14ac:dyDescent="0.25">
      <c r="A428">
        <v>10427</v>
      </c>
      <c r="B428" t="s">
        <v>5460</v>
      </c>
      <c r="C428" t="s">
        <v>1052</v>
      </c>
      <c r="D428">
        <v>837</v>
      </c>
      <c r="E428" t="s">
        <v>5375</v>
      </c>
      <c r="F428">
        <v>462</v>
      </c>
      <c r="G428" t="s">
        <v>132</v>
      </c>
      <c r="H428" s="43">
        <v>50</v>
      </c>
      <c r="I428" t="s">
        <v>114</v>
      </c>
      <c r="J428" s="40">
        <v>12</v>
      </c>
      <c r="K428" t="s">
        <v>206</v>
      </c>
      <c r="L428" s="41">
        <v>314</v>
      </c>
      <c r="M428" t="s">
        <v>5890</v>
      </c>
      <c r="O428">
        <v>15052626</v>
      </c>
      <c r="P428" s="40"/>
    </row>
    <row r="429" spans="1:16" x14ac:dyDescent="0.25">
      <c r="A429">
        <v>10428</v>
      </c>
      <c r="B429" t="s">
        <v>5459</v>
      </c>
      <c r="C429" t="s">
        <v>1052</v>
      </c>
      <c r="D429">
        <v>837</v>
      </c>
      <c r="E429" t="s">
        <v>5375</v>
      </c>
      <c r="F429">
        <v>462</v>
      </c>
      <c r="G429" t="s">
        <v>132</v>
      </c>
      <c r="H429" s="43">
        <v>50</v>
      </c>
      <c r="I429" t="s">
        <v>90</v>
      </c>
      <c r="J429" s="40">
        <v>4</v>
      </c>
      <c r="K429" t="s">
        <v>213</v>
      </c>
      <c r="L429" s="41">
        <v>628</v>
      </c>
      <c r="M429" t="s">
        <v>5891</v>
      </c>
      <c r="O429">
        <v>15196121</v>
      </c>
      <c r="P429" s="40"/>
    </row>
    <row r="430" spans="1:16" x14ac:dyDescent="0.25">
      <c r="A430">
        <v>10429</v>
      </c>
      <c r="B430" t="s">
        <v>5459</v>
      </c>
      <c r="C430" t="s">
        <v>1052</v>
      </c>
      <c r="D430">
        <v>837</v>
      </c>
      <c r="E430" t="s">
        <v>5375</v>
      </c>
      <c r="F430">
        <v>462</v>
      </c>
      <c r="G430" t="s">
        <v>132</v>
      </c>
      <c r="H430" s="43">
        <v>50</v>
      </c>
      <c r="I430" t="s">
        <v>114</v>
      </c>
      <c r="J430" s="40">
        <v>12</v>
      </c>
      <c r="K430" t="s">
        <v>261</v>
      </c>
      <c r="L430" s="41">
        <v>564</v>
      </c>
      <c r="M430" t="s">
        <v>5892</v>
      </c>
      <c r="O430">
        <v>15483111</v>
      </c>
      <c r="P430" s="40"/>
    </row>
    <row r="431" spans="1:16" x14ac:dyDescent="0.25">
      <c r="A431">
        <v>10430</v>
      </c>
      <c r="B431" t="s">
        <v>5459</v>
      </c>
      <c r="C431" t="s">
        <v>1052</v>
      </c>
      <c r="D431">
        <v>837</v>
      </c>
      <c r="E431" t="s">
        <v>5375</v>
      </c>
      <c r="F431">
        <v>462</v>
      </c>
      <c r="G431" t="s">
        <v>132</v>
      </c>
      <c r="H431" s="43">
        <v>50</v>
      </c>
      <c r="I431" t="s">
        <v>99</v>
      </c>
      <c r="J431" s="40">
        <v>16</v>
      </c>
      <c r="K431" t="s">
        <v>261</v>
      </c>
      <c r="L431" s="41">
        <v>564</v>
      </c>
      <c r="M431" t="s">
        <v>5893</v>
      </c>
      <c r="O431">
        <v>15483111</v>
      </c>
      <c r="P431" s="40"/>
    </row>
    <row r="432" spans="1:16" x14ac:dyDescent="0.25">
      <c r="A432">
        <v>10431</v>
      </c>
      <c r="B432" t="s">
        <v>5460</v>
      </c>
      <c r="C432" t="s">
        <v>1052</v>
      </c>
      <c r="D432">
        <v>837</v>
      </c>
      <c r="E432" t="s">
        <v>5375</v>
      </c>
      <c r="F432">
        <v>462</v>
      </c>
      <c r="G432" t="s">
        <v>132</v>
      </c>
      <c r="H432" s="43">
        <v>50</v>
      </c>
      <c r="I432" t="s">
        <v>110</v>
      </c>
      <c r="J432" s="40">
        <v>8</v>
      </c>
      <c r="K432" t="s">
        <v>202</v>
      </c>
      <c r="L432" s="41">
        <v>378</v>
      </c>
      <c r="M432" t="s">
        <v>5894</v>
      </c>
      <c r="O432">
        <v>15770101</v>
      </c>
      <c r="P432" s="40"/>
    </row>
    <row r="433" spans="1:16" x14ac:dyDescent="0.25">
      <c r="A433">
        <v>10432</v>
      </c>
      <c r="B433" t="s">
        <v>5460</v>
      </c>
      <c r="C433" t="s">
        <v>1052</v>
      </c>
      <c r="D433">
        <v>837</v>
      </c>
      <c r="E433" t="s">
        <v>5375</v>
      </c>
      <c r="F433">
        <v>462</v>
      </c>
      <c r="G433" t="s">
        <v>132</v>
      </c>
      <c r="H433" s="43">
        <v>50</v>
      </c>
      <c r="I433" t="s">
        <v>99</v>
      </c>
      <c r="J433" s="40">
        <v>16</v>
      </c>
      <c r="K433" t="s">
        <v>261</v>
      </c>
      <c r="L433" s="41">
        <v>564</v>
      </c>
      <c r="M433" t="s">
        <v>5895</v>
      </c>
      <c r="O433">
        <v>16200586</v>
      </c>
      <c r="P433" s="40"/>
    </row>
    <row r="434" spans="1:16" x14ac:dyDescent="0.25">
      <c r="A434">
        <v>10433</v>
      </c>
      <c r="B434" t="s">
        <v>5459</v>
      </c>
      <c r="C434" t="s">
        <v>1052</v>
      </c>
      <c r="D434">
        <v>837</v>
      </c>
      <c r="E434" t="s">
        <v>5375</v>
      </c>
      <c r="F434">
        <v>462</v>
      </c>
      <c r="G434" t="s">
        <v>132</v>
      </c>
      <c r="H434" s="43">
        <v>50</v>
      </c>
      <c r="I434" t="s">
        <v>114</v>
      </c>
      <c r="J434" s="40">
        <v>12</v>
      </c>
      <c r="K434" t="s">
        <v>202</v>
      </c>
      <c r="L434" s="41">
        <v>378</v>
      </c>
      <c r="M434" t="s">
        <v>5896</v>
      </c>
      <c r="O434">
        <v>16200586</v>
      </c>
      <c r="P434" s="40"/>
    </row>
    <row r="435" spans="1:16" x14ac:dyDescent="0.25">
      <c r="A435">
        <v>10434</v>
      </c>
      <c r="B435" t="s">
        <v>5459</v>
      </c>
      <c r="C435" t="s">
        <v>1052</v>
      </c>
      <c r="D435">
        <v>837</v>
      </c>
      <c r="E435" t="s">
        <v>5375</v>
      </c>
      <c r="F435">
        <v>462</v>
      </c>
      <c r="G435" t="s">
        <v>132</v>
      </c>
      <c r="H435" s="43">
        <v>50</v>
      </c>
      <c r="I435" t="s">
        <v>110</v>
      </c>
      <c r="J435" s="40">
        <v>8</v>
      </c>
      <c r="K435" t="s">
        <v>213</v>
      </c>
      <c r="L435" s="41">
        <v>628</v>
      </c>
      <c r="M435" t="s">
        <v>5897</v>
      </c>
      <c r="O435">
        <v>16200586</v>
      </c>
      <c r="P435" s="40"/>
    </row>
    <row r="436" spans="1:16" x14ac:dyDescent="0.25">
      <c r="A436">
        <v>10435</v>
      </c>
      <c r="B436" t="s">
        <v>5459</v>
      </c>
      <c r="C436" t="s">
        <v>1052</v>
      </c>
      <c r="D436">
        <v>837</v>
      </c>
      <c r="E436" t="s">
        <v>5375</v>
      </c>
      <c r="F436">
        <v>462</v>
      </c>
      <c r="G436" t="s">
        <v>132</v>
      </c>
      <c r="H436" s="43">
        <v>50</v>
      </c>
      <c r="I436" t="s">
        <v>99</v>
      </c>
      <c r="J436" s="40">
        <v>16</v>
      </c>
      <c r="K436" t="s">
        <v>202</v>
      </c>
      <c r="L436" s="41">
        <v>378</v>
      </c>
      <c r="M436" t="s">
        <v>5898</v>
      </c>
      <c r="O436">
        <v>16918061</v>
      </c>
      <c r="P436" s="40"/>
    </row>
    <row r="437" spans="1:16" x14ac:dyDescent="0.25">
      <c r="A437">
        <v>10436</v>
      </c>
      <c r="B437" t="s">
        <v>5461</v>
      </c>
      <c r="C437" t="s">
        <v>986</v>
      </c>
      <c r="D437">
        <v>906</v>
      </c>
      <c r="E437" t="s">
        <v>5379</v>
      </c>
      <c r="F437">
        <v>481</v>
      </c>
      <c r="G437" t="s">
        <v>132</v>
      </c>
      <c r="H437" s="43">
        <v>50</v>
      </c>
      <c r="I437" t="s">
        <v>99</v>
      </c>
      <c r="J437" s="40">
        <v>16</v>
      </c>
      <c r="K437" t="s">
        <v>206</v>
      </c>
      <c r="L437" s="41">
        <v>314</v>
      </c>
      <c r="M437" t="s">
        <v>5899</v>
      </c>
      <c r="O437">
        <v>16200586</v>
      </c>
      <c r="P437" s="40"/>
    </row>
    <row r="438" spans="1:16" x14ac:dyDescent="0.25">
      <c r="A438">
        <v>10437</v>
      </c>
      <c r="B438" t="s">
        <v>263</v>
      </c>
      <c r="C438" t="s">
        <v>340</v>
      </c>
      <c r="D438">
        <v>963</v>
      </c>
      <c r="E438" t="s">
        <v>5389</v>
      </c>
      <c r="F438">
        <v>526</v>
      </c>
      <c r="G438" t="s">
        <v>134</v>
      </c>
      <c r="H438" s="43">
        <v>45</v>
      </c>
      <c r="I438" t="s">
        <v>110</v>
      </c>
      <c r="J438" s="40">
        <v>8</v>
      </c>
      <c r="K438" t="s">
        <v>213</v>
      </c>
      <c r="L438" s="41">
        <v>628</v>
      </c>
      <c r="M438" t="s">
        <v>5900</v>
      </c>
      <c r="O438">
        <v>12914407</v>
      </c>
      <c r="P438" s="40"/>
    </row>
    <row r="439" spans="1:16" x14ac:dyDescent="0.25">
      <c r="A439">
        <v>10438</v>
      </c>
      <c r="B439" t="s">
        <v>263</v>
      </c>
      <c r="C439" t="s">
        <v>340</v>
      </c>
      <c r="D439">
        <v>963</v>
      </c>
      <c r="E439" t="s">
        <v>5389</v>
      </c>
      <c r="F439">
        <v>526</v>
      </c>
      <c r="G439" t="s">
        <v>134</v>
      </c>
      <c r="H439" s="43">
        <v>45</v>
      </c>
      <c r="I439" t="s">
        <v>110</v>
      </c>
      <c r="J439" s="40">
        <v>8</v>
      </c>
      <c r="K439" t="s">
        <v>261</v>
      </c>
      <c r="L439" s="41">
        <v>564</v>
      </c>
      <c r="M439" t="s">
        <v>5901</v>
      </c>
      <c r="O439">
        <v>12914407</v>
      </c>
      <c r="P439" s="40"/>
    </row>
    <row r="440" spans="1:16" x14ac:dyDescent="0.25">
      <c r="A440">
        <v>10439</v>
      </c>
      <c r="B440" t="s">
        <v>263</v>
      </c>
      <c r="C440" t="s">
        <v>340</v>
      </c>
      <c r="D440">
        <v>963</v>
      </c>
      <c r="E440" t="s">
        <v>5389</v>
      </c>
      <c r="F440">
        <v>526</v>
      </c>
      <c r="G440" t="s">
        <v>134</v>
      </c>
      <c r="H440" s="43">
        <v>45</v>
      </c>
      <c r="I440" t="s">
        <v>110</v>
      </c>
      <c r="J440" s="40">
        <v>8</v>
      </c>
      <c r="K440" t="s">
        <v>261</v>
      </c>
      <c r="L440" s="41">
        <v>564</v>
      </c>
      <c r="M440" t="s">
        <v>5902</v>
      </c>
      <c r="O440">
        <v>12914407</v>
      </c>
      <c r="P440" s="40"/>
    </row>
    <row r="441" spans="1:16" x14ac:dyDescent="0.25">
      <c r="A441">
        <v>10440</v>
      </c>
      <c r="B441" t="s">
        <v>263</v>
      </c>
      <c r="C441" t="s">
        <v>340</v>
      </c>
      <c r="D441">
        <v>963</v>
      </c>
      <c r="E441" t="s">
        <v>5389</v>
      </c>
      <c r="F441">
        <v>526</v>
      </c>
      <c r="G441" t="s">
        <v>134</v>
      </c>
      <c r="H441" s="43">
        <v>45</v>
      </c>
      <c r="I441" t="s">
        <v>110</v>
      </c>
      <c r="J441" s="40">
        <v>8</v>
      </c>
      <c r="K441" t="s">
        <v>202</v>
      </c>
      <c r="L441" s="41">
        <v>378</v>
      </c>
      <c r="M441" t="s">
        <v>5903</v>
      </c>
      <c r="O441">
        <v>12914407</v>
      </c>
      <c r="P441" s="40"/>
    </row>
    <row r="442" spans="1:16" x14ac:dyDescent="0.25">
      <c r="A442">
        <v>10441</v>
      </c>
      <c r="B442" t="s">
        <v>263</v>
      </c>
      <c r="C442" t="s">
        <v>340</v>
      </c>
      <c r="D442">
        <v>963</v>
      </c>
      <c r="E442" t="s">
        <v>5389</v>
      </c>
      <c r="F442">
        <v>526</v>
      </c>
      <c r="G442" t="s">
        <v>134</v>
      </c>
      <c r="H442" s="43">
        <v>45</v>
      </c>
      <c r="I442" t="s">
        <v>99</v>
      </c>
      <c r="J442" s="40">
        <v>16</v>
      </c>
      <c r="K442" t="s">
        <v>261</v>
      </c>
      <c r="L442" s="41">
        <v>564</v>
      </c>
      <c r="M442" t="s">
        <v>5904</v>
      </c>
      <c r="O442">
        <v>14349357</v>
      </c>
      <c r="P442" s="40"/>
    </row>
    <row r="443" spans="1:16" x14ac:dyDescent="0.25">
      <c r="A443">
        <v>10442</v>
      </c>
      <c r="B443" t="s">
        <v>263</v>
      </c>
      <c r="C443" t="s">
        <v>340</v>
      </c>
      <c r="D443">
        <v>963</v>
      </c>
      <c r="E443" t="s">
        <v>5389</v>
      </c>
      <c r="F443">
        <v>526</v>
      </c>
      <c r="G443" t="s">
        <v>134</v>
      </c>
      <c r="H443" s="43">
        <v>45</v>
      </c>
      <c r="I443" t="s">
        <v>110</v>
      </c>
      <c r="J443" s="40">
        <v>8</v>
      </c>
      <c r="K443" t="s">
        <v>202</v>
      </c>
      <c r="L443" s="41">
        <v>378</v>
      </c>
      <c r="M443" t="s">
        <v>5905</v>
      </c>
      <c r="O443">
        <v>14349357</v>
      </c>
      <c r="P443" s="40"/>
    </row>
    <row r="444" spans="1:16" x14ac:dyDescent="0.25">
      <c r="A444">
        <v>10443</v>
      </c>
      <c r="B444" t="s">
        <v>263</v>
      </c>
      <c r="C444" t="s">
        <v>340</v>
      </c>
      <c r="D444">
        <v>963</v>
      </c>
      <c r="E444" t="s">
        <v>5389</v>
      </c>
      <c r="F444">
        <v>526</v>
      </c>
      <c r="G444" t="s">
        <v>134</v>
      </c>
      <c r="H444" s="43">
        <v>45</v>
      </c>
      <c r="I444" t="s">
        <v>110</v>
      </c>
      <c r="J444" s="40">
        <v>8</v>
      </c>
      <c r="K444" t="s">
        <v>213</v>
      </c>
      <c r="L444" s="41">
        <v>628</v>
      </c>
      <c r="M444" t="s">
        <v>5900</v>
      </c>
      <c r="O444">
        <v>14349357</v>
      </c>
      <c r="P444" s="40"/>
    </row>
    <row r="445" spans="1:16" x14ac:dyDescent="0.25">
      <c r="A445">
        <v>10444</v>
      </c>
      <c r="B445" t="s">
        <v>263</v>
      </c>
      <c r="C445" t="s">
        <v>340</v>
      </c>
      <c r="D445">
        <v>963</v>
      </c>
      <c r="E445" t="s">
        <v>5389</v>
      </c>
      <c r="F445">
        <v>526</v>
      </c>
      <c r="G445" t="s">
        <v>134</v>
      </c>
      <c r="H445" s="43">
        <v>45</v>
      </c>
      <c r="I445" t="s">
        <v>99</v>
      </c>
      <c r="J445" s="40">
        <v>16</v>
      </c>
      <c r="K445" t="s">
        <v>213</v>
      </c>
      <c r="L445" s="41">
        <v>628</v>
      </c>
      <c r="M445" t="s">
        <v>5906</v>
      </c>
      <c r="O445">
        <v>14349357</v>
      </c>
      <c r="P445" s="40"/>
    </row>
    <row r="446" spans="1:16" x14ac:dyDescent="0.25">
      <c r="A446">
        <v>10445</v>
      </c>
      <c r="B446" t="s">
        <v>263</v>
      </c>
      <c r="C446" t="s">
        <v>340</v>
      </c>
      <c r="D446">
        <v>963</v>
      </c>
      <c r="E446" t="s">
        <v>5389</v>
      </c>
      <c r="F446">
        <v>526</v>
      </c>
      <c r="G446" t="s">
        <v>134</v>
      </c>
      <c r="H446" s="43">
        <v>45</v>
      </c>
      <c r="I446" t="s">
        <v>99</v>
      </c>
      <c r="J446" s="40">
        <v>16</v>
      </c>
      <c r="K446" t="s">
        <v>213</v>
      </c>
      <c r="L446" s="41">
        <v>628</v>
      </c>
      <c r="M446" t="s">
        <v>5906</v>
      </c>
      <c r="O446">
        <v>15784307</v>
      </c>
      <c r="P446" s="40"/>
    </row>
    <row r="447" spans="1:16" x14ac:dyDescent="0.25">
      <c r="A447">
        <v>10446</v>
      </c>
      <c r="B447" t="s">
        <v>263</v>
      </c>
      <c r="C447" t="s">
        <v>340</v>
      </c>
      <c r="D447">
        <v>963</v>
      </c>
      <c r="E447" t="s">
        <v>5389</v>
      </c>
      <c r="F447">
        <v>526</v>
      </c>
      <c r="G447" t="s">
        <v>134</v>
      </c>
      <c r="H447" s="43">
        <v>45</v>
      </c>
      <c r="I447" t="s">
        <v>99</v>
      </c>
      <c r="J447" s="40">
        <v>16</v>
      </c>
      <c r="K447" t="s">
        <v>202</v>
      </c>
      <c r="L447" s="41">
        <v>378</v>
      </c>
      <c r="M447" t="s">
        <v>5907</v>
      </c>
      <c r="O447">
        <v>15784307</v>
      </c>
      <c r="P447" s="40"/>
    </row>
    <row r="448" spans="1:16" x14ac:dyDescent="0.25">
      <c r="A448">
        <v>10447</v>
      </c>
      <c r="B448" t="s">
        <v>263</v>
      </c>
      <c r="C448" t="s">
        <v>340</v>
      </c>
      <c r="D448">
        <v>963</v>
      </c>
      <c r="E448" t="s">
        <v>5389</v>
      </c>
      <c r="F448">
        <v>526</v>
      </c>
      <c r="G448" t="s">
        <v>134</v>
      </c>
      <c r="H448" s="43">
        <v>45</v>
      </c>
      <c r="I448" t="s">
        <v>211</v>
      </c>
      <c r="J448" s="40">
        <v>32</v>
      </c>
      <c r="K448" t="s">
        <v>261</v>
      </c>
      <c r="L448" s="41">
        <v>564</v>
      </c>
      <c r="M448" t="s">
        <v>5908</v>
      </c>
      <c r="O448">
        <v>15784307</v>
      </c>
      <c r="P448" s="40"/>
    </row>
    <row r="449" spans="1:16" x14ac:dyDescent="0.25">
      <c r="A449">
        <v>10448</v>
      </c>
      <c r="B449" t="s">
        <v>190</v>
      </c>
      <c r="C449" t="s">
        <v>336</v>
      </c>
      <c r="D449">
        <v>1062</v>
      </c>
      <c r="E449" t="s">
        <v>5389</v>
      </c>
      <c r="F449">
        <v>526</v>
      </c>
      <c r="G449" t="s">
        <v>4114</v>
      </c>
      <c r="H449" s="43">
        <v>55</v>
      </c>
      <c r="I449" t="s">
        <v>99</v>
      </c>
      <c r="J449" s="40">
        <v>16</v>
      </c>
      <c r="K449" t="s">
        <v>202</v>
      </c>
      <c r="L449" s="41">
        <v>378</v>
      </c>
      <c r="M449" t="s">
        <v>5909</v>
      </c>
      <c r="O449">
        <v>11048972</v>
      </c>
      <c r="P449" s="40"/>
    </row>
    <row r="450" spans="1:16" x14ac:dyDescent="0.25">
      <c r="A450">
        <v>10449</v>
      </c>
      <c r="B450" t="s">
        <v>3065</v>
      </c>
      <c r="C450" t="s">
        <v>331</v>
      </c>
      <c r="D450">
        <v>1102</v>
      </c>
      <c r="E450" t="s">
        <v>5389</v>
      </c>
      <c r="F450">
        <v>526</v>
      </c>
      <c r="G450" t="s">
        <v>4114</v>
      </c>
      <c r="H450" s="43">
        <v>55</v>
      </c>
      <c r="I450" t="s">
        <v>110</v>
      </c>
      <c r="J450" s="40">
        <v>8</v>
      </c>
      <c r="K450" t="s">
        <v>206</v>
      </c>
      <c r="L450" s="41">
        <v>314</v>
      </c>
      <c r="M450" t="s">
        <v>5910</v>
      </c>
      <c r="O450">
        <v>12900201</v>
      </c>
      <c r="P450" s="40"/>
    </row>
    <row r="451" spans="1:16" x14ac:dyDescent="0.25">
      <c r="A451">
        <v>10450</v>
      </c>
      <c r="B451" t="s">
        <v>194</v>
      </c>
      <c r="C451" t="s">
        <v>334</v>
      </c>
      <c r="D451">
        <v>1039</v>
      </c>
      <c r="E451" t="s">
        <v>5388</v>
      </c>
      <c r="F451">
        <v>526</v>
      </c>
      <c r="G451" t="s">
        <v>134</v>
      </c>
      <c r="H451" s="43">
        <v>45</v>
      </c>
      <c r="I451" t="s">
        <v>110</v>
      </c>
      <c r="J451" s="40">
        <v>8</v>
      </c>
      <c r="K451" t="s">
        <v>202</v>
      </c>
      <c r="L451" s="41">
        <v>378</v>
      </c>
      <c r="M451" t="s">
        <v>5911</v>
      </c>
      <c r="O451">
        <v>12182726</v>
      </c>
      <c r="P451" s="40"/>
    </row>
    <row r="452" spans="1:16" x14ac:dyDescent="0.25">
      <c r="A452">
        <v>10451</v>
      </c>
      <c r="B452" t="s">
        <v>189</v>
      </c>
      <c r="C452" t="s">
        <v>329</v>
      </c>
      <c r="D452">
        <v>787</v>
      </c>
      <c r="E452" t="s">
        <v>5387</v>
      </c>
      <c r="F452">
        <v>526</v>
      </c>
      <c r="G452" t="s">
        <v>132</v>
      </c>
      <c r="H452" s="43">
        <v>50</v>
      </c>
      <c r="I452" t="s">
        <v>110</v>
      </c>
      <c r="J452" s="40">
        <v>8</v>
      </c>
      <c r="K452" t="s">
        <v>4117</v>
      </c>
      <c r="L452" s="41">
        <v>253</v>
      </c>
      <c r="M452" t="s">
        <v>5912</v>
      </c>
      <c r="O452">
        <v>10905333</v>
      </c>
      <c r="P452" s="40"/>
    </row>
    <row r="453" spans="1:16" x14ac:dyDescent="0.25">
      <c r="A453">
        <v>10452</v>
      </c>
      <c r="B453" t="s">
        <v>5462</v>
      </c>
      <c r="C453" t="s">
        <v>337</v>
      </c>
      <c r="D453">
        <v>933</v>
      </c>
      <c r="E453" t="s">
        <v>5387</v>
      </c>
      <c r="F453">
        <v>526</v>
      </c>
      <c r="G453" t="s">
        <v>134</v>
      </c>
      <c r="H453" s="43">
        <v>45</v>
      </c>
      <c r="I453" t="s">
        <v>110</v>
      </c>
      <c r="J453" s="40">
        <v>8</v>
      </c>
      <c r="K453" t="s">
        <v>206</v>
      </c>
      <c r="L453" s="41">
        <v>314</v>
      </c>
      <c r="M453" t="s">
        <v>5913</v>
      </c>
      <c r="O453">
        <v>12900201</v>
      </c>
      <c r="P453" s="40"/>
    </row>
    <row r="454" spans="1:16" x14ac:dyDescent="0.25">
      <c r="A454">
        <v>10453</v>
      </c>
      <c r="B454" t="s">
        <v>199</v>
      </c>
      <c r="C454" t="s">
        <v>337</v>
      </c>
      <c r="D454">
        <v>933</v>
      </c>
      <c r="E454" t="s">
        <v>5387</v>
      </c>
      <c r="F454">
        <v>526</v>
      </c>
      <c r="G454" t="s">
        <v>132</v>
      </c>
      <c r="H454" s="43">
        <v>50</v>
      </c>
      <c r="I454" t="s">
        <v>110</v>
      </c>
      <c r="J454" s="40">
        <v>8</v>
      </c>
      <c r="K454" t="s">
        <v>206</v>
      </c>
      <c r="L454" s="41">
        <v>314</v>
      </c>
      <c r="M454" t="s">
        <v>5914</v>
      </c>
      <c r="O454">
        <v>12914407</v>
      </c>
      <c r="P454" s="40"/>
    </row>
    <row r="455" spans="1:16" x14ac:dyDescent="0.25">
      <c r="A455">
        <v>10454</v>
      </c>
      <c r="B455" t="s">
        <v>199</v>
      </c>
      <c r="C455" t="s">
        <v>337</v>
      </c>
      <c r="D455">
        <v>933</v>
      </c>
      <c r="E455" t="s">
        <v>5387</v>
      </c>
      <c r="F455">
        <v>526</v>
      </c>
      <c r="G455" t="s">
        <v>132</v>
      </c>
      <c r="H455" s="43">
        <v>50</v>
      </c>
      <c r="I455" t="s">
        <v>110</v>
      </c>
      <c r="J455" s="40">
        <v>8</v>
      </c>
      <c r="K455" t="s">
        <v>202</v>
      </c>
      <c r="L455" s="41">
        <v>378</v>
      </c>
      <c r="M455" t="s">
        <v>5915</v>
      </c>
      <c r="O455">
        <v>14191656</v>
      </c>
      <c r="P455" s="40"/>
    </row>
    <row r="456" spans="1:16" x14ac:dyDescent="0.25">
      <c r="A456">
        <v>10455</v>
      </c>
      <c r="B456" t="s">
        <v>5462</v>
      </c>
      <c r="C456" t="s">
        <v>337</v>
      </c>
      <c r="D456">
        <v>933</v>
      </c>
      <c r="E456" t="s">
        <v>5387</v>
      </c>
      <c r="F456">
        <v>526</v>
      </c>
      <c r="G456" t="s">
        <v>134</v>
      </c>
      <c r="H456" s="43">
        <v>45</v>
      </c>
      <c r="I456" t="s">
        <v>110</v>
      </c>
      <c r="J456" s="40">
        <v>8</v>
      </c>
      <c r="K456" t="s">
        <v>202</v>
      </c>
      <c r="L456" s="41">
        <v>378</v>
      </c>
      <c r="M456" t="s">
        <v>5916</v>
      </c>
      <c r="O456">
        <v>14335151</v>
      </c>
      <c r="P456" s="40"/>
    </row>
    <row r="457" spans="1:16" x14ac:dyDescent="0.25">
      <c r="A457">
        <v>10456</v>
      </c>
      <c r="B457" t="s">
        <v>5463</v>
      </c>
      <c r="C457" t="s">
        <v>337</v>
      </c>
      <c r="D457">
        <v>933</v>
      </c>
      <c r="E457" t="s">
        <v>5387</v>
      </c>
      <c r="F457">
        <v>526</v>
      </c>
      <c r="G457" t="s">
        <v>134</v>
      </c>
      <c r="H457" s="43">
        <v>45</v>
      </c>
      <c r="I457" t="s">
        <v>99</v>
      </c>
      <c r="J457" s="40">
        <v>16</v>
      </c>
      <c r="K457" t="s">
        <v>206</v>
      </c>
      <c r="L457" s="41">
        <v>314</v>
      </c>
      <c r="M457" t="s">
        <v>5917</v>
      </c>
      <c r="O457">
        <v>15052626</v>
      </c>
      <c r="P457" s="40"/>
    </row>
    <row r="458" spans="1:16" x14ac:dyDescent="0.25">
      <c r="A458">
        <v>10457</v>
      </c>
      <c r="B458" t="s">
        <v>5463</v>
      </c>
      <c r="C458" t="s">
        <v>337</v>
      </c>
      <c r="D458">
        <v>933</v>
      </c>
      <c r="E458" t="s">
        <v>5387</v>
      </c>
      <c r="F458">
        <v>526</v>
      </c>
      <c r="G458" t="s">
        <v>134</v>
      </c>
      <c r="H458" s="43">
        <v>45</v>
      </c>
      <c r="I458" t="s">
        <v>99</v>
      </c>
      <c r="J458" s="40">
        <v>16</v>
      </c>
      <c r="K458" t="s">
        <v>202</v>
      </c>
      <c r="L458" s="41">
        <v>378</v>
      </c>
      <c r="M458" t="s">
        <v>5918</v>
      </c>
      <c r="O458">
        <v>15770101</v>
      </c>
      <c r="P458" s="40"/>
    </row>
    <row r="459" spans="1:16" x14ac:dyDescent="0.25">
      <c r="A459">
        <v>10458</v>
      </c>
      <c r="B459" t="s">
        <v>5464</v>
      </c>
      <c r="C459" t="s">
        <v>340</v>
      </c>
      <c r="D459">
        <v>963</v>
      </c>
      <c r="E459" t="s">
        <v>5387</v>
      </c>
      <c r="F459">
        <v>526</v>
      </c>
      <c r="G459" t="s">
        <v>134</v>
      </c>
      <c r="H459" s="43">
        <v>45</v>
      </c>
      <c r="I459" t="s">
        <v>99</v>
      </c>
      <c r="J459" s="40">
        <v>16</v>
      </c>
      <c r="K459" t="s">
        <v>202</v>
      </c>
      <c r="L459" s="41">
        <v>378</v>
      </c>
      <c r="M459" t="s">
        <v>5919</v>
      </c>
      <c r="O459">
        <v>13958476</v>
      </c>
      <c r="P459" s="40"/>
    </row>
    <row r="460" spans="1:16" x14ac:dyDescent="0.25">
      <c r="A460">
        <v>10459</v>
      </c>
      <c r="B460" t="s">
        <v>5462</v>
      </c>
      <c r="C460" t="s">
        <v>340</v>
      </c>
      <c r="D460">
        <v>963</v>
      </c>
      <c r="E460" t="s">
        <v>5387</v>
      </c>
      <c r="F460">
        <v>526</v>
      </c>
      <c r="G460" t="s">
        <v>134</v>
      </c>
      <c r="H460" s="43">
        <v>45</v>
      </c>
      <c r="I460" t="s">
        <v>99</v>
      </c>
      <c r="J460" s="40">
        <v>16</v>
      </c>
      <c r="K460" t="s">
        <v>206</v>
      </c>
      <c r="L460" s="41">
        <v>314</v>
      </c>
      <c r="M460" t="s">
        <v>5920</v>
      </c>
      <c r="O460">
        <v>15066832</v>
      </c>
      <c r="P460" s="40"/>
    </row>
    <row r="461" spans="1:16" x14ac:dyDescent="0.25">
      <c r="A461">
        <v>10460</v>
      </c>
      <c r="B461" t="s">
        <v>5465</v>
      </c>
      <c r="C461" t="s">
        <v>336</v>
      </c>
      <c r="D461">
        <v>1062</v>
      </c>
      <c r="E461" t="s">
        <v>5387</v>
      </c>
      <c r="F461">
        <v>526</v>
      </c>
      <c r="G461" t="s">
        <v>132</v>
      </c>
      <c r="H461" s="43">
        <v>50</v>
      </c>
      <c r="I461" t="s">
        <v>110</v>
      </c>
      <c r="J461" s="40">
        <v>8</v>
      </c>
      <c r="K461" t="s">
        <v>206</v>
      </c>
      <c r="L461" s="41">
        <v>314</v>
      </c>
      <c r="M461" t="s">
        <v>5921</v>
      </c>
      <c r="O461">
        <v>11752241</v>
      </c>
      <c r="P461" s="40"/>
    </row>
    <row r="462" spans="1:16" x14ac:dyDescent="0.25">
      <c r="A462">
        <v>10461</v>
      </c>
      <c r="B462" t="s">
        <v>205</v>
      </c>
      <c r="C462" t="s">
        <v>336</v>
      </c>
      <c r="D462">
        <v>1062</v>
      </c>
      <c r="E462" t="s">
        <v>5387</v>
      </c>
      <c r="F462">
        <v>526</v>
      </c>
      <c r="G462" t="s">
        <v>132</v>
      </c>
      <c r="H462" s="43">
        <v>50</v>
      </c>
      <c r="I462" t="s">
        <v>99</v>
      </c>
      <c r="J462" s="40">
        <v>16</v>
      </c>
      <c r="K462" t="s">
        <v>206</v>
      </c>
      <c r="L462" s="41">
        <v>314</v>
      </c>
      <c r="M462" t="s">
        <v>5922</v>
      </c>
      <c r="O462">
        <v>12182726</v>
      </c>
      <c r="P462" s="40"/>
    </row>
    <row r="463" spans="1:16" x14ac:dyDescent="0.25">
      <c r="A463">
        <v>10462</v>
      </c>
      <c r="B463" t="s">
        <v>259</v>
      </c>
      <c r="C463" t="s">
        <v>331</v>
      </c>
      <c r="D463">
        <v>1102</v>
      </c>
      <c r="E463" t="s">
        <v>5387</v>
      </c>
      <c r="F463">
        <v>526</v>
      </c>
      <c r="G463" t="s">
        <v>200</v>
      </c>
      <c r="H463" s="43">
        <v>60</v>
      </c>
      <c r="I463" t="s">
        <v>99</v>
      </c>
      <c r="J463" s="40">
        <v>16</v>
      </c>
      <c r="K463" t="s">
        <v>206</v>
      </c>
      <c r="L463" s="41">
        <v>314</v>
      </c>
      <c r="M463" t="s">
        <v>5923</v>
      </c>
      <c r="O463">
        <v>15770101</v>
      </c>
      <c r="P463" s="40"/>
    </row>
    <row r="464" spans="1:16" x14ac:dyDescent="0.25">
      <c r="A464">
        <v>10463</v>
      </c>
      <c r="B464" t="s">
        <v>199</v>
      </c>
      <c r="C464" t="s">
        <v>337</v>
      </c>
      <c r="D464">
        <v>933</v>
      </c>
      <c r="E464" t="s">
        <v>5386</v>
      </c>
      <c r="F464">
        <v>536</v>
      </c>
      <c r="G464" t="s">
        <v>132</v>
      </c>
      <c r="H464" s="43">
        <v>50</v>
      </c>
      <c r="I464" t="s">
        <v>110</v>
      </c>
      <c r="J464" s="40">
        <v>8</v>
      </c>
      <c r="K464" t="s">
        <v>202</v>
      </c>
      <c r="L464" s="41">
        <v>378</v>
      </c>
      <c r="M464" t="s">
        <v>5924</v>
      </c>
      <c r="O464">
        <v>12469716</v>
      </c>
      <c r="P464" s="40"/>
    </row>
    <row r="465" spans="1:16" x14ac:dyDescent="0.25">
      <c r="A465">
        <v>10464</v>
      </c>
      <c r="B465" t="s">
        <v>199</v>
      </c>
      <c r="C465" t="s">
        <v>337</v>
      </c>
      <c r="D465">
        <v>933</v>
      </c>
      <c r="E465" t="s">
        <v>5386</v>
      </c>
      <c r="F465">
        <v>536</v>
      </c>
      <c r="G465" t="s">
        <v>132</v>
      </c>
      <c r="H465" s="43">
        <v>50</v>
      </c>
      <c r="I465" t="s">
        <v>99</v>
      </c>
      <c r="J465" s="40">
        <v>16</v>
      </c>
      <c r="K465" t="s">
        <v>202</v>
      </c>
      <c r="L465" s="41">
        <v>378</v>
      </c>
      <c r="M465" t="s">
        <v>5925</v>
      </c>
      <c r="O465">
        <v>12770912</v>
      </c>
      <c r="P465" s="40"/>
    </row>
    <row r="466" spans="1:16" x14ac:dyDescent="0.25">
      <c r="A466">
        <v>10465</v>
      </c>
      <c r="B466" t="s">
        <v>230</v>
      </c>
      <c r="C466" t="s">
        <v>337</v>
      </c>
      <c r="D466">
        <v>933</v>
      </c>
      <c r="E466" t="s">
        <v>5386</v>
      </c>
      <c r="F466">
        <v>536</v>
      </c>
      <c r="G466" t="s">
        <v>132</v>
      </c>
      <c r="H466" s="43">
        <v>50</v>
      </c>
      <c r="I466" t="s">
        <v>99</v>
      </c>
      <c r="J466" s="40">
        <v>16</v>
      </c>
      <c r="K466" t="s">
        <v>206</v>
      </c>
      <c r="L466" s="41">
        <v>314</v>
      </c>
      <c r="M466" t="s">
        <v>5926</v>
      </c>
      <c r="O466">
        <v>12900201</v>
      </c>
      <c r="P466" s="40"/>
    </row>
    <row r="467" spans="1:16" x14ac:dyDescent="0.25">
      <c r="A467">
        <v>10466</v>
      </c>
      <c r="B467" t="s">
        <v>199</v>
      </c>
      <c r="C467" t="s">
        <v>337</v>
      </c>
      <c r="D467">
        <v>933</v>
      </c>
      <c r="E467" t="s">
        <v>5386</v>
      </c>
      <c r="F467">
        <v>536</v>
      </c>
      <c r="G467" t="s">
        <v>132</v>
      </c>
      <c r="H467" s="43">
        <v>50</v>
      </c>
      <c r="I467" t="s">
        <v>110</v>
      </c>
      <c r="J467" s="40">
        <v>8</v>
      </c>
      <c r="K467" t="s">
        <v>206</v>
      </c>
      <c r="L467" s="41">
        <v>314</v>
      </c>
      <c r="M467" t="s">
        <v>5927</v>
      </c>
      <c r="O467">
        <v>14048161</v>
      </c>
      <c r="P467" s="40"/>
    </row>
    <row r="468" spans="1:16" x14ac:dyDescent="0.25">
      <c r="A468">
        <v>10467</v>
      </c>
      <c r="B468" t="s">
        <v>203</v>
      </c>
      <c r="C468" t="s">
        <v>336</v>
      </c>
      <c r="D468">
        <v>1062</v>
      </c>
      <c r="E468" t="s">
        <v>5386</v>
      </c>
      <c r="F468">
        <v>536</v>
      </c>
      <c r="G468" t="s">
        <v>132</v>
      </c>
      <c r="H468" s="43">
        <v>50</v>
      </c>
      <c r="I468" t="s">
        <v>110</v>
      </c>
      <c r="J468" s="40">
        <v>8</v>
      </c>
      <c r="K468" t="s">
        <v>206</v>
      </c>
      <c r="L468" s="41">
        <v>314</v>
      </c>
      <c r="M468" t="s">
        <v>5928</v>
      </c>
      <c r="O468">
        <v>12182726</v>
      </c>
      <c r="P468" s="40"/>
    </row>
    <row r="469" spans="1:16" x14ac:dyDescent="0.25">
      <c r="A469">
        <v>10468</v>
      </c>
      <c r="B469" t="s">
        <v>203</v>
      </c>
      <c r="C469" t="s">
        <v>336</v>
      </c>
      <c r="D469">
        <v>1062</v>
      </c>
      <c r="E469" t="s">
        <v>5386</v>
      </c>
      <c r="F469">
        <v>536</v>
      </c>
      <c r="G469" t="s">
        <v>132</v>
      </c>
      <c r="H469" s="43">
        <v>50</v>
      </c>
      <c r="I469" t="s">
        <v>99</v>
      </c>
      <c r="J469" s="40">
        <v>16</v>
      </c>
      <c r="K469" t="s">
        <v>206</v>
      </c>
      <c r="L469" s="41">
        <v>314</v>
      </c>
      <c r="M469" t="s">
        <v>5929</v>
      </c>
      <c r="O469">
        <v>12196932</v>
      </c>
      <c r="P469" s="40"/>
    </row>
    <row r="470" spans="1:16" x14ac:dyDescent="0.25">
      <c r="A470">
        <v>10469</v>
      </c>
      <c r="B470" t="s">
        <v>203</v>
      </c>
      <c r="C470" t="s">
        <v>336</v>
      </c>
      <c r="D470">
        <v>1062</v>
      </c>
      <c r="E470" t="s">
        <v>5386</v>
      </c>
      <c r="F470">
        <v>536</v>
      </c>
      <c r="G470" t="s">
        <v>132</v>
      </c>
      <c r="H470" s="43">
        <v>50</v>
      </c>
      <c r="I470" t="s">
        <v>110</v>
      </c>
      <c r="J470" s="40">
        <v>8</v>
      </c>
      <c r="K470" t="s">
        <v>206</v>
      </c>
      <c r="L470" s="41">
        <v>314</v>
      </c>
      <c r="M470" t="s">
        <v>5930</v>
      </c>
      <c r="O470">
        <v>12455366</v>
      </c>
      <c r="P470" s="40"/>
    </row>
    <row r="471" spans="1:16" x14ac:dyDescent="0.25">
      <c r="A471">
        <v>10470</v>
      </c>
      <c r="B471" t="s">
        <v>3044</v>
      </c>
      <c r="C471" t="s">
        <v>336</v>
      </c>
      <c r="D471">
        <v>1062</v>
      </c>
      <c r="E471" t="s">
        <v>5386</v>
      </c>
      <c r="F471">
        <v>536</v>
      </c>
      <c r="G471" t="s">
        <v>132</v>
      </c>
      <c r="H471" s="43">
        <v>50</v>
      </c>
      <c r="I471" t="s">
        <v>110</v>
      </c>
      <c r="J471" s="40">
        <v>8</v>
      </c>
      <c r="K471" t="s">
        <v>206</v>
      </c>
      <c r="L471" s="41">
        <v>314</v>
      </c>
      <c r="M471" t="s">
        <v>5931</v>
      </c>
      <c r="O471">
        <v>12900057</v>
      </c>
      <c r="P471" s="40"/>
    </row>
    <row r="472" spans="1:16" x14ac:dyDescent="0.25">
      <c r="A472">
        <v>10471</v>
      </c>
      <c r="B472" t="s">
        <v>3049</v>
      </c>
      <c r="C472" t="s">
        <v>336</v>
      </c>
      <c r="D472">
        <v>1062</v>
      </c>
      <c r="E472" t="s">
        <v>5386</v>
      </c>
      <c r="F472">
        <v>536</v>
      </c>
      <c r="G472" t="s">
        <v>132</v>
      </c>
      <c r="H472" s="43">
        <v>50</v>
      </c>
      <c r="I472" t="s">
        <v>99</v>
      </c>
      <c r="J472" s="40">
        <v>16</v>
      </c>
      <c r="K472" t="s">
        <v>202</v>
      </c>
      <c r="L472" s="41">
        <v>378</v>
      </c>
      <c r="M472" t="s">
        <v>5932</v>
      </c>
      <c r="O472">
        <v>12900201</v>
      </c>
      <c r="P472" s="40"/>
    </row>
    <row r="473" spans="1:16" x14ac:dyDescent="0.25">
      <c r="A473">
        <v>10472</v>
      </c>
      <c r="B473" t="s">
        <v>203</v>
      </c>
      <c r="C473" t="s">
        <v>336</v>
      </c>
      <c r="D473">
        <v>1062</v>
      </c>
      <c r="E473" t="s">
        <v>5386</v>
      </c>
      <c r="F473">
        <v>536</v>
      </c>
      <c r="G473" t="s">
        <v>132</v>
      </c>
      <c r="H473" s="43">
        <v>50</v>
      </c>
      <c r="I473" t="s">
        <v>99</v>
      </c>
      <c r="J473" s="40">
        <v>16</v>
      </c>
      <c r="K473" t="s">
        <v>202</v>
      </c>
      <c r="L473" s="41">
        <v>378</v>
      </c>
      <c r="M473" t="s">
        <v>5933</v>
      </c>
      <c r="O473">
        <v>12900201</v>
      </c>
      <c r="P473" s="40"/>
    </row>
    <row r="474" spans="1:16" x14ac:dyDescent="0.25">
      <c r="A474">
        <v>10473</v>
      </c>
      <c r="B474" t="s">
        <v>203</v>
      </c>
      <c r="C474" t="s">
        <v>336</v>
      </c>
      <c r="D474">
        <v>1062</v>
      </c>
      <c r="E474" t="s">
        <v>5386</v>
      </c>
      <c r="F474">
        <v>536</v>
      </c>
      <c r="G474" t="s">
        <v>132</v>
      </c>
      <c r="H474" s="43">
        <v>50</v>
      </c>
      <c r="I474" t="s">
        <v>99</v>
      </c>
      <c r="J474" s="40">
        <v>16</v>
      </c>
      <c r="K474" t="s">
        <v>202</v>
      </c>
      <c r="L474" s="41">
        <v>378</v>
      </c>
      <c r="M474" t="s">
        <v>5934</v>
      </c>
      <c r="O474">
        <v>12900201</v>
      </c>
      <c r="P474" s="40"/>
    </row>
    <row r="475" spans="1:16" x14ac:dyDescent="0.25">
      <c r="A475">
        <v>10474</v>
      </c>
      <c r="B475" t="s">
        <v>217</v>
      </c>
      <c r="C475" t="s">
        <v>336</v>
      </c>
      <c r="D475">
        <v>1062</v>
      </c>
      <c r="E475" t="s">
        <v>5386</v>
      </c>
      <c r="F475">
        <v>536</v>
      </c>
      <c r="G475" t="s">
        <v>132</v>
      </c>
      <c r="H475" s="43">
        <v>50</v>
      </c>
      <c r="I475" t="s">
        <v>99</v>
      </c>
      <c r="J475" s="40">
        <v>16</v>
      </c>
      <c r="K475" t="s">
        <v>202</v>
      </c>
      <c r="L475" s="41">
        <v>378</v>
      </c>
      <c r="M475" t="s">
        <v>5935</v>
      </c>
      <c r="O475">
        <v>12900201</v>
      </c>
      <c r="P475" s="40"/>
    </row>
    <row r="476" spans="1:16" x14ac:dyDescent="0.25">
      <c r="A476">
        <v>10475</v>
      </c>
      <c r="B476" t="s">
        <v>203</v>
      </c>
      <c r="C476" t="s">
        <v>336</v>
      </c>
      <c r="D476">
        <v>1062</v>
      </c>
      <c r="E476" t="s">
        <v>5386</v>
      </c>
      <c r="F476">
        <v>536</v>
      </c>
      <c r="G476" t="s">
        <v>132</v>
      </c>
      <c r="H476" s="43">
        <v>50</v>
      </c>
      <c r="I476" t="s">
        <v>99</v>
      </c>
      <c r="J476" s="40">
        <v>16</v>
      </c>
      <c r="K476" t="s">
        <v>206</v>
      </c>
      <c r="L476" s="41">
        <v>314</v>
      </c>
      <c r="M476" t="s">
        <v>5936</v>
      </c>
      <c r="O476">
        <v>12914407</v>
      </c>
      <c r="P476" s="40"/>
    </row>
    <row r="477" spans="1:16" x14ac:dyDescent="0.25">
      <c r="A477">
        <v>10476</v>
      </c>
      <c r="B477" t="s">
        <v>249</v>
      </c>
      <c r="C477" t="s">
        <v>336</v>
      </c>
      <c r="D477">
        <v>1062</v>
      </c>
      <c r="E477" t="s">
        <v>5386</v>
      </c>
      <c r="F477">
        <v>536</v>
      </c>
      <c r="G477" t="s">
        <v>132</v>
      </c>
      <c r="H477" s="43">
        <v>50</v>
      </c>
      <c r="I477" t="s">
        <v>110</v>
      </c>
      <c r="J477" s="40">
        <v>8</v>
      </c>
      <c r="K477" t="s">
        <v>206</v>
      </c>
      <c r="L477" s="41">
        <v>314</v>
      </c>
      <c r="M477" t="s">
        <v>5937</v>
      </c>
      <c r="O477">
        <v>13761171</v>
      </c>
      <c r="P477" s="40"/>
    </row>
    <row r="478" spans="1:16" x14ac:dyDescent="0.25">
      <c r="A478">
        <v>10477</v>
      </c>
      <c r="B478" t="s">
        <v>249</v>
      </c>
      <c r="C478" t="s">
        <v>336</v>
      </c>
      <c r="D478">
        <v>1062</v>
      </c>
      <c r="E478" t="s">
        <v>5386</v>
      </c>
      <c r="F478">
        <v>536</v>
      </c>
      <c r="G478" t="s">
        <v>132</v>
      </c>
      <c r="H478" s="43">
        <v>50</v>
      </c>
      <c r="I478" t="s">
        <v>99</v>
      </c>
      <c r="J478" s="40">
        <v>16</v>
      </c>
      <c r="K478" t="s">
        <v>202</v>
      </c>
      <c r="L478" s="41">
        <v>378</v>
      </c>
      <c r="M478" t="s">
        <v>5938</v>
      </c>
      <c r="O478">
        <v>13761171</v>
      </c>
      <c r="P478" s="40"/>
    </row>
    <row r="479" spans="1:16" x14ac:dyDescent="0.25">
      <c r="A479">
        <v>10478</v>
      </c>
      <c r="B479" t="s">
        <v>203</v>
      </c>
      <c r="C479" t="s">
        <v>336</v>
      </c>
      <c r="D479">
        <v>1062</v>
      </c>
      <c r="E479" t="s">
        <v>5386</v>
      </c>
      <c r="F479">
        <v>536</v>
      </c>
      <c r="G479" t="s">
        <v>132</v>
      </c>
      <c r="H479" s="43">
        <v>50</v>
      </c>
      <c r="I479" t="s">
        <v>211</v>
      </c>
      <c r="J479" s="40">
        <v>32</v>
      </c>
      <c r="K479" t="s">
        <v>202</v>
      </c>
      <c r="L479" s="41">
        <v>378</v>
      </c>
      <c r="M479" t="s">
        <v>5939</v>
      </c>
      <c r="O479">
        <v>13904666</v>
      </c>
      <c r="P479" s="40"/>
    </row>
    <row r="480" spans="1:16" x14ac:dyDescent="0.25">
      <c r="A480">
        <v>10479</v>
      </c>
      <c r="B480" t="s">
        <v>248</v>
      </c>
      <c r="C480" t="s">
        <v>336</v>
      </c>
      <c r="D480">
        <v>1062</v>
      </c>
      <c r="E480" t="s">
        <v>5386</v>
      </c>
      <c r="F480">
        <v>536</v>
      </c>
      <c r="G480" t="s">
        <v>132</v>
      </c>
      <c r="H480" s="43">
        <v>50</v>
      </c>
      <c r="I480" t="s">
        <v>110</v>
      </c>
      <c r="J480" s="40">
        <v>8</v>
      </c>
      <c r="K480" t="s">
        <v>206</v>
      </c>
      <c r="L480" s="41">
        <v>314</v>
      </c>
      <c r="M480" t="s">
        <v>5940</v>
      </c>
      <c r="O480">
        <v>14503183</v>
      </c>
      <c r="P480" s="40"/>
    </row>
    <row r="481" spans="1:16" x14ac:dyDescent="0.25">
      <c r="A481">
        <v>10480</v>
      </c>
      <c r="B481" t="s">
        <v>218</v>
      </c>
      <c r="C481" t="s">
        <v>336</v>
      </c>
      <c r="D481">
        <v>1062</v>
      </c>
      <c r="E481" t="s">
        <v>5386</v>
      </c>
      <c r="F481">
        <v>536</v>
      </c>
      <c r="G481" t="s">
        <v>132</v>
      </c>
      <c r="H481" s="43">
        <v>50</v>
      </c>
      <c r="I481" t="s">
        <v>99</v>
      </c>
      <c r="J481" s="40">
        <v>16</v>
      </c>
      <c r="K481" t="s">
        <v>202</v>
      </c>
      <c r="L481" s="41">
        <v>378</v>
      </c>
      <c r="M481" t="s">
        <v>5941</v>
      </c>
      <c r="O481">
        <v>15483111</v>
      </c>
      <c r="P481" s="40"/>
    </row>
    <row r="482" spans="1:16" x14ac:dyDescent="0.25">
      <c r="A482">
        <v>10481</v>
      </c>
      <c r="B482" t="s">
        <v>5466</v>
      </c>
      <c r="C482" t="s">
        <v>331</v>
      </c>
      <c r="D482">
        <v>1102</v>
      </c>
      <c r="E482" t="s">
        <v>5386</v>
      </c>
      <c r="F482">
        <v>536</v>
      </c>
      <c r="G482" t="s">
        <v>4114</v>
      </c>
      <c r="H482" s="43">
        <v>55</v>
      </c>
      <c r="I482" t="s">
        <v>110</v>
      </c>
      <c r="J482" s="40">
        <v>8</v>
      </c>
      <c r="K482" t="s">
        <v>206</v>
      </c>
      <c r="L482" s="41">
        <v>314</v>
      </c>
      <c r="M482" t="s">
        <v>5942</v>
      </c>
      <c r="O482">
        <v>12326221</v>
      </c>
      <c r="P482" s="40"/>
    </row>
    <row r="483" spans="1:16" x14ac:dyDescent="0.25">
      <c r="A483">
        <v>10482</v>
      </c>
      <c r="B483" t="s">
        <v>238</v>
      </c>
      <c r="C483" t="s">
        <v>331</v>
      </c>
      <c r="D483">
        <v>1102</v>
      </c>
      <c r="E483" t="s">
        <v>5386</v>
      </c>
      <c r="F483">
        <v>536</v>
      </c>
      <c r="G483" t="s">
        <v>132</v>
      </c>
      <c r="H483" s="43">
        <v>50</v>
      </c>
      <c r="I483" t="s">
        <v>110</v>
      </c>
      <c r="J483" s="40">
        <v>8</v>
      </c>
      <c r="K483" t="s">
        <v>206</v>
      </c>
      <c r="L483" s="41">
        <v>314</v>
      </c>
      <c r="M483" t="s">
        <v>5943</v>
      </c>
      <c r="O483">
        <v>14320658</v>
      </c>
      <c r="P483" s="40"/>
    </row>
    <row r="484" spans="1:16" x14ac:dyDescent="0.25">
      <c r="A484">
        <v>10483</v>
      </c>
      <c r="B484" t="s">
        <v>238</v>
      </c>
      <c r="C484" t="s">
        <v>331</v>
      </c>
      <c r="D484">
        <v>1102</v>
      </c>
      <c r="E484" t="s">
        <v>5386</v>
      </c>
      <c r="F484">
        <v>536</v>
      </c>
      <c r="G484" t="s">
        <v>132</v>
      </c>
      <c r="H484" s="43">
        <v>50</v>
      </c>
      <c r="I484" t="s">
        <v>99</v>
      </c>
      <c r="J484" s="40">
        <v>16</v>
      </c>
      <c r="K484" t="s">
        <v>202</v>
      </c>
      <c r="L484" s="41">
        <v>378</v>
      </c>
      <c r="M484" t="s">
        <v>5944</v>
      </c>
      <c r="O484">
        <v>14622141</v>
      </c>
      <c r="P484" s="40"/>
    </row>
    <row r="485" spans="1:16" x14ac:dyDescent="0.25">
      <c r="A485">
        <v>10484</v>
      </c>
      <c r="B485" t="s">
        <v>3065</v>
      </c>
      <c r="C485" t="s">
        <v>331</v>
      </c>
      <c r="D485">
        <v>1102</v>
      </c>
      <c r="E485" t="s">
        <v>5386</v>
      </c>
      <c r="F485">
        <v>536</v>
      </c>
      <c r="G485" t="s">
        <v>134</v>
      </c>
      <c r="H485" s="43">
        <v>45</v>
      </c>
      <c r="I485" t="s">
        <v>110</v>
      </c>
      <c r="J485" s="40">
        <v>8</v>
      </c>
      <c r="K485" t="s">
        <v>206</v>
      </c>
      <c r="L485" s="41">
        <v>314</v>
      </c>
      <c r="M485" t="s">
        <v>5945</v>
      </c>
      <c r="O485">
        <v>15497317</v>
      </c>
      <c r="P485" s="40"/>
    </row>
    <row r="486" spans="1:16" x14ac:dyDescent="0.25">
      <c r="A486">
        <v>10485</v>
      </c>
      <c r="B486" t="s">
        <v>3093</v>
      </c>
      <c r="C486" t="s">
        <v>331</v>
      </c>
      <c r="D486">
        <v>1102</v>
      </c>
      <c r="E486" t="s">
        <v>5386</v>
      </c>
      <c r="F486">
        <v>536</v>
      </c>
      <c r="G486" t="s">
        <v>134</v>
      </c>
      <c r="H486" s="43">
        <v>45</v>
      </c>
      <c r="I486" t="s">
        <v>99</v>
      </c>
      <c r="J486" s="40">
        <v>16</v>
      </c>
      <c r="K486" t="s">
        <v>202</v>
      </c>
      <c r="L486" s="41">
        <v>378</v>
      </c>
      <c r="M486" t="s">
        <v>5946</v>
      </c>
      <c r="O486">
        <v>15727052</v>
      </c>
      <c r="P486" s="40"/>
    </row>
    <row r="487" spans="1:16" x14ac:dyDescent="0.25">
      <c r="A487">
        <v>10486</v>
      </c>
      <c r="B487" t="s">
        <v>190</v>
      </c>
      <c r="C487" t="s">
        <v>331</v>
      </c>
      <c r="D487">
        <v>1102</v>
      </c>
      <c r="E487" t="s">
        <v>5386</v>
      </c>
      <c r="F487">
        <v>536</v>
      </c>
      <c r="G487" t="s">
        <v>132</v>
      </c>
      <c r="H487" s="43">
        <v>50</v>
      </c>
      <c r="I487" t="s">
        <v>99</v>
      </c>
      <c r="J487" s="40">
        <v>16</v>
      </c>
      <c r="K487" t="s">
        <v>202</v>
      </c>
      <c r="L487" s="41">
        <v>378</v>
      </c>
      <c r="M487" t="s">
        <v>5947</v>
      </c>
      <c r="O487">
        <v>15755751</v>
      </c>
      <c r="P487" s="40"/>
    </row>
    <row r="488" spans="1:16" x14ac:dyDescent="0.25">
      <c r="A488">
        <v>10487</v>
      </c>
      <c r="B488" t="s">
        <v>255</v>
      </c>
      <c r="C488" t="s">
        <v>331</v>
      </c>
      <c r="D488">
        <v>1102</v>
      </c>
      <c r="E488" t="s">
        <v>5386</v>
      </c>
      <c r="F488">
        <v>536</v>
      </c>
      <c r="G488" t="s">
        <v>132</v>
      </c>
      <c r="H488" s="43">
        <v>50</v>
      </c>
      <c r="I488" t="s">
        <v>110</v>
      </c>
      <c r="J488" s="40">
        <v>8</v>
      </c>
      <c r="K488" t="s">
        <v>202</v>
      </c>
      <c r="L488" s="41">
        <v>378</v>
      </c>
      <c r="M488" t="s">
        <v>5948</v>
      </c>
      <c r="O488">
        <v>15770101</v>
      </c>
      <c r="P488" s="40"/>
    </row>
    <row r="489" spans="1:16" x14ac:dyDescent="0.25">
      <c r="A489">
        <v>10488</v>
      </c>
      <c r="B489" t="s">
        <v>190</v>
      </c>
      <c r="C489" t="s">
        <v>331</v>
      </c>
      <c r="D489">
        <v>1102</v>
      </c>
      <c r="E489" t="s">
        <v>5386</v>
      </c>
      <c r="F489">
        <v>536</v>
      </c>
      <c r="G489" t="s">
        <v>132</v>
      </c>
      <c r="H489" s="43">
        <v>50</v>
      </c>
      <c r="I489" t="s">
        <v>99</v>
      </c>
      <c r="J489" s="40">
        <v>16</v>
      </c>
      <c r="K489" t="s">
        <v>202</v>
      </c>
      <c r="L489" s="41">
        <v>378</v>
      </c>
      <c r="M489" t="s">
        <v>5949</v>
      </c>
      <c r="O489">
        <v>16200586</v>
      </c>
      <c r="P489" s="40"/>
    </row>
    <row r="490" spans="1:16" x14ac:dyDescent="0.25">
      <c r="A490">
        <v>10489</v>
      </c>
      <c r="B490" t="s">
        <v>195</v>
      </c>
      <c r="C490" t="s">
        <v>342</v>
      </c>
      <c r="D490">
        <v>1159</v>
      </c>
      <c r="E490" t="s">
        <v>5386</v>
      </c>
      <c r="F490">
        <v>536</v>
      </c>
      <c r="G490" t="s">
        <v>132</v>
      </c>
      <c r="H490" s="43">
        <v>50</v>
      </c>
      <c r="I490" t="s">
        <v>110</v>
      </c>
      <c r="J490" s="40">
        <v>8</v>
      </c>
      <c r="K490" t="s">
        <v>202</v>
      </c>
      <c r="L490" s="41">
        <v>378</v>
      </c>
      <c r="M490" t="s">
        <v>5950</v>
      </c>
      <c r="O490">
        <v>16200586</v>
      </c>
      <c r="P490" s="40"/>
    </row>
    <row r="491" spans="1:16" x14ac:dyDescent="0.25">
      <c r="A491">
        <v>10490</v>
      </c>
      <c r="B491" t="s">
        <v>3032</v>
      </c>
      <c r="C491" t="s">
        <v>334</v>
      </c>
      <c r="D491">
        <v>1039</v>
      </c>
      <c r="E491" t="s">
        <v>4111</v>
      </c>
      <c r="F491">
        <v>562</v>
      </c>
      <c r="G491" t="s">
        <v>132</v>
      </c>
      <c r="H491" s="43">
        <v>50</v>
      </c>
      <c r="I491" t="s">
        <v>99</v>
      </c>
      <c r="J491" s="40">
        <v>16</v>
      </c>
      <c r="K491" t="s">
        <v>202</v>
      </c>
      <c r="L491" s="41">
        <v>378</v>
      </c>
      <c r="M491" t="s">
        <v>5951</v>
      </c>
      <c r="O491">
        <v>12900201</v>
      </c>
      <c r="P491" s="40"/>
    </row>
    <row r="492" spans="1:16" x14ac:dyDescent="0.25">
      <c r="A492">
        <v>10491</v>
      </c>
      <c r="B492" t="s">
        <v>224</v>
      </c>
      <c r="C492" t="s">
        <v>334</v>
      </c>
      <c r="D492">
        <v>1039</v>
      </c>
      <c r="E492" t="s">
        <v>4111</v>
      </c>
      <c r="F492">
        <v>562</v>
      </c>
      <c r="G492" t="s">
        <v>132</v>
      </c>
      <c r="H492" s="43">
        <v>50</v>
      </c>
      <c r="I492" t="s">
        <v>110</v>
      </c>
      <c r="J492" s="40">
        <v>8</v>
      </c>
      <c r="K492" t="s">
        <v>206</v>
      </c>
      <c r="L492" s="41">
        <v>314</v>
      </c>
      <c r="M492" t="s">
        <v>5952</v>
      </c>
      <c r="O492">
        <v>13617676</v>
      </c>
      <c r="P492" s="40"/>
    </row>
    <row r="493" spans="1:16" x14ac:dyDescent="0.25">
      <c r="A493">
        <v>10492</v>
      </c>
      <c r="B493" t="s">
        <v>3035</v>
      </c>
      <c r="C493" t="s">
        <v>338</v>
      </c>
      <c r="D493">
        <v>1140</v>
      </c>
      <c r="E493" t="s">
        <v>4111</v>
      </c>
      <c r="F493">
        <v>562</v>
      </c>
      <c r="G493" t="s">
        <v>132</v>
      </c>
      <c r="H493" s="43">
        <v>50</v>
      </c>
      <c r="I493" t="s">
        <v>99</v>
      </c>
      <c r="J493" s="40">
        <v>16</v>
      </c>
      <c r="K493" t="s">
        <v>202</v>
      </c>
      <c r="L493" s="41">
        <v>378</v>
      </c>
      <c r="M493" t="s">
        <v>5953</v>
      </c>
      <c r="O493">
        <v>12900201</v>
      </c>
      <c r="P493" s="40"/>
    </row>
    <row r="494" spans="1:16" x14ac:dyDescent="0.25">
      <c r="A494">
        <v>10493</v>
      </c>
      <c r="B494" t="s">
        <v>199</v>
      </c>
      <c r="C494" t="s">
        <v>333</v>
      </c>
      <c r="D494">
        <v>1146</v>
      </c>
      <c r="E494" t="s">
        <v>4111</v>
      </c>
      <c r="F494">
        <v>562</v>
      </c>
      <c r="G494" t="s">
        <v>132</v>
      </c>
      <c r="H494" s="43">
        <v>50</v>
      </c>
      <c r="I494" t="s">
        <v>99</v>
      </c>
      <c r="J494" s="40">
        <v>16</v>
      </c>
      <c r="K494" t="s">
        <v>202</v>
      </c>
      <c r="L494" s="41">
        <v>378</v>
      </c>
      <c r="M494" t="s">
        <v>5954</v>
      </c>
      <c r="O494">
        <v>14048161</v>
      </c>
      <c r="P494" s="40"/>
    </row>
    <row r="495" spans="1:16" x14ac:dyDescent="0.25">
      <c r="A495">
        <v>10494</v>
      </c>
      <c r="B495" t="s">
        <v>215</v>
      </c>
      <c r="C495" t="s">
        <v>342</v>
      </c>
      <c r="D495">
        <v>1159</v>
      </c>
      <c r="E495" t="s">
        <v>4111</v>
      </c>
      <c r="F495">
        <v>562</v>
      </c>
      <c r="G495" t="s">
        <v>132</v>
      </c>
      <c r="H495" s="43">
        <v>50</v>
      </c>
      <c r="I495" t="s">
        <v>99</v>
      </c>
      <c r="J495" s="40">
        <v>16</v>
      </c>
      <c r="K495" t="s">
        <v>202</v>
      </c>
      <c r="L495" s="41">
        <v>378</v>
      </c>
      <c r="M495" t="s">
        <v>5955</v>
      </c>
      <c r="O495">
        <v>15008860</v>
      </c>
      <c r="P495" s="40"/>
    </row>
    <row r="496" spans="1:16" x14ac:dyDescent="0.25">
      <c r="A496">
        <v>10495</v>
      </c>
      <c r="B496" t="s">
        <v>215</v>
      </c>
      <c r="C496" t="s">
        <v>342</v>
      </c>
      <c r="D496">
        <v>1159</v>
      </c>
      <c r="E496" t="s">
        <v>4111</v>
      </c>
      <c r="F496">
        <v>562</v>
      </c>
      <c r="G496" t="s">
        <v>132</v>
      </c>
      <c r="H496" s="43">
        <v>50</v>
      </c>
      <c r="I496" t="s">
        <v>114</v>
      </c>
      <c r="J496" s="40">
        <v>12</v>
      </c>
      <c r="K496" t="s">
        <v>202</v>
      </c>
      <c r="L496" s="41">
        <v>378</v>
      </c>
      <c r="M496" t="s">
        <v>5956</v>
      </c>
      <c r="O496">
        <v>15052626</v>
      </c>
      <c r="P496" s="40"/>
    </row>
    <row r="497" spans="1:16" x14ac:dyDescent="0.25">
      <c r="A497">
        <v>10496</v>
      </c>
      <c r="B497" t="s">
        <v>5467</v>
      </c>
      <c r="C497" t="s">
        <v>342</v>
      </c>
      <c r="D497">
        <v>1159</v>
      </c>
      <c r="E497" t="s">
        <v>4111</v>
      </c>
      <c r="F497">
        <v>562</v>
      </c>
      <c r="G497" t="s">
        <v>4114</v>
      </c>
      <c r="H497" s="43">
        <v>55</v>
      </c>
      <c r="I497" t="s">
        <v>99</v>
      </c>
      <c r="J497" s="40">
        <v>16</v>
      </c>
      <c r="K497" t="s">
        <v>202</v>
      </c>
      <c r="L497" s="41">
        <v>378</v>
      </c>
      <c r="M497" t="s">
        <v>5957</v>
      </c>
      <c r="O497">
        <v>15065827</v>
      </c>
      <c r="P497" s="40"/>
    </row>
    <row r="498" spans="1:16" x14ac:dyDescent="0.25">
      <c r="A498">
        <v>10497</v>
      </c>
      <c r="B498" t="s">
        <v>3090</v>
      </c>
      <c r="C498" t="s">
        <v>342</v>
      </c>
      <c r="D498">
        <v>1159</v>
      </c>
      <c r="E498" t="s">
        <v>4111</v>
      </c>
      <c r="F498">
        <v>562</v>
      </c>
      <c r="G498" t="s">
        <v>4114</v>
      </c>
      <c r="H498" s="43">
        <v>55</v>
      </c>
      <c r="I498" t="s">
        <v>99</v>
      </c>
      <c r="J498" s="40">
        <v>16</v>
      </c>
      <c r="K498" t="s">
        <v>202</v>
      </c>
      <c r="L498" s="41">
        <v>378</v>
      </c>
      <c r="M498" t="s">
        <v>5958</v>
      </c>
      <c r="O498">
        <v>15066832</v>
      </c>
      <c r="P498" s="40"/>
    </row>
    <row r="499" spans="1:16" x14ac:dyDescent="0.25">
      <c r="A499">
        <v>10498</v>
      </c>
      <c r="B499" t="s">
        <v>215</v>
      </c>
      <c r="C499" t="s">
        <v>342</v>
      </c>
      <c r="D499">
        <v>1159</v>
      </c>
      <c r="E499" t="s">
        <v>4111</v>
      </c>
      <c r="F499">
        <v>562</v>
      </c>
      <c r="G499" t="s">
        <v>132</v>
      </c>
      <c r="H499" s="43">
        <v>50</v>
      </c>
      <c r="I499" t="s">
        <v>99</v>
      </c>
      <c r="J499" s="40">
        <v>16</v>
      </c>
      <c r="K499" t="s">
        <v>202</v>
      </c>
      <c r="L499" s="41">
        <v>378</v>
      </c>
      <c r="M499" t="s">
        <v>5959</v>
      </c>
      <c r="O499">
        <v>15497317</v>
      </c>
      <c r="P499" s="40"/>
    </row>
    <row r="500" spans="1:16" x14ac:dyDescent="0.25">
      <c r="A500">
        <v>10499</v>
      </c>
      <c r="B500" t="s">
        <v>215</v>
      </c>
      <c r="C500" t="s">
        <v>342</v>
      </c>
      <c r="D500">
        <v>1159</v>
      </c>
      <c r="E500" t="s">
        <v>4111</v>
      </c>
      <c r="F500">
        <v>562</v>
      </c>
      <c r="G500" t="s">
        <v>132</v>
      </c>
      <c r="H500" s="43">
        <v>50</v>
      </c>
      <c r="I500" t="s">
        <v>114</v>
      </c>
      <c r="J500" s="40">
        <v>12</v>
      </c>
      <c r="K500" t="s">
        <v>206</v>
      </c>
      <c r="L500" s="41">
        <v>314</v>
      </c>
      <c r="M500" t="s">
        <v>5960</v>
      </c>
      <c r="O500">
        <v>15597763</v>
      </c>
      <c r="P500" s="40"/>
    </row>
    <row r="501" spans="1:16" x14ac:dyDescent="0.25">
      <c r="A501">
        <v>10500</v>
      </c>
      <c r="B501" t="s">
        <v>215</v>
      </c>
      <c r="C501" t="s">
        <v>342</v>
      </c>
      <c r="D501">
        <v>1159</v>
      </c>
      <c r="E501" t="s">
        <v>4111</v>
      </c>
      <c r="F501">
        <v>562</v>
      </c>
      <c r="G501" t="s">
        <v>132</v>
      </c>
      <c r="H501" s="43">
        <v>50</v>
      </c>
      <c r="I501" t="s">
        <v>110</v>
      </c>
      <c r="J501" s="40">
        <v>8</v>
      </c>
      <c r="K501" t="s">
        <v>213</v>
      </c>
      <c r="L501" s="41">
        <v>628</v>
      </c>
      <c r="M501" t="s">
        <v>5961</v>
      </c>
      <c r="O501">
        <v>15755608</v>
      </c>
      <c r="P501" s="40"/>
    </row>
    <row r="502" spans="1:16" x14ac:dyDescent="0.25">
      <c r="A502">
        <v>10501</v>
      </c>
      <c r="B502" t="s">
        <v>215</v>
      </c>
      <c r="C502" t="s">
        <v>342</v>
      </c>
      <c r="D502">
        <v>1159</v>
      </c>
      <c r="E502" t="s">
        <v>4111</v>
      </c>
      <c r="F502">
        <v>562</v>
      </c>
      <c r="G502" t="s">
        <v>132</v>
      </c>
      <c r="H502" s="43">
        <v>50</v>
      </c>
      <c r="I502" t="s">
        <v>110</v>
      </c>
      <c r="J502" s="40">
        <v>8</v>
      </c>
      <c r="K502" t="s">
        <v>206</v>
      </c>
      <c r="L502" s="41">
        <v>314</v>
      </c>
      <c r="M502" t="s">
        <v>5962</v>
      </c>
      <c r="O502">
        <v>15770101</v>
      </c>
      <c r="P502" s="40"/>
    </row>
    <row r="503" spans="1:16" x14ac:dyDescent="0.25">
      <c r="A503">
        <v>10502</v>
      </c>
      <c r="B503" t="s">
        <v>215</v>
      </c>
      <c r="C503" t="s">
        <v>342</v>
      </c>
      <c r="D503">
        <v>1159</v>
      </c>
      <c r="E503" t="s">
        <v>4111</v>
      </c>
      <c r="F503">
        <v>562</v>
      </c>
      <c r="G503" t="s">
        <v>132</v>
      </c>
      <c r="H503" s="43">
        <v>50</v>
      </c>
      <c r="I503" t="s">
        <v>99</v>
      </c>
      <c r="J503" s="40">
        <v>16</v>
      </c>
      <c r="K503" t="s">
        <v>206</v>
      </c>
      <c r="L503" s="41">
        <v>314</v>
      </c>
      <c r="M503" t="s">
        <v>5963</v>
      </c>
      <c r="O503">
        <v>15770101</v>
      </c>
      <c r="P503" s="40"/>
    </row>
    <row r="504" spans="1:16" x14ac:dyDescent="0.25">
      <c r="A504">
        <v>10503</v>
      </c>
      <c r="B504" t="s">
        <v>215</v>
      </c>
      <c r="C504" t="s">
        <v>342</v>
      </c>
      <c r="D504">
        <v>1159</v>
      </c>
      <c r="E504" t="s">
        <v>4111</v>
      </c>
      <c r="F504">
        <v>562</v>
      </c>
      <c r="G504" t="s">
        <v>132</v>
      </c>
      <c r="H504" s="43">
        <v>50</v>
      </c>
      <c r="I504" t="s">
        <v>99</v>
      </c>
      <c r="J504" s="40">
        <v>16</v>
      </c>
      <c r="K504" t="s">
        <v>261</v>
      </c>
      <c r="L504" s="41">
        <v>564</v>
      </c>
      <c r="M504" t="s">
        <v>5964</v>
      </c>
      <c r="O504">
        <v>15770101</v>
      </c>
      <c r="P504" s="40"/>
    </row>
    <row r="505" spans="1:16" x14ac:dyDescent="0.25">
      <c r="A505">
        <v>10504</v>
      </c>
      <c r="B505" t="s">
        <v>215</v>
      </c>
      <c r="C505" t="s">
        <v>342</v>
      </c>
      <c r="D505">
        <v>1159</v>
      </c>
      <c r="E505" t="s">
        <v>4111</v>
      </c>
      <c r="F505">
        <v>562</v>
      </c>
      <c r="G505" t="s">
        <v>132</v>
      </c>
      <c r="H505" s="43">
        <v>50</v>
      </c>
      <c r="I505" t="s">
        <v>99</v>
      </c>
      <c r="J505" s="40">
        <v>16</v>
      </c>
      <c r="K505" t="s">
        <v>213</v>
      </c>
      <c r="L505" s="41">
        <v>628</v>
      </c>
      <c r="M505" t="s">
        <v>5965</v>
      </c>
      <c r="O505">
        <v>17133160</v>
      </c>
      <c r="P505" s="40"/>
    </row>
    <row r="506" spans="1:16" x14ac:dyDescent="0.25">
      <c r="A506">
        <v>10505</v>
      </c>
      <c r="B506" t="s">
        <v>5468</v>
      </c>
      <c r="C506" t="s">
        <v>5370</v>
      </c>
      <c r="D506">
        <v>1184</v>
      </c>
      <c r="E506" t="s">
        <v>4111</v>
      </c>
      <c r="F506">
        <v>562</v>
      </c>
      <c r="G506" t="s">
        <v>132</v>
      </c>
      <c r="H506" s="43">
        <v>50</v>
      </c>
      <c r="I506" t="s">
        <v>110</v>
      </c>
      <c r="J506" s="40">
        <v>8</v>
      </c>
      <c r="K506" t="s">
        <v>202</v>
      </c>
      <c r="L506" s="41">
        <v>378</v>
      </c>
      <c r="M506" s="42" t="s">
        <v>5966</v>
      </c>
      <c r="O506">
        <v>11335962</v>
      </c>
      <c r="P506" s="40"/>
    </row>
    <row r="507" spans="1:16" x14ac:dyDescent="0.25">
      <c r="A507">
        <v>10506</v>
      </c>
      <c r="B507" t="s">
        <v>5468</v>
      </c>
      <c r="C507" t="s">
        <v>5370</v>
      </c>
      <c r="D507">
        <v>1184</v>
      </c>
      <c r="E507" t="s">
        <v>4111</v>
      </c>
      <c r="F507">
        <v>562</v>
      </c>
      <c r="G507" t="s">
        <v>193</v>
      </c>
      <c r="H507" s="43">
        <v>65</v>
      </c>
      <c r="I507" t="s">
        <v>110</v>
      </c>
      <c r="J507" s="40">
        <v>8</v>
      </c>
      <c r="K507" t="s">
        <v>202</v>
      </c>
      <c r="L507" s="41">
        <v>378</v>
      </c>
      <c r="M507" t="s">
        <v>5967</v>
      </c>
      <c r="O507">
        <v>11335962</v>
      </c>
      <c r="P507" s="40"/>
    </row>
    <row r="508" spans="1:16" x14ac:dyDescent="0.25">
      <c r="A508">
        <v>10507</v>
      </c>
      <c r="B508" t="s">
        <v>5468</v>
      </c>
      <c r="C508" t="s">
        <v>5370</v>
      </c>
      <c r="D508">
        <v>1184</v>
      </c>
      <c r="E508" t="s">
        <v>4111</v>
      </c>
      <c r="F508">
        <v>562</v>
      </c>
      <c r="G508" t="s">
        <v>132</v>
      </c>
      <c r="H508" s="43">
        <v>50</v>
      </c>
      <c r="I508" t="s">
        <v>110</v>
      </c>
      <c r="J508" s="40">
        <v>8</v>
      </c>
      <c r="K508" t="s">
        <v>202</v>
      </c>
      <c r="L508" s="41">
        <v>378</v>
      </c>
      <c r="M508" t="s">
        <v>5968</v>
      </c>
      <c r="O508">
        <v>11909942</v>
      </c>
      <c r="P508" s="40"/>
    </row>
    <row r="509" spans="1:16" x14ac:dyDescent="0.25">
      <c r="A509">
        <v>10508</v>
      </c>
      <c r="B509" t="s">
        <v>5468</v>
      </c>
      <c r="C509" t="s">
        <v>5370</v>
      </c>
      <c r="D509">
        <v>1184</v>
      </c>
      <c r="E509" t="s">
        <v>4111</v>
      </c>
      <c r="F509">
        <v>562</v>
      </c>
      <c r="G509" t="s">
        <v>132</v>
      </c>
      <c r="H509" s="43">
        <v>50</v>
      </c>
      <c r="I509" t="s">
        <v>114</v>
      </c>
      <c r="J509" s="40">
        <v>12</v>
      </c>
      <c r="K509" t="s">
        <v>202</v>
      </c>
      <c r="L509" s="41">
        <v>378</v>
      </c>
      <c r="M509" t="s">
        <v>5969</v>
      </c>
      <c r="O509">
        <v>11909942</v>
      </c>
      <c r="P509" s="40"/>
    </row>
    <row r="510" spans="1:16" x14ac:dyDescent="0.25">
      <c r="A510">
        <v>10509</v>
      </c>
      <c r="B510" t="s">
        <v>5468</v>
      </c>
      <c r="C510" t="s">
        <v>5370</v>
      </c>
      <c r="D510">
        <v>1184</v>
      </c>
      <c r="E510" t="s">
        <v>4111</v>
      </c>
      <c r="F510">
        <v>562</v>
      </c>
      <c r="G510" t="s">
        <v>193</v>
      </c>
      <c r="H510" s="43">
        <v>65</v>
      </c>
      <c r="I510" t="s">
        <v>114</v>
      </c>
      <c r="J510" s="40">
        <v>12</v>
      </c>
      <c r="K510" t="s">
        <v>202</v>
      </c>
      <c r="L510" s="41">
        <v>378</v>
      </c>
      <c r="M510" t="s">
        <v>5970</v>
      </c>
      <c r="O510">
        <v>11909942</v>
      </c>
      <c r="P510" s="40"/>
    </row>
    <row r="511" spans="1:16" x14ac:dyDescent="0.25">
      <c r="A511">
        <v>10510</v>
      </c>
      <c r="B511" t="s">
        <v>5468</v>
      </c>
      <c r="C511" t="s">
        <v>5370</v>
      </c>
      <c r="D511">
        <v>1184</v>
      </c>
      <c r="E511" t="s">
        <v>4111</v>
      </c>
      <c r="F511">
        <v>562</v>
      </c>
      <c r="G511" t="s">
        <v>132</v>
      </c>
      <c r="H511" s="43">
        <v>50</v>
      </c>
      <c r="I511" t="s">
        <v>110</v>
      </c>
      <c r="J511" s="40">
        <v>8</v>
      </c>
      <c r="K511" t="s">
        <v>202</v>
      </c>
      <c r="L511" s="41">
        <v>378</v>
      </c>
      <c r="M511" t="s">
        <v>5971</v>
      </c>
      <c r="O511">
        <v>12340427</v>
      </c>
      <c r="P511" s="40"/>
    </row>
    <row r="512" spans="1:16" x14ac:dyDescent="0.25">
      <c r="A512">
        <v>10511</v>
      </c>
      <c r="B512" t="s">
        <v>5468</v>
      </c>
      <c r="C512" t="s">
        <v>5370</v>
      </c>
      <c r="D512">
        <v>1184</v>
      </c>
      <c r="E512" t="s">
        <v>4111</v>
      </c>
      <c r="F512">
        <v>562</v>
      </c>
      <c r="G512" t="s">
        <v>193</v>
      </c>
      <c r="H512" s="43">
        <v>65</v>
      </c>
      <c r="I512" t="s">
        <v>110</v>
      </c>
      <c r="J512" s="40">
        <v>8</v>
      </c>
      <c r="K512" t="s">
        <v>202</v>
      </c>
      <c r="L512" s="41">
        <v>378</v>
      </c>
      <c r="M512" t="s">
        <v>5972</v>
      </c>
      <c r="O512">
        <v>12340427</v>
      </c>
      <c r="P512" s="40"/>
    </row>
    <row r="513" spans="1:16" x14ac:dyDescent="0.25">
      <c r="A513">
        <v>10512</v>
      </c>
      <c r="B513" t="s">
        <v>5468</v>
      </c>
      <c r="C513" t="s">
        <v>5370</v>
      </c>
      <c r="D513">
        <v>1184</v>
      </c>
      <c r="E513" t="s">
        <v>4111</v>
      </c>
      <c r="F513">
        <v>562</v>
      </c>
      <c r="G513" t="s">
        <v>193</v>
      </c>
      <c r="H513" s="43">
        <v>65</v>
      </c>
      <c r="I513" t="s">
        <v>110</v>
      </c>
      <c r="J513" s="40">
        <v>8</v>
      </c>
      <c r="K513" t="s">
        <v>202</v>
      </c>
      <c r="L513" s="41">
        <v>378</v>
      </c>
      <c r="M513" t="s">
        <v>5973</v>
      </c>
      <c r="O513">
        <v>12340427</v>
      </c>
      <c r="P513" s="40"/>
    </row>
    <row r="514" spans="1:16" x14ac:dyDescent="0.25">
      <c r="A514">
        <v>10513</v>
      </c>
      <c r="B514" t="s">
        <v>5468</v>
      </c>
      <c r="C514" t="s">
        <v>5370</v>
      </c>
      <c r="D514">
        <v>1184</v>
      </c>
      <c r="E514" t="s">
        <v>4111</v>
      </c>
      <c r="F514">
        <v>562</v>
      </c>
      <c r="G514" t="s">
        <v>132</v>
      </c>
      <c r="H514" s="43">
        <v>50</v>
      </c>
      <c r="I514" t="s">
        <v>99</v>
      </c>
      <c r="J514" s="40">
        <v>16</v>
      </c>
      <c r="K514" t="s">
        <v>202</v>
      </c>
      <c r="L514" s="41">
        <v>378</v>
      </c>
      <c r="M514" t="s">
        <v>5974</v>
      </c>
      <c r="O514">
        <v>12483922</v>
      </c>
      <c r="P514" s="40"/>
    </row>
    <row r="515" spans="1:16" x14ac:dyDescent="0.25">
      <c r="A515">
        <v>10514</v>
      </c>
      <c r="B515" t="s">
        <v>5468</v>
      </c>
      <c r="C515" t="s">
        <v>5370</v>
      </c>
      <c r="D515">
        <v>1184</v>
      </c>
      <c r="E515" t="s">
        <v>4111</v>
      </c>
      <c r="F515">
        <v>562</v>
      </c>
      <c r="G515" t="s">
        <v>132</v>
      </c>
      <c r="H515" s="43">
        <v>50</v>
      </c>
      <c r="I515" t="s">
        <v>114</v>
      </c>
      <c r="J515" s="40">
        <v>12</v>
      </c>
      <c r="K515" t="s">
        <v>202</v>
      </c>
      <c r="L515" s="41">
        <v>378</v>
      </c>
      <c r="M515" t="s">
        <v>5975</v>
      </c>
      <c r="O515">
        <v>12483922</v>
      </c>
      <c r="P515" s="40"/>
    </row>
    <row r="516" spans="1:16" x14ac:dyDescent="0.25">
      <c r="A516">
        <v>10515</v>
      </c>
      <c r="B516" t="s">
        <v>5468</v>
      </c>
      <c r="C516" t="s">
        <v>5370</v>
      </c>
      <c r="D516">
        <v>1184</v>
      </c>
      <c r="E516" t="s">
        <v>4111</v>
      </c>
      <c r="F516">
        <v>562</v>
      </c>
      <c r="G516" t="s">
        <v>193</v>
      </c>
      <c r="H516" s="43">
        <v>65</v>
      </c>
      <c r="I516" t="s">
        <v>99</v>
      </c>
      <c r="J516" s="40">
        <v>16</v>
      </c>
      <c r="K516" t="s">
        <v>202</v>
      </c>
      <c r="L516" s="41">
        <v>378</v>
      </c>
      <c r="M516" t="s">
        <v>5976</v>
      </c>
      <c r="O516">
        <v>12483922</v>
      </c>
      <c r="P516" s="40"/>
    </row>
    <row r="517" spans="1:16" x14ac:dyDescent="0.25">
      <c r="A517">
        <v>10516</v>
      </c>
      <c r="B517" t="s">
        <v>5468</v>
      </c>
      <c r="C517" t="s">
        <v>5370</v>
      </c>
      <c r="D517">
        <v>1184</v>
      </c>
      <c r="E517" t="s">
        <v>4111</v>
      </c>
      <c r="F517">
        <v>562</v>
      </c>
      <c r="G517" t="s">
        <v>132</v>
      </c>
      <c r="H517" s="43">
        <v>50</v>
      </c>
      <c r="I517" t="s">
        <v>110</v>
      </c>
      <c r="J517" s="40">
        <v>8</v>
      </c>
      <c r="K517" t="s">
        <v>202</v>
      </c>
      <c r="L517" s="41">
        <v>378</v>
      </c>
      <c r="M517" t="s">
        <v>5977</v>
      </c>
      <c r="O517">
        <v>12914407</v>
      </c>
      <c r="P517" s="40"/>
    </row>
    <row r="518" spans="1:16" x14ac:dyDescent="0.25">
      <c r="A518">
        <v>10517</v>
      </c>
      <c r="B518" t="s">
        <v>5468</v>
      </c>
      <c r="C518" t="s">
        <v>5370</v>
      </c>
      <c r="D518">
        <v>1184</v>
      </c>
      <c r="E518" t="s">
        <v>4111</v>
      </c>
      <c r="F518">
        <v>562</v>
      </c>
      <c r="G518" t="s">
        <v>132</v>
      </c>
      <c r="H518" s="43">
        <v>50</v>
      </c>
      <c r="I518" t="s">
        <v>114</v>
      </c>
      <c r="J518" s="40">
        <v>12</v>
      </c>
      <c r="K518" t="s">
        <v>202</v>
      </c>
      <c r="L518" s="41">
        <v>378</v>
      </c>
      <c r="M518" t="s">
        <v>5978</v>
      </c>
      <c r="O518">
        <v>12914407</v>
      </c>
      <c r="P518" s="40"/>
    </row>
    <row r="519" spans="1:16" x14ac:dyDescent="0.25">
      <c r="A519">
        <v>10518</v>
      </c>
      <c r="B519" t="s">
        <v>5468</v>
      </c>
      <c r="C519" t="s">
        <v>5370</v>
      </c>
      <c r="D519">
        <v>1184</v>
      </c>
      <c r="E519" t="s">
        <v>4111</v>
      </c>
      <c r="F519">
        <v>562</v>
      </c>
      <c r="G519" t="s">
        <v>193</v>
      </c>
      <c r="H519" s="43">
        <v>65</v>
      </c>
      <c r="I519" t="s">
        <v>114</v>
      </c>
      <c r="J519" s="40">
        <v>12</v>
      </c>
      <c r="K519" t="s">
        <v>202</v>
      </c>
      <c r="L519" s="41">
        <v>378</v>
      </c>
      <c r="M519" t="s">
        <v>5979</v>
      </c>
      <c r="O519">
        <v>12914407</v>
      </c>
      <c r="P519" s="40"/>
    </row>
    <row r="520" spans="1:16" x14ac:dyDescent="0.25">
      <c r="A520">
        <v>10519</v>
      </c>
      <c r="B520" t="s">
        <v>5468</v>
      </c>
      <c r="C520" t="s">
        <v>5370</v>
      </c>
      <c r="D520">
        <v>1184</v>
      </c>
      <c r="E520" t="s">
        <v>4111</v>
      </c>
      <c r="F520">
        <v>562</v>
      </c>
      <c r="G520" t="s">
        <v>193</v>
      </c>
      <c r="H520" s="43">
        <v>65</v>
      </c>
      <c r="I520" t="s">
        <v>114</v>
      </c>
      <c r="J520" s="40">
        <v>12</v>
      </c>
      <c r="K520" t="s">
        <v>202</v>
      </c>
      <c r="L520" s="41">
        <v>378</v>
      </c>
      <c r="M520" t="s">
        <v>5980</v>
      </c>
      <c r="O520">
        <v>12914407</v>
      </c>
      <c r="P520" s="40"/>
    </row>
    <row r="521" spans="1:16" x14ac:dyDescent="0.25">
      <c r="A521">
        <v>10520</v>
      </c>
      <c r="B521" t="s">
        <v>5468</v>
      </c>
      <c r="C521" t="s">
        <v>5370</v>
      </c>
      <c r="D521">
        <v>1184</v>
      </c>
      <c r="E521" t="s">
        <v>4111</v>
      </c>
      <c r="F521">
        <v>562</v>
      </c>
      <c r="G521" t="s">
        <v>132</v>
      </c>
      <c r="H521" s="43">
        <v>50</v>
      </c>
      <c r="I521" t="s">
        <v>99</v>
      </c>
      <c r="J521" s="40">
        <v>16</v>
      </c>
      <c r="K521" t="s">
        <v>202</v>
      </c>
      <c r="L521" s="41">
        <v>378</v>
      </c>
      <c r="M521" t="s">
        <v>5981</v>
      </c>
      <c r="O521">
        <v>13057902</v>
      </c>
      <c r="P521" s="40"/>
    </row>
    <row r="522" spans="1:16" x14ac:dyDescent="0.25">
      <c r="A522">
        <v>10521</v>
      </c>
      <c r="B522" t="s">
        <v>5468</v>
      </c>
      <c r="C522" t="s">
        <v>5370</v>
      </c>
      <c r="D522">
        <v>1184</v>
      </c>
      <c r="E522" t="s">
        <v>4111</v>
      </c>
      <c r="F522">
        <v>562</v>
      </c>
      <c r="G522" t="s">
        <v>193</v>
      </c>
      <c r="H522" s="43">
        <v>65</v>
      </c>
      <c r="I522" t="s">
        <v>110</v>
      </c>
      <c r="J522" s="40">
        <v>8</v>
      </c>
      <c r="K522" t="s">
        <v>202</v>
      </c>
      <c r="L522" s="41">
        <v>378</v>
      </c>
      <c r="M522" t="s">
        <v>5982</v>
      </c>
      <c r="O522">
        <v>13344892</v>
      </c>
      <c r="P522" s="40"/>
    </row>
    <row r="523" spans="1:16" x14ac:dyDescent="0.25">
      <c r="A523">
        <v>10522</v>
      </c>
      <c r="B523" t="s">
        <v>5468</v>
      </c>
      <c r="C523" t="s">
        <v>5370</v>
      </c>
      <c r="D523">
        <v>1184</v>
      </c>
      <c r="E523" t="s">
        <v>4111</v>
      </c>
      <c r="F523">
        <v>562</v>
      </c>
      <c r="G523" t="s">
        <v>132</v>
      </c>
      <c r="H523" s="43">
        <v>50</v>
      </c>
      <c r="I523" t="s">
        <v>99</v>
      </c>
      <c r="J523" s="40">
        <v>16</v>
      </c>
      <c r="K523" t="s">
        <v>202</v>
      </c>
      <c r="L523" s="41">
        <v>378</v>
      </c>
      <c r="M523" t="s">
        <v>5983</v>
      </c>
      <c r="O523">
        <v>13488387</v>
      </c>
      <c r="P523" s="40"/>
    </row>
    <row r="524" spans="1:16" x14ac:dyDescent="0.25">
      <c r="A524">
        <v>10523</v>
      </c>
      <c r="B524" t="s">
        <v>5468</v>
      </c>
      <c r="C524" t="s">
        <v>5370</v>
      </c>
      <c r="D524">
        <v>1184</v>
      </c>
      <c r="E524" t="s">
        <v>4111</v>
      </c>
      <c r="F524">
        <v>562</v>
      </c>
      <c r="G524" t="s">
        <v>193</v>
      </c>
      <c r="H524" s="43">
        <v>65</v>
      </c>
      <c r="I524" t="s">
        <v>99</v>
      </c>
      <c r="J524" s="40">
        <v>16</v>
      </c>
      <c r="K524" t="s">
        <v>202</v>
      </c>
      <c r="L524" s="41">
        <v>378</v>
      </c>
      <c r="M524" t="s">
        <v>5984</v>
      </c>
      <c r="O524">
        <v>13488387</v>
      </c>
      <c r="P524" s="40"/>
    </row>
    <row r="525" spans="1:16" x14ac:dyDescent="0.25">
      <c r="A525">
        <v>10524</v>
      </c>
      <c r="B525" t="s">
        <v>5468</v>
      </c>
      <c r="C525" t="s">
        <v>5370</v>
      </c>
      <c r="D525">
        <v>1184</v>
      </c>
      <c r="E525" t="s">
        <v>4111</v>
      </c>
      <c r="F525">
        <v>562</v>
      </c>
      <c r="G525" t="s">
        <v>132</v>
      </c>
      <c r="H525" s="43">
        <v>50</v>
      </c>
      <c r="I525" t="s">
        <v>114</v>
      </c>
      <c r="J525" s="40">
        <v>12</v>
      </c>
      <c r="K525" t="s">
        <v>202</v>
      </c>
      <c r="L525" s="41">
        <v>378</v>
      </c>
      <c r="M525" t="s">
        <v>5985</v>
      </c>
      <c r="O525">
        <v>13488387</v>
      </c>
      <c r="P525" s="40"/>
    </row>
    <row r="526" spans="1:16" x14ac:dyDescent="0.25">
      <c r="A526">
        <v>10525</v>
      </c>
      <c r="B526" t="s">
        <v>5468</v>
      </c>
      <c r="C526" t="s">
        <v>5370</v>
      </c>
      <c r="D526">
        <v>1184</v>
      </c>
      <c r="E526" t="s">
        <v>4111</v>
      </c>
      <c r="F526">
        <v>562</v>
      </c>
      <c r="G526" t="s">
        <v>193</v>
      </c>
      <c r="H526" s="43">
        <v>65</v>
      </c>
      <c r="I526" t="s">
        <v>99</v>
      </c>
      <c r="J526" s="40">
        <v>16</v>
      </c>
      <c r="K526" t="s">
        <v>202</v>
      </c>
      <c r="L526" s="41">
        <v>378</v>
      </c>
      <c r="M526" t="s">
        <v>5986</v>
      </c>
      <c r="O526">
        <v>13488387</v>
      </c>
      <c r="P526" s="40"/>
    </row>
    <row r="527" spans="1:16" x14ac:dyDescent="0.25">
      <c r="A527">
        <v>10526</v>
      </c>
      <c r="B527" t="s">
        <v>5468</v>
      </c>
      <c r="C527" t="s">
        <v>5370</v>
      </c>
      <c r="D527">
        <v>1184</v>
      </c>
      <c r="E527" t="s">
        <v>4111</v>
      </c>
      <c r="F527">
        <v>562</v>
      </c>
      <c r="G527" t="s">
        <v>193</v>
      </c>
      <c r="H527" s="43">
        <v>65</v>
      </c>
      <c r="I527" t="s">
        <v>114</v>
      </c>
      <c r="J527" s="40">
        <v>12</v>
      </c>
      <c r="K527" t="s">
        <v>202</v>
      </c>
      <c r="L527" s="41">
        <v>378</v>
      </c>
      <c r="M527" t="s">
        <v>5987</v>
      </c>
      <c r="O527">
        <v>13918872</v>
      </c>
      <c r="P527" s="40"/>
    </row>
    <row r="528" spans="1:16" x14ac:dyDescent="0.25">
      <c r="A528">
        <v>10527</v>
      </c>
      <c r="B528" t="s">
        <v>5468</v>
      </c>
      <c r="C528" t="s">
        <v>5370</v>
      </c>
      <c r="D528">
        <v>1184</v>
      </c>
      <c r="E528" t="s">
        <v>4111</v>
      </c>
      <c r="F528">
        <v>562</v>
      </c>
      <c r="G528" t="s">
        <v>132</v>
      </c>
      <c r="H528" s="43">
        <v>50</v>
      </c>
      <c r="I528" t="s">
        <v>99</v>
      </c>
      <c r="J528" s="40">
        <v>16</v>
      </c>
      <c r="K528" t="s">
        <v>202</v>
      </c>
      <c r="L528" s="41">
        <v>378</v>
      </c>
      <c r="M528" t="s">
        <v>5988</v>
      </c>
      <c r="O528">
        <v>14062367</v>
      </c>
      <c r="P528" s="40"/>
    </row>
    <row r="529" spans="1:16" x14ac:dyDescent="0.25">
      <c r="A529">
        <v>10528</v>
      </c>
      <c r="B529" t="s">
        <v>5468</v>
      </c>
      <c r="C529" t="s">
        <v>5370</v>
      </c>
      <c r="D529">
        <v>1184</v>
      </c>
      <c r="E529" t="s">
        <v>4111</v>
      </c>
      <c r="F529">
        <v>562</v>
      </c>
      <c r="G529" t="s">
        <v>193</v>
      </c>
      <c r="H529" s="43">
        <v>65</v>
      </c>
      <c r="I529" t="s">
        <v>99</v>
      </c>
      <c r="J529" s="40">
        <v>16</v>
      </c>
      <c r="K529" t="s">
        <v>202</v>
      </c>
      <c r="L529" s="41">
        <v>378</v>
      </c>
      <c r="M529" t="s">
        <v>5989</v>
      </c>
      <c r="O529">
        <v>14492852</v>
      </c>
      <c r="P529" s="40"/>
    </row>
    <row r="530" spans="1:16" x14ac:dyDescent="0.25">
      <c r="A530">
        <v>10529</v>
      </c>
      <c r="B530" t="s">
        <v>5468</v>
      </c>
      <c r="C530" t="s">
        <v>666</v>
      </c>
      <c r="D530">
        <v>1236</v>
      </c>
      <c r="E530" t="s">
        <v>4111</v>
      </c>
      <c r="F530">
        <v>562</v>
      </c>
      <c r="G530" t="s">
        <v>132</v>
      </c>
      <c r="H530" s="43">
        <v>50</v>
      </c>
      <c r="I530" t="s">
        <v>110</v>
      </c>
      <c r="J530" s="40">
        <v>8</v>
      </c>
      <c r="K530" t="s">
        <v>202</v>
      </c>
      <c r="L530" s="41">
        <v>378</v>
      </c>
      <c r="M530" t="s">
        <v>5990</v>
      </c>
      <c r="O530">
        <v>13057902</v>
      </c>
      <c r="P530" s="40"/>
    </row>
    <row r="531" spans="1:16" x14ac:dyDescent="0.25">
      <c r="A531">
        <v>10530</v>
      </c>
      <c r="B531" t="s">
        <v>5468</v>
      </c>
      <c r="C531" t="s">
        <v>666</v>
      </c>
      <c r="D531">
        <v>1236</v>
      </c>
      <c r="E531" t="s">
        <v>4111</v>
      </c>
      <c r="F531">
        <v>562</v>
      </c>
      <c r="G531" t="s">
        <v>193</v>
      </c>
      <c r="H531" s="43">
        <v>65</v>
      </c>
      <c r="I531" t="s">
        <v>110</v>
      </c>
      <c r="J531" s="40">
        <v>8</v>
      </c>
      <c r="K531" t="s">
        <v>202</v>
      </c>
      <c r="L531" s="41">
        <v>378</v>
      </c>
      <c r="M531" t="s">
        <v>5991</v>
      </c>
      <c r="O531">
        <v>13057902</v>
      </c>
      <c r="P531" s="40"/>
    </row>
    <row r="532" spans="1:16" x14ac:dyDescent="0.25">
      <c r="A532">
        <v>10531</v>
      </c>
      <c r="B532" t="s">
        <v>5468</v>
      </c>
      <c r="C532" t="s">
        <v>666</v>
      </c>
      <c r="D532">
        <v>1236</v>
      </c>
      <c r="E532" t="s">
        <v>4111</v>
      </c>
      <c r="F532">
        <v>562</v>
      </c>
      <c r="G532" t="s">
        <v>132</v>
      </c>
      <c r="H532" s="43">
        <v>50</v>
      </c>
      <c r="I532" t="s">
        <v>110</v>
      </c>
      <c r="J532" s="40">
        <v>8</v>
      </c>
      <c r="K532" t="s">
        <v>202</v>
      </c>
      <c r="L532" s="41">
        <v>378</v>
      </c>
      <c r="M532" t="s">
        <v>5992</v>
      </c>
      <c r="O532">
        <v>13631882</v>
      </c>
      <c r="P532" s="40"/>
    </row>
    <row r="533" spans="1:16" x14ac:dyDescent="0.25">
      <c r="A533">
        <v>10532</v>
      </c>
      <c r="B533" t="s">
        <v>5468</v>
      </c>
      <c r="C533" t="s">
        <v>666</v>
      </c>
      <c r="D533">
        <v>1236</v>
      </c>
      <c r="E533" t="s">
        <v>4111</v>
      </c>
      <c r="F533">
        <v>562</v>
      </c>
      <c r="G533" t="s">
        <v>132</v>
      </c>
      <c r="H533" s="43">
        <v>50</v>
      </c>
      <c r="I533" t="s">
        <v>114</v>
      </c>
      <c r="J533" s="40">
        <v>12</v>
      </c>
      <c r="K533" t="s">
        <v>202</v>
      </c>
      <c r="L533" s="41">
        <v>378</v>
      </c>
      <c r="M533" t="s">
        <v>5993</v>
      </c>
      <c r="O533">
        <v>13631882</v>
      </c>
      <c r="P533" s="40"/>
    </row>
    <row r="534" spans="1:16" x14ac:dyDescent="0.25">
      <c r="A534">
        <v>10533</v>
      </c>
      <c r="B534" t="s">
        <v>5468</v>
      </c>
      <c r="C534" t="s">
        <v>666</v>
      </c>
      <c r="D534">
        <v>1236</v>
      </c>
      <c r="E534" t="s">
        <v>4111</v>
      </c>
      <c r="F534">
        <v>562</v>
      </c>
      <c r="G534" t="s">
        <v>193</v>
      </c>
      <c r="H534" s="43">
        <v>65</v>
      </c>
      <c r="I534" t="s">
        <v>114</v>
      </c>
      <c r="J534" s="40">
        <v>12</v>
      </c>
      <c r="K534" t="s">
        <v>202</v>
      </c>
      <c r="L534" s="41">
        <v>378</v>
      </c>
      <c r="M534" t="s">
        <v>5994</v>
      </c>
      <c r="O534">
        <v>13631882</v>
      </c>
      <c r="P534" s="40"/>
    </row>
    <row r="535" spans="1:16" x14ac:dyDescent="0.25">
      <c r="A535">
        <v>10534</v>
      </c>
      <c r="B535" t="s">
        <v>5468</v>
      </c>
      <c r="C535" t="s">
        <v>666</v>
      </c>
      <c r="D535">
        <v>1236</v>
      </c>
      <c r="E535" t="s">
        <v>4111</v>
      </c>
      <c r="F535">
        <v>562</v>
      </c>
      <c r="G535" t="s">
        <v>132</v>
      </c>
      <c r="H535" s="43">
        <v>50</v>
      </c>
      <c r="I535" t="s">
        <v>110</v>
      </c>
      <c r="J535" s="40">
        <v>8</v>
      </c>
      <c r="K535" t="s">
        <v>202</v>
      </c>
      <c r="L535" s="41">
        <v>378</v>
      </c>
      <c r="M535" t="s">
        <v>5995</v>
      </c>
      <c r="O535">
        <v>14062367</v>
      </c>
      <c r="P535" s="40"/>
    </row>
    <row r="536" spans="1:16" x14ac:dyDescent="0.25">
      <c r="A536">
        <v>10535</v>
      </c>
      <c r="B536" t="s">
        <v>5468</v>
      </c>
      <c r="C536" t="s">
        <v>666</v>
      </c>
      <c r="D536">
        <v>1236</v>
      </c>
      <c r="E536" t="s">
        <v>4111</v>
      </c>
      <c r="F536">
        <v>562</v>
      </c>
      <c r="G536" t="s">
        <v>193</v>
      </c>
      <c r="H536" s="43">
        <v>65</v>
      </c>
      <c r="I536" t="s">
        <v>110</v>
      </c>
      <c r="J536" s="40">
        <v>8</v>
      </c>
      <c r="K536" t="s">
        <v>202</v>
      </c>
      <c r="L536" s="41">
        <v>378</v>
      </c>
      <c r="M536" t="s">
        <v>5996</v>
      </c>
      <c r="O536">
        <v>14062367</v>
      </c>
      <c r="P536" s="40"/>
    </row>
    <row r="537" spans="1:16" x14ac:dyDescent="0.25">
      <c r="A537">
        <v>10536</v>
      </c>
      <c r="B537" t="s">
        <v>5468</v>
      </c>
      <c r="C537" t="s">
        <v>666</v>
      </c>
      <c r="D537">
        <v>1236</v>
      </c>
      <c r="E537" t="s">
        <v>4111</v>
      </c>
      <c r="F537">
        <v>562</v>
      </c>
      <c r="G537" t="s">
        <v>193</v>
      </c>
      <c r="H537" s="43">
        <v>65</v>
      </c>
      <c r="I537" t="s">
        <v>110</v>
      </c>
      <c r="J537" s="40">
        <v>8</v>
      </c>
      <c r="K537" t="s">
        <v>202</v>
      </c>
      <c r="L537" s="41">
        <v>378</v>
      </c>
      <c r="M537" t="s">
        <v>5997</v>
      </c>
      <c r="O537">
        <v>14062367</v>
      </c>
      <c r="P537" s="40"/>
    </row>
    <row r="538" spans="1:16" x14ac:dyDescent="0.25">
      <c r="A538">
        <v>10537</v>
      </c>
      <c r="B538" t="s">
        <v>5468</v>
      </c>
      <c r="C538" t="s">
        <v>666</v>
      </c>
      <c r="D538">
        <v>1236</v>
      </c>
      <c r="E538" t="s">
        <v>4111</v>
      </c>
      <c r="F538">
        <v>562</v>
      </c>
      <c r="G538" t="s">
        <v>132</v>
      </c>
      <c r="H538" s="43">
        <v>50</v>
      </c>
      <c r="I538" t="s">
        <v>99</v>
      </c>
      <c r="J538" s="40">
        <v>16</v>
      </c>
      <c r="K538" t="s">
        <v>202</v>
      </c>
      <c r="L538" s="41">
        <v>378</v>
      </c>
      <c r="M538" t="s">
        <v>5998</v>
      </c>
      <c r="O538">
        <v>14205862</v>
      </c>
      <c r="P538" s="40"/>
    </row>
    <row r="539" spans="1:16" x14ac:dyDescent="0.25">
      <c r="A539">
        <v>10538</v>
      </c>
      <c r="B539" t="s">
        <v>5468</v>
      </c>
      <c r="C539" t="s">
        <v>666</v>
      </c>
      <c r="D539">
        <v>1236</v>
      </c>
      <c r="E539" t="s">
        <v>4111</v>
      </c>
      <c r="F539">
        <v>562</v>
      </c>
      <c r="G539" t="s">
        <v>132</v>
      </c>
      <c r="H539" s="43">
        <v>50</v>
      </c>
      <c r="I539" t="s">
        <v>114</v>
      </c>
      <c r="J539" s="40">
        <v>12</v>
      </c>
      <c r="K539" t="s">
        <v>202</v>
      </c>
      <c r="L539" s="41">
        <v>378</v>
      </c>
      <c r="M539" t="s">
        <v>5999</v>
      </c>
      <c r="O539">
        <v>14205862</v>
      </c>
      <c r="P539" s="40"/>
    </row>
    <row r="540" spans="1:16" x14ac:dyDescent="0.25">
      <c r="A540">
        <v>10539</v>
      </c>
      <c r="B540" t="s">
        <v>5468</v>
      </c>
      <c r="C540" t="s">
        <v>666</v>
      </c>
      <c r="D540">
        <v>1236</v>
      </c>
      <c r="E540" t="s">
        <v>4111</v>
      </c>
      <c r="F540">
        <v>562</v>
      </c>
      <c r="G540" t="s">
        <v>193</v>
      </c>
      <c r="H540" s="43">
        <v>65</v>
      </c>
      <c r="I540" t="s">
        <v>99</v>
      </c>
      <c r="J540" s="40">
        <v>16</v>
      </c>
      <c r="K540" t="s">
        <v>202</v>
      </c>
      <c r="L540" s="41">
        <v>378</v>
      </c>
      <c r="M540" t="s">
        <v>6000</v>
      </c>
      <c r="O540">
        <v>14205862</v>
      </c>
      <c r="P540" s="40"/>
    </row>
    <row r="541" spans="1:16" x14ac:dyDescent="0.25">
      <c r="A541">
        <v>10540</v>
      </c>
      <c r="B541" t="s">
        <v>5468</v>
      </c>
      <c r="C541" t="s">
        <v>666</v>
      </c>
      <c r="D541">
        <v>1236</v>
      </c>
      <c r="E541" t="s">
        <v>4111</v>
      </c>
      <c r="F541">
        <v>562</v>
      </c>
      <c r="G541" t="s">
        <v>132</v>
      </c>
      <c r="H541" s="43">
        <v>50</v>
      </c>
      <c r="I541" t="s">
        <v>110</v>
      </c>
      <c r="J541" s="40">
        <v>8</v>
      </c>
      <c r="K541" t="s">
        <v>202</v>
      </c>
      <c r="L541" s="41">
        <v>378</v>
      </c>
      <c r="M541" t="s">
        <v>6001</v>
      </c>
      <c r="O541">
        <v>14636347</v>
      </c>
      <c r="P541" s="40"/>
    </row>
    <row r="542" spans="1:16" x14ac:dyDescent="0.25">
      <c r="A542">
        <v>10541</v>
      </c>
      <c r="B542" t="s">
        <v>5468</v>
      </c>
      <c r="C542" t="s">
        <v>666</v>
      </c>
      <c r="D542">
        <v>1236</v>
      </c>
      <c r="E542" t="s">
        <v>4111</v>
      </c>
      <c r="F542">
        <v>562</v>
      </c>
      <c r="G542" t="s">
        <v>132</v>
      </c>
      <c r="H542" s="43">
        <v>50</v>
      </c>
      <c r="I542" t="s">
        <v>114</v>
      </c>
      <c r="J542" s="40">
        <v>12</v>
      </c>
      <c r="K542" t="s">
        <v>202</v>
      </c>
      <c r="L542" s="41">
        <v>378</v>
      </c>
      <c r="M542" t="s">
        <v>6002</v>
      </c>
      <c r="O542">
        <v>14636347</v>
      </c>
      <c r="P542" s="40"/>
    </row>
    <row r="543" spans="1:16" x14ac:dyDescent="0.25">
      <c r="A543">
        <v>10542</v>
      </c>
      <c r="B543" t="s">
        <v>5468</v>
      </c>
      <c r="C543" t="s">
        <v>666</v>
      </c>
      <c r="D543">
        <v>1236</v>
      </c>
      <c r="E543" t="s">
        <v>4111</v>
      </c>
      <c r="F543">
        <v>562</v>
      </c>
      <c r="G543" t="s">
        <v>193</v>
      </c>
      <c r="H543" s="43">
        <v>65</v>
      </c>
      <c r="I543" t="s">
        <v>114</v>
      </c>
      <c r="J543" s="40">
        <v>12</v>
      </c>
      <c r="K543" t="s">
        <v>202</v>
      </c>
      <c r="L543" s="41">
        <v>378</v>
      </c>
      <c r="M543" t="s">
        <v>6003</v>
      </c>
      <c r="O543">
        <v>14636347</v>
      </c>
      <c r="P543" s="40"/>
    </row>
    <row r="544" spans="1:16" x14ac:dyDescent="0.25">
      <c r="A544">
        <v>10543</v>
      </c>
      <c r="B544" t="s">
        <v>5468</v>
      </c>
      <c r="C544" t="s">
        <v>666</v>
      </c>
      <c r="D544">
        <v>1236</v>
      </c>
      <c r="E544" t="s">
        <v>4111</v>
      </c>
      <c r="F544">
        <v>562</v>
      </c>
      <c r="G544" t="s">
        <v>193</v>
      </c>
      <c r="H544" s="43">
        <v>65</v>
      </c>
      <c r="I544" t="s">
        <v>114</v>
      </c>
      <c r="J544" s="40">
        <v>12</v>
      </c>
      <c r="K544" t="s">
        <v>202</v>
      </c>
      <c r="L544" s="41">
        <v>378</v>
      </c>
      <c r="M544" t="s">
        <v>6004</v>
      </c>
      <c r="O544">
        <v>14636347</v>
      </c>
      <c r="P544" s="40"/>
    </row>
    <row r="545" spans="1:16" x14ac:dyDescent="0.25">
      <c r="A545">
        <v>10544</v>
      </c>
      <c r="B545" t="s">
        <v>5468</v>
      </c>
      <c r="C545" t="s">
        <v>666</v>
      </c>
      <c r="D545">
        <v>1236</v>
      </c>
      <c r="E545" t="s">
        <v>4111</v>
      </c>
      <c r="F545">
        <v>562</v>
      </c>
      <c r="G545" t="s">
        <v>132</v>
      </c>
      <c r="H545" s="43">
        <v>50</v>
      </c>
      <c r="I545" t="s">
        <v>99</v>
      </c>
      <c r="J545" s="40">
        <v>16</v>
      </c>
      <c r="K545" t="s">
        <v>202</v>
      </c>
      <c r="L545" s="41">
        <v>378</v>
      </c>
      <c r="M545" t="s">
        <v>6005</v>
      </c>
      <c r="O545">
        <v>14779842</v>
      </c>
      <c r="P545" s="40"/>
    </row>
    <row r="546" spans="1:16" x14ac:dyDescent="0.25">
      <c r="A546">
        <v>10545</v>
      </c>
      <c r="B546" t="s">
        <v>5468</v>
      </c>
      <c r="C546" t="s">
        <v>666</v>
      </c>
      <c r="D546">
        <v>1236</v>
      </c>
      <c r="E546" t="s">
        <v>4111</v>
      </c>
      <c r="F546">
        <v>562</v>
      </c>
      <c r="G546" t="s">
        <v>193</v>
      </c>
      <c r="H546" s="43">
        <v>65</v>
      </c>
      <c r="I546" t="s">
        <v>110</v>
      </c>
      <c r="J546" s="40">
        <v>8</v>
      </c>
      <c r="K546" t="s">
        <v>202</v>
      </c>
      <c r="L546" s="41">
        <v>378</v>
      </c>
      <c r="M546" t="s">
        <v>6006</v>
      </c>
      <c r="O546">
        <v>15066832</v>
      </c>
      <c r="P546" s="40"/>
    </row>
    <row r="547" spans="1:16" x14ac:dyDescent="0.25">
      <c r="A547">
        <v>10546</v>
      </c>
      <c r="B547" t="s">
        <v>5468</v>
      </c>
      <c r="C547" t="s">
        <v>666</v>
      </c>
      <c r="D547">
        <v>1236</v>
      </c>
      <c r="E547" t="s">
        <v>4111</v>
      </c>
      <c r="F547">
        <v>562</v>
      </c>
      <c r="G547" t="s">
        <v>132</v>
      </c>
      <c r="H547" s="43">
        <v>50</v>
      </c>
      <c r="I547" t="s">
        <v>99</v>
      </c>
      <c r="J547" s="40">
        <v>16</v>
      </c>
      <c r="K547" t="s">
        <v>202</v>
      </c>
      <c r="L547" s="41">
        <v>378</v>
      </c>
      <c r="M547" t="s">
        <v>6007</v>
      </c>
      <c r="O547">
        <v>15210327</v>
      </c>
      <c r="P547" s="40"/>
    </row>
    <row r="548" spans="1:16" x14ac:dyDescent="0.25">
      <c r="A548">
        <v>10547</v>
      </c>
      <c r="B548" t="s">
        <v>5468</v>
      </c>
      <c r="C548" t="s">
        <v>666</v>
      </c>
      <c r="D548">
        <v>1236</v>
      </c>
      <c r="E548" t="s">
        <v>4111</v>
      </c>
      <c r="F548">
        <v>562</v>
      </c>
      <c r="G548" t="s">
        <v>193</v>
      </c>
      <c r="H548" s="43">
        <v>65</v>
      </c>
      <c r="I548" t="s">
        <v>99</v>
      </c>
      <c r="J548" s="40">
        <v>16</v>
      </c>
      <c r="K548" t="s">
        <v>202</v>
      </c>
      <c r="L548" s="41">
        <v>378</v>
      </c>
      <c r="M548" t="s">
        <v>6008</v>
      </c>
      <c r="O548">
        <v>15210327</v>
      </c>
      <c r="P548" s="40"/>
    </row>
    <row r="549" spans="1:16" x14ac:dyDescent="0.25">
      <c r="A549">
        <v>10548</v>
      </c>
      <c r="B549" t="s">
        <v>5468</v>
      </c>
      <c r="C549" t="s">
        <v>666</v>
      </c>
      <c r="D549">
        <v>1236</v>
      </c>
      <c r="E549" t="s">
        <v>4111</v>
      </c>
      <c r="F549">
        <v>562</v>
      </c>
      <c r="G549" t="s">
        <v>132</v>
      </c>
      <c r="H549" s="43">
        <v>50</v>
      </c>
      <c r="I549" t="s">
        <v>114</v>
      </c>
      <c r="J549" s="40">
        <v>12</v>
      </c>
      <c r="K549" t="s">
        <v>202</v>
      </c>
      <c r="L549" s="41">
        <v>378</v>
      </c>
      <c r="M549" t="s">
        <v>6009</v>
      </c>
      <c r="O549">
        <v>15210327</v>
      </c>
      <c r="P549" s="40"/>
    </row>
    <row r="550" spans="1:16" x14ac:dyDescent="0.25">
      <c r="A550">
        <v>10549</v>
      </c>
      <c r="B550" t="s">
        <v>5468</v>
      </c>
      <c r="C550" t="s">
        <v>666</v>
      </c>
      <c r="D550">
        <v>1236</v>
      </c>
      <c r="E550" t="s">
        <v>4111</v>
      </c>
      <c r="F550">
        <v>562</v>
      </c>
      <c r="G550" t="s">
        <v>193</v>
      </c>
      <c r="H550" s="43">
        <v>65</v>
      </c>
      <c r="I550" t="s">
        <v>99</v>
      </c>
      <c r="J550" s="40">
        <v>16</v>
      </c>
      <c r="K550" t="s">
        <v>202</v>
      </c>
      <c r="L550" s="41">
        <v>378</v>
      </c>
      <c r="M550" t="s">
        <v>6010</v>
      </c>
      <c r="O550">
        <v>15210327</v>
      </c>
      <c r="P550" s="40"/>
    </row>
    <row r="551" spans="1:16" x14ac:dyDescent="0.25">
      <c r="A551">
        <v>10550</v>
      </c>
      <c r="B551" t="s">
        <v>5468</v>
      </c>
      <c r="C551" t="s">
        <v>666</v>
      </c>
      <c r="D551">
        <v>1236</v>
      </c>
      <c r="E551" t="s">
        <v>4111</v>
      </c>
      <c r="F551">
        <v>562</v>
      </c>
      <c r="G551" t="s">
        <v>193</v>
      </c>
      <c r="H551" s="43">
        <v>65</v>
      </c>
      <c r="I551" t="s">
        <v>114</v>
      </c>
      <c r="J551" s="40">
        <v>12</v>
      </c>
      <c r="K551" t="s">
        <v>202</v>
      </c>
      <c r="L551" s="41">
        <v>378</v>
      </c>
      <c r="M551" t="s">
        <v>6011</v>
      </c>
      <c r="O551">
        <v>15640812</v>
      </c>
      <c r="P551" s="40"/>
    </row>
    <row r="552" spans="1:16" x14ac:dyDescent="0.25">
      <c r="A552">
        <v>10551</v>
      </c>
      <c r="B552" t="s">
        <v>5468</v>
      </c>
      <c r="C552" t="s">
        <v>666</v>
      </c>
      <c r="D552">
        <v>1236</v>
      </c>
      <c r="E552" t="s">
        <v>4111</v>
      </c>
      <c r="F552">
        <v>562</v>
      </c>
      <c r="G552" t="s">
        <v>132</v>
      </c>
      <c r="H552" s="43">
        <v>50</v>
      </c>
      <c r="I552" t="s">
        <v>99</v>
      </c>
      <c r="J552" s="40">
        <v>16</v>
      </c>
      <c r="K552" t="s">
        <v>202</v>
      </c>
      <c r="L552" s="41">
        <v>378</v>
      </c>
      <c r="M552" t="s">
        <v>6012</v>
      </c>
      <c r="O552">
        <v>15784307</v>
      </c>
      <c r="P552" s="40"/>
    </row>
    <row r="553" spans="1:16" x14ac:dyDescent="0.25">
      <c r="A553">
        <v>10552</v>
      </c>
      <c r="B553" t="s">
        <v>5468</v>
      </c>
      <c r="C553" t="s">
        <v>666</v>
      </c>
      <c r="D553">
        <v>1236</v>
      </c>
      <c r="E553" t="s">
        <v>4111</v>
      </c>
      <c r="F553">
        <v>562</v>
      </c>
      <c r="G553" t="s">
        <v>193</v>
      </c>
      <c r="H553" s="43">
        <v>65</v>
      </c>
      <c r="I553" t="s">
        <v>99</v>
      </c>
      <c r="J553" s="40">
        <v>16</v>
      </c>
      <c r="K553" t="s">
        <v>202</v>
      </c>
      <c r="L553" s="41">
        <v>378</v>
      </c>
      <c r="M553" t="s">
        <v>6013</v>
      </c>
      <c r="O553">
        <v>16214792</v>
      </c>
      <c r="P553" s="40"/>
    </row>
    <row r="554" spans="1:16" x14ac:dyDescent="0.25">
      <c r="A554">
        <v>10553</v>
      </c>
      <c r="B554" t="s">
        <v>5469</v>
      </c>
      <c r="C554" t="s">
        <v>329</v>
      </c>
      <c r="D554">
        <v>787</v>
      </c>
      <c r="E554" t="s">
        <v>5383</v>
      </c>
      <c r="F554">
        <v>562</v>
      </c>
      <c r="G554" t="s">
        <v>132</v>
      </c>
      <c r="H554" s="43">
        <v>50</v>
      </c>
      <c r="I554" t="s">
        <v>110</v>
      </c>
      <c r="J554" s="40">
        <v>8</v>
      </c>
      <c r="K554" t="s">
        <v>202</v>
      </c>
      <c r="L554" s="41">
        <v>378</v>
      </c>
      <c r="M554" t="s">
        <v>6014</v>
      </c>
      <c r="O554">
        <v>12483922</v>
      </c>
      <c r="P554" s="40"/>
    </row>
    <row r="555" spans="1:16" x14ac:dyDescent="0.25">
      <c r="A555">
        <v>10554</v>
      </c>
      <c r="B555" t="s">
        <v>5469</v>
      </c>
      <c r="C555" t="s">
        <v>329</v>
      </c>
      <c r="D555">
        <v>787</v>
      </c>
      <c r="E555" t="s">
        <v>5383</v>
      </c>
      <c r="F555">
        <v>562</v>
      </c>
      <c r="G555" t="s">
        <v>132</v>
      </c>
      <c r="H555" s="43">
        <v>50</v>
      </c>
      <c r="I555" t="s">
        <v>114</v>
      </c>
      <c r="J555" s="40">
        <v>12</v>
      </c>
      <c r="K555" t="s">
        <v>202</v>
      </c>
      <c r="L555" s="41">
        <v>378</v>
      </c>
      <c r="M555" t="s">
        <v>6015</v>
      </c>
      <c r="O555">
        <v>12756706</v>
      </c>
      <c r="P555" s="40"/>
    </row>
    <row r="556" spans="1:16" x14ac:dyDescent="0.25">
      <c r="A556">
        <v>10555</v>
      </c>
      <c r="B556" t="s">
        <v>5469</v>
      </c>
      <c r="C556" t="s">
        <v>329</v>
      </c>
      <c r="D556">
        <v>787</v>
      </c>
      <c r="E556" t="s">
        <v>5383</v>
      </c>
      <c r="F556">
        <v>562</v>
      </c>
      <c r="G556" t="s">
        <v>132</v>
      </c>
      <c r="H556" s="43">
        <v>50</v>
      </c>
      <c r="I556" t="s">
        <v>110</v>
      </c>
      <c r="J556" s="40">
        <v>8</v>
      </c>
      <c r="K556" t="s">
        <v>213</v>
      </c>
      <c r="L556" s="41">
        <v>628</v>
      </c>
      <c r="M556" t="s">
        <v>6016</v>
      </c>
      <c r="O556">
        <v>12900201</v>
      </c>
      <c r="P556" s="40"/>
    </row>
    <row r="557" spans="1:16" x14ac:dyDescent="0.25">
      <c r="A557">
        <v>10556</v>
      </c>
      <c r="B557" t="s">
        <v>189</v>
      </c>
      <c r="C557" t="s">
        <v>329</v>
      </c>
      <c r="D557">
        <v>787</v>
      </c>
      <c r="E557" t="s">
        <v>5383</v>
      </c>
      <c r="F557">
        <v>562</v>
      </c>
      <c r="G557" t="s">
        <v>132</v>
      </c>
      <c r="H557" s="43">
        <v>50</v>
      </c>
      <c r="I557" t="s">
        <v>99</v>
      </c>
      <c r="J557" s="40">
        <v>16</v>
      </c>
      <c r="K557" t="s">
        <v>202</v>
      </c>
      <c r="L557" s="41">
        <v>378</v>
      </c>
      <c r="M557" t="s">
        <v>6017</v>
      </c>
      <c r="O557">
        <v>12914407</v>
      </c>
      <c r="P557" s="40"/>
    </row>
    <row r="558" spans="1:16" x14ac:dyDescent="0.25">
      <c r="A558">
        <v>10557</v>
      </c>
      <c r="B558" t="s">
        <v>5469</v>
      </c>
      <c r="C558" t="s">
        <v>329</v>
      </c>
      <c r="D558">
        <v>787</v>
      </c>
      <c r="E558" t="s">
        <v>5383</v>
      </c>
      <c r="F558">
        <v>562</v>
      </c>
      <c r="G558" t="s">
        <v>132</v>
      </c>
      <c r="H558" s="43">
        <v>50</v>
      </c>
      <c r="I558" t="s">
        <v>99</v>
      </c>
      <c r="J558" s="40">
        <v>16</v>
      </c>
      <c r="K558" t="s">
        <v>202</v>
      </c>
      <c r="L558" s="41">
        <v>378</v>
      </c>
      <c r="M558" t="s">
        <v>6018</v>
      </c>
      <c r="O558">
        <v>13043696</v>
      </c>
      <c r="P558" s="40"/>
    </row>
    <row r="559" spans="1:16" x14ac:dyDescent="0.25">
      <c r="A559">
        <v>10558</v>
      </c>
      <c r="B559" t="s">
        <v>5469</v>
      </c>
      <c r="C559" t="s">
        <v>329</v>
      </c>
      <c r="D559">
        <v>787</v>
      </c>
      <c r="E559" t="s">
        <v>5383</v>
      </c>
      <c r="F559">
        <v>562</v>
      </c>
      <c r="G559" t="s">
        <v>132</v>
      </c>
      <c r="H559" s="43">
        <v>50</v>
      </c>
      <c r="I559" t="s">
        <v>114</v>
      </c>
      <c r="J559" s="40">
        <v>12</v>
      </c>
      <c r="K559" t="s">
        <v>213</v>
      </c>
      <c r="L559" s="41">
        <v>628</v>
      </c>
      <c r="M559" t="s">
        <v>6019</v>
      </c>
      <c r="O559">
        <v>13187191</v>
      </c>
      <c r="P559" s="40"/>
    </row>
    <row r="560" spans="1:16" x14ac:dyDescent="0.25">
      <c r="A560">
        <v>10559</v>
      </c>
      <c r="B560" t="s">
        <v>5469</v>
      </c>
      <c r="C560" t="s">
        <v>329</v>
      </c>
      <c r="D560">
        <v>787</v>
      </c>
      <c r="E560" t="s">
        <v>5383</v>
      </c>
      <c r="F560">
        <v>562</v>
      </c>
      <c r="G560" t="s">
        <v>132</v>
      </c>
      <c r="H560" s="43">
        <v>50</v>
      </c>
      <c r="I560" t="s">
        <v>99</v>
      </c>
      <c r="J560" s="40">
        <v>16</v>
      </c>
      <c r="K560" t="s">
        <v>213</v>
      </c>
      <c r="L560" s="41">
        <v>628</v>
      </c>
      <c r="M560" t="s">
        <v>6020</v>
      </c>
      <c r="O560">
        <v>13330686</v>
      </c>
      <c r="P560" s="40"/>
    </row>
    <row r="561" spans="1:16" x14ac:dyDescent="0.25">
      <c r="A561">
        <v>10560</v>
      </c>
      <c r="B561" t="s">
        <v>189</v>
      </c>
      <c r="C561" t="s">
        <v>329</v>
      </c>
      <c r="D561">
        <v>787</v>
      </c>
      <c r="E561" t="s">
        <v>5383</v>
      </c>
      <c r="F561">
        <v>562</v>
      </c>
      <c r="G561" t="s">
        <v>132</v>
      </c>
      <c r="H561" s="43">
        <v>50</v>
      </c>
      <c r="I561" t="s">
        <v>211</v>
      </c>
      <c r="J561" s="40">
        <v>32</v>
      </c>
      <c r="K561" t="s">
        <v>202</v>
      </c>
      <c r="L561" s="41">
        <v>378</v>
      </c>
      <c r="M561" t="s">
        <v>6021</v>
      </c>
      <c r="O561">
        <v>14062367</v>
      </c>
      <c r="P561" s="40"/>
    </row>
    <row r="562" spans="1:16" x14ac:dyDescent="0.25">
      <c r="A562">
        <v>10561</v>
      </c>
      <c r="B562" t="s">
        <v>5469</v>
      </c>
      <c r="C562" t="s">
        <v>329</v>
      </c>
      <c r="D562">
        <v>787</v>
      </c>
      <c r="E562" t="s">
        <v>5383</v>
      </c>
      <c r="F562">
        <v>562</v>
      </c>
      <c r="G562" t="s">
        <v>132</v>
      </c>
      <c r="H562" s="43">
        <v>50</v>
      </c>
      <c r="I562" t="s">
        <v>211</v>
      </c>
      <c r="J562" s="40">
        <v>32</v>
      </c>
      <c r="K562" t="s">
        <v>213</v>
      </c>
      <c r="L562" s="41">
        <v>628</v>
      </c>
      <c r="M562" t="s">
        <v>6022</v>
      </c>
      <c r="O562">
        <v>14335151</v>
      </c>
      <c r="P562" s="40"/>
    </row>
    <row r="563" spans="1:16" x14ac:dyDescent="0.25">
      <c r="A563">
        <v>10562</v>
      </c>
      <c r="B563" t="s">
        <v>189</v>
      </c>
      <c r="C563" t="s">
        <v>343</v>
      </c>
      <c r="D563">
        <v>792</v>
      </c>
      <c r="E563" t="s">
        <v>5383</v>
      </c>
      <c r="F563">
        <v>562</v>
      </c>
      <c r="G563" t="s">
        <v>132</v>
      </c>
      <c r="H563" s="43">
        <v>50</v>
      </c>
      <c r="I563" t="s">
        <v>110</v>
      </c>
      <c r="J563" s="40">
        <v>8</v>
      </c>
      <c r="K563" t="s">
        <v>202</v>
      </c>
      <c r="L563" s="41">
        <v>378</v>
      </c>
      <c r="M563" t="s">
        <v>6023</v>
      </c>
      <c r="O563">
        <v>12613211</v>
      </c>
      <c r="P563" s="40"/>
    </row>
    <row r="564" spans="1:16" x14ac:dyDescent="0.25">
      <c r="A564">
        <v>10563</v>
      </c>
      <c r="B564" t="s">
        <v>189</v>
      </c>
      <c r="C564" t="s">
        <v>343</v>
      </c>
      <c r="D564">
        <v>792</v>
      </c>
      <c r="E564" t="s">
        <v>5383</v>
      </c>
      <c r="F564">
        <v>562</v>
      </c>
      <c r="G564" t="s">
        <v>132</v>
      </c>
      <c r="H564" s="43">
        <v>50</v>
      </c>
      <c r="I564" t="s">
        <v>114</v>
      </c>
      <c r="J564" s="40">
        <v>12</v>
      </c>
      <c r="K564" t="s">
        <v>202</v>
      </c>
      <c r="L564" s="41">
        <v>378</v>
      </c>
      <c r="M564" t="s">
        <v>6024</v>
      </c>
      <c r="O564">
        <v>13057902</v>
      </c>
      <c r="P564" s="40"/>
    </row>
    <row r="565" spans="1:16" x14ac:dyDescent="0.25">
      <c r="A565">
        <v>10564</v>
      </c>
      <c r="B565" t="s">
        <v>189</v>
      </c>
      <c r="C565" t="s">
        <v>343</v>
      </c>
      <c r="D565">
        <v>792</v>
      </c>
      <c r="E565" t="s">
        <v>5383</v>
      </c>
      <c r="F565">
        <v>562</v>
      </c>
      <c r="G565" t="s">
        <v>132</v>
      </c>
      <c r="H565" s="43">
        <v>50</v>
      </c>
      <c r="I565" t="s">
        <v>110</v>
      </c>
      <c r="J565" s="40">
        <v>8</v>
      </c>
      <c r="K565" t="s">
        <v>213</v>
      </c>
      <c r="L565" s="41">
        <v>628</v>
      </c>
      <c r="M565" t="s">
        <v>6025</v>
      </c>
      <c r="O565">
        <v>13187191</v>
      </c>
      <c r="P565" s="40"/>
    </row>
    <row r="566" spans="1:16" x14ac:dyDescent="0.25">
      <c r="A566">
        <v>10565</v>
      </c>
      <c r="B566" t="s">
        <v>189</v>
      </c>
      <c r="C566" t="s">
        <v>343</v>
      </c>
      <c r="D566">
        <v>792</v>
      </c>
      <c r="E566" t="s">
        <v>5383</v>
      </c>
      <c r="F566">
        <v>562</v>
      </c>
      <c r="G566" t="s">
        <v>132</v>
      </c>
      <c r="H566" s="43">
        <v>50</v>
      </c>
      <c r="I566" t="s">
        <v>110</v>
      </c>
      <c r="J566" s="40">
        <v>8</v>
      </c>
      <c r="K566" t="s">
        <v>202</v>
      </c>
      <c r="L566" s="41">
        <v>378</v>
      </c>
      <c r="M566" t="s">
        <v>6026</v>
      </c>
      <c r="O566">
        <v>13290363</v>
      </c>
      <c r="P566" s="40"/>
    </row>
    <row r="567" spans="1:16" x14ac:dyDescent="0.25">
      <c r="A567">
        <v>10566</v>
      </c>
      <c r="B567" t="s">
        <v>189</v>
      </c>
      <c r="C567" t="s">
        <v>343</v>
      </c>
      <c r="D567">
        <v>792</v>
      </c>
      <c r="E567" t="s">
        <v>5383</v>
      </c>
      <c r="F567">
        <v>562</v>
      </c>
      <c r="G567" t="s">
        <v>132</v>
      </c>
      <c r="H567" s="43">
        <v>50</v>
      </c>
      <c r="I567" t="s">
        <v>114</v>
      </c>
      <c r="J567" s="40">
        <v>12</v>
      </c>
      <c r="K567" t="s">
        <v>213</v>
      </c>
      <c r="L567" s="41">
        <v>628</v>
      </c>
      <c r="M567" t="s">
        <v>6027</v>
      </c>
      <c r="O567">
        <v>13474181</v>
      </c>
      <c r="P567" s="40"/>
    </row>
    <row r="568" spans="1:16" x14ac:dyDescent="0.25">
      <c r="A568">
        <v>10567</v>
      </c>
      <c r="B568" t="s">
        <v>189</v>
      </c>
      <c r="C568" t="s">
        <v>343</v>
      </c>
      <c r="D568">
        <v>792</v>
      </c>
      <c r="E568" t="s">
        <v>5383</v>
      </c>
      <c r="F568">
        <v>562</v>
      </c>
      <c r="G568" t="s">
        <v>132</v>
      </c>
      <c r="H568" s="43">
        <v>50</v>
      </c>
      <c r="I568" t="s">
        <v>99</v>
      </c>
      <c r="J568" s="40">
        <v>16</v>
      </c>
      <c r="K568" t="s">
        <v>213</v>
      </c>
      <c r="L568" s="41">
        <v>628</v>
      </c>
      <c r="M568" t="s">
        <v>6028</v>
      </c>
      <c r="O568">
        <v>13761171</v>
      </c>
      <c r="P568" s="40"/>
    </row>
    <row r="569" spans="1:16" x14ac:dyDescent="0.25">
      <c r="A569">
        <v>10568</v>
      </c>
      <c r="B569" t="s">
        <v>189</v>
      </c>
      <c r="C569" t="s">
        <v>343</v>
      </c>
      <c r="D569">
        <v>792</v>
      </c>
      <c r="E569" t="s">
        <v>5383</v>
      </c>
      <c r="F569">
        <v>562</v>
      </c>
      <c r="G569" t="s">
        <v>132</v>
      </c>
      <c r="H569" s="43">
        <v>50</v>
      </c>
      <c r="I569" t="s">
        <v>211</v>
      </c>
      <c r="J569" s="40">
        <v>32</v>
      </c>
      <c r="K569" t="s">
        <v>202</v>
      </c>
      <c r="L569" s="41">
        <v>378</v>
      </c>
      <c r="M569" t="s">
        <v>6029</v>
      </c>
      <c r="O569">
        <v>14205862</v>
      </c>
      <c r="P569" s="40"/>
    </row>
    <row r="570" spans="1:16" x14ac:dyDescent="0.25">
      <c r="A570">
        <v>10569</v>
      </c>
      <c r="B570" t="s">
        <v>194</v>
      </c>
      <c r="C570" t="s">
        <v>334</v>
      </c>
      <c r="D570">
        <v>1039</v>
      </c>
      <c r="E570" t="s">
        <v>5383</v>
      </c>
      <c r="F570">
        <v>562</v>
      </c>
      <c r="G570" t="s">
        <v>132</v>
      </c>
      <c r="H570" s="43">
        <v>50</v>
      </c>
      <c r="I570" t="s">
        <v>110</v>
      </c>
      <c r="J570" s="40">
        <v>8</v>
      </c>
      <c r="K570" t="s">
        <v>202</v>
      </c>
      <c r="L570" s="41">
        <v>378</v>
      </c>
      <c r="M570" t="s">
        <v>6030</v>
      </c>
      <c r="O570">
        <v>11092307</v>
      </c>
      <c r="P570" s="40"/>
    </row>
    <row r="571" spans="1:16" x14ac:dyDescent="0.25">
      <c r="A571">
        <v>10570</v>
      </c>
      <c r="B571" t="s">
        <v>5470</v>
      </c>
      <c r="C571" t="s">
        <v>334</v>
      </c>
      <c r="D571">
        <v>1039</v>
      </c>
      <c r="E571" t="s">
        <v>5383</v>
      </c>
      <c r="F571">
        <v>562</v>
      </c>
      <c r="G571" t="s">
        <v>132</v>
      </c>
      <c r="H571" s="43">
        <v>50</v>
      </c>
      <c r="I571" t="s">
        <v>110</v>
      </c>
      <c r="J571" s="40">
        <v>8</v>
      </c>
      <c r="K571" t="s">
        <v>206</v>
      </c>
      <c r="L571" s="41">
        <v>314</v>
      </c>
      <c r="M571" t="s">
        <v>6031</v>
      </c>
      <c r="O571">
        <v>11120863</v>
      </c>
      <c r="P571" s="40"/>
    </row>
    <row r="572" spans="1:16" x14ac:dyDescent="0.25">
      <c r="A572">
        <v>10571</v>
      </c>
      <c r="B572" t="s">
        <v>194</v>
      </c>
      <c r="C572" t="s">
        <v>334</v>
      </c>
      <c r="D572">
        <v>1039</v>
      </c>
      <c r="E572" t="s">
        <v>5383</v>
      </c>
      <c r="F572">
        <v>562</v>
      </c>
      <c r="G572" t="s">
        <v>132</v>
      </c>
      <c r="H572" s="43">
        <v>50</v>
      </c>
      <c r="I572" t="s">
        <v>110</v>
      </c>
      <c r="J572" s="40">
        <v>8</v>
      </c>
      <c r="K572" t="s">
        <v>206</v>
      </c>
      <c r="L572" s="41">
        <v>314</v>
      </c>
      <c r="M572" t="s">
        <v>6032</v>
      </c>
      <c r="O572">
        <v>11479457</v>
      </c>
      <c r="P572" s="40"/>
    </row>
    <row r="573" spans="1:16" x14ac:dyDescent="0.25">
      <c r="A573">
        <v>10572</v>
      </c>
      <c r="B573" t="s">
        <v>194</v>
      </c>
      <c r="C573" t="s">
        <v>334</v>
      </c>
      <c r="D573">
        <v>1039</v>
      </c>
      <c r="E573" t="s">
        <v>5383</v>
      </c>
      <c r="F573">
        <v>562</v>
      </c>
      <c r="G573" t="s">
        <v>132</v>
      </c>
      <c r="H573" s="43">
        <v>50</v>
      </c>
      <c r="I573" t="s">
        <v>99</v>
      </c>
      <c r="J573" s="40">
        <v>16</v>
      </c>
      <c r="K573" t="s">
        <v>202</v>
      </c>
      <c r="L573" s="41">
        <v>378</v>
      </c>
      <c r="M573" t="s">
        <v>6033</v>
      </c>
      <c r="O573">
        <v>11680636</v>
      </c>
      <c r="P573" s="40"/>
    </row>
    <row r="574" spans="1:16" x14ac:dyDescent="0.25">
      <c r="A574">
        <v>10573</v>
      </c>
      <c r="B574" t="s">
        <v>199</v>
      </c>
      <c r="C574" t="s">
        <v>334</v>
      </c>
      <c r="D574">
        <v>1039</v>
      </c>
      <c r="E574" t="s">
        <v>5383</v>
      </c>
      <c r="F574">
        <v>562</v>
      </c>
      <c r="G574" t="s">
        <v>132</v>
      </c>
      <c r="H574" s="43">
        <v>50</v>
      </c>
      <c r="I574" t="s">
        <v>99</v>
      </c>
      <c r="J574" s="40">
        <v>16</v>
      </c>
      <c r="K574" t="s">
        <v>202</v>
      </c>
      <c r="L574" s="41">
        <v>378</v>
      </c>
      <c r="M574" t="s">
        <v>6034</v>
      </c>
      <c r="O574">
        <v>11766447</v>
      </c>
      <c r="P574" s="40"/>
    </row>
    <row r="575" spans="1:16" x14ac:dyDescent="0.25">
      <c r="A575">
        <v>10574</v>
      </c>
      <c r="B575" t="s">
        <v>199</v>
      </c>
      <c r="C575" t="s">
        <v>334</v>
      </c>
      <c r="D575">
        <v>1039</v>
      </c>
      <c r="E575" t="s">
        <v>5383</v>
      </c>
      <c r="F575">
        <v>562</v>
      </c>
      <c r="G575" t="s">
        <v>132</v>
      </c>
      <c r="H575" s="43">
        <v>50</v>
      </c>
      <c r="I575" t="s">
        <v>110</v>
      </c>
      <c r="J575" s="40">
        <v>8</v>
      </c>
      <c r="K575" t="s">
        <v>202</v>
      </c>
      <c r="L575" s="41">
        <v>378</v>
      </c>
      <c r="M575" t="s">
        <v>6035</v>
      </c>
      <c r="O575">
        <v>12053437</v>
      </c>
      <c r="P575" s="40"/>
    </row>
    <row r="576" spans="1:16" x14ac:dyDescent="0.25">
      <c r="A576">
        <v>10575</v>
      </c>
      <c r="B576" t="s">
        <v>194</v>
      </c>
      <c r="C576" t="s">
        <v>334</v>
      </c>
      <c r="D576">
        <v>1039</v>
      </c>
      <c r="E576" t="s">
        <v>5383</v>
      </c>
      <c r="F576">
        <v>562</v>
      </c>
      <c r="G576" t="s">
        <v>132</v>
      </c>
      <c r="H576" s="43">
        <v>50</v>
      </c>
      <c r="I576" t="s">
        <v>99</v>
      </c>
      <c r="J576" s="40">
        <v>16</v>
      </c>
      <c r="K576" t="s">
        <v>202</v>
      </c>
      <c r="L576" s="41">
        <v>378</v>
      </c>
      <c r="M576" t="s">
        <v>6036</v>
      </c>
      <c r="O576">
        <v>12483922</v>
      </c>
      <c r="P576" s="40"/>
    </row>
    <row r="577" spans="1:16" x14ac:dyDescent="0.25">
      <c r="A577">
        <v>10576</v>
      </c>
      <c r="B577" t="s">
        <v>199</v>
      </c>
      <c r="C577" t="s">
        <v>334</v>
      </c>
      <c r="D577">
        <v>1039</v>
      </c>
      <c r="E577" t="s">
        <v>5383</v>
      </c>
      <c r="F577">
        <v>562</v>
      </c>
      <c r="G577" t="s">
        <v>132</v>
      </c>
      <c r="H577" s="43">
        <v>50</v>
      </c>
      <c r="I577" t="s">
        <v>99</v>
      </c>
      <c r="J577" s="40">
        <v>16</v>
      </c>
      <c r="K577" t="s">
        <v>202</v>
      </c>
      <c r="L577" s="41">
        <v>378</v>
      </c>
      <c r="M577" t="s">
        <v>6037</v>
      </c>
      <c r="O577">
        <v>12770912</v>
      </c>
      <c r="P577" s="40"/>
    </row>
    <row r="578" spans="1:16" x14ac:dyDescent="0.25">
      <c r="A578">
        <v>10577</v>
      </c>
      <c r="B578" t="s">
        <v>194</v>
      </c>
      <c r="C578" t="s">
        <v>334</v>
      </c>
      <c r="D578">
        <v>1039</v>
      </c>
      <c r="E578" t="s">
        <v>5383</v>
      </c>
      <c r="F578">
        <v>562</v>
      </c>
      <c r="G578" t="s">
        <v>132</v>
      </c>
      <c r="H578" s="43">
        <v>50</v>
      </c>
      <c r="I578" t="s">
        <v>211</v>
      </c>
      <c r="J578" s="40">
        <v>32</v>
      </c>
      <c r="K578" t="s">
        <v>202</v>
      </c>
      <c r="L578" s="41">
        <v>378</v>
      </c>
      <c r="M578" t="s">
        <v>6038</v>
      </c>
      <c r="O578">
        <v>12770912</v>
      </c>
      <c r="P578" s="40"/>
    </row>
    <row r="579" spans="1:16" x14ac:dyDescent="0.25">
      <c r="A579">
        <v>10578</v>
      </c>
      <c r="B579" t="s">
        <v>194</v>
      </c>
      <c r="C579" t="s">
        <v>334</v>
      </c>
      <c r="D579">
        <v>1039</v>
      </c>
      <c r="E579" t="s">
        <v>5383</v>
      </c>
      <c r="F579">
        <v>562</v>
      </c>
      <c r="G579" t="s">
        <v>132</v>
      </c>
      <c r="H579" s="43">
        <v>50</v>
      </c>
      <c r="I579" t="s">
        <v>110</v>
      </c>
      <c r="J579" s="40">
        <v>8</v>
      </c>
      <c r="K579" t="s">
        <v>202</v>
      </c>
      <c r="L579" s="41">
        <v>378</v>
      </c>
      <c r="M579" t="s">
        <v>6039</v>
      </c>
      <c r="O579">
        <v>12900201</v>
      </c>
      <c r="P579" s="40"/>
    </row>
    <row r="580" spans="1:16" x14ac:dyDescent="0.25">
      <c r="A580">
        <v>10579</v>
      </c>
      <c r="B580" t="s">
        <v>194</v>
      </c>
      <c r="C580" t="s">
        <v>334</v>
      </c>
      <c r="D580">
        <v>1039</v>
      </c>
      <c r="E580" t="s">
        <v>5383</v>
      </c>
      <c r="F580">
        <v>562</v>
      </c>
      <c r="G580" t="s">
        <v>132</v>
      </c>
      <c r="H580" s="43">
        <v>50</v>
      </c>
      <c r="I580" t="s">
        <v>110</v>
      </c>
      <c r="J580" s="40">
        <v>8</v>
      </c>
      <c r="K580" t="s">
        <v>202</v>
      </c>
      <c r="L580" s="41">
        <v>378</v>
      </c>
      <c r="M580" t="s">
        <v>6040</v>
      </c>
      <c r="O580">
        <v>12986154</v>
      </c>
      <c r="P580" s="40"/>
    </row>
    <row r="581" spans="1:16" x14ac:dyDescent="0.25">
      <c r="A581">
        <v>10580</v>
      </c>
      <c r="B581" t="s">
        <v>194</v>
      </c>
      <c r="C581" t="s">
        <v>334</v>
      </c>
      <c r="D581">
        <v>1039</v>
      </c>
      <c r="E581" t="s">
        <v>5383</v>
      </c>
      <c r="F581">
        <v>562</v>
      </c>
      <c r="G581" t="s">
        <v>132</v>
      </c>
      <c r="H581" s="43">
        <v>50</v>
      </c>
      <c r="I581" t="s">
        <v>99</v>
      </c>
      <c r="J581" s="40">
        <v>16</v>
      </c>
      <c r="K581" t="s">
        <v>202</v>
      </c>
      <c r="L581" s="41">
        <v>378</v>
      </c>
      <c r="M581" t="s">
        <v>6041</v>
      </c>
      <c r="O581">
        <v>13761171</v>
      </c>
      <c r="P581" s="40"/>
    </row>
    <row r="582" spans="1:16" x14ac:dyDescent="0.25">
      <c r="A582">
        <v>10581</v>
      </c>
      <c r="B582" t="s">
        <v>194</v>
      </c>
      <c r="C582" t="s">
        <v>334</v>
      </c>
      <c r="D582">
        <v>1039</v>
      </c>
      <c r="E582" t="s">
        <v>5383</v>
      </c>
      <c r="F582">
        <v>562</v>
      </c>
      <c r="G582" t="s">
        <v>132</v>
      </c>
      <c r="H582" s="43">
        <v>50</v>
      </c>
      <c r="I582" t="s">
        <v>99</v>
      </c>
      <c r="J582" s="40">
        <v>16</v>
      </c>
      <c r="K582" t="s">
        <v>202</v>
      </c>
      <c r="L582" s="41">
        <v>378</v>
      </c>
      <c r="M582" t="s">
        <v>6042</v>
      </c>
      <c r="O582">
        <v>14349357</v>
      </c>
      <c r="P582" s="40"/>
    </row>
    <row r="583" spans="1:16" x14ac:dyDescent="0.25">
      <c r="A583">
        <v>10582</v>
      </c>
      <c r="B583" t="s">
        <v>194</v>
      </c>
      <c r="C583" t="s">
        <v>334</v>
      </c>
      <c r="D583">
        <v>1039</v>
      </c>
      <c r="E583" t="s">
        <v>5383</v>
      </c>
      <c r="F583">
        <v>562</v>
      </c>
      <c r="G583" t="s">
        <v>132</v>
      </c>
      <c r="H583" s="43">
        <v>50</v>
      </c>
      <c r="I583" t="s">
        <v>99</v>
      </c>
      <c r="J583" s="40">
        <v>16</v>
      </c>
      <c r="K583" t="s">
        <v>202</v>
      </c>
      <c r="L583" s="41">
        <v>378</v>
      </c>
      <c r="M583" t="s">
        <v>6043</v>
      </c>
      <c r="O583">
        <v>14421104</v>
      </c>
      <c r="P583" s="40"/>
    </row>
    <row r="584" spans="1:16" x14ac:dyDescent="0.25">
      <c r="A584">
        <v>10583</v>
      </c>
      <c r="B584" t="s">
        <v>248</v>
      </c>
      <c r="C584" t="s">
        <v>334</v>
      </c>
      <c r="D584">
        <v>1039</v>
      </c>
      <c r="E584" t="s">
        <v>5383</v>
      </c>
      <c r="F584">
        <v>562</v>
      </c>
      <c r="G584" t="s">
        <v>132</v>
      </c>
      <c r="H584" s="43">
        <v>50</v>
      </c>
      <c r="I584" t="s">
        <v>110</v>
      </c>
      <c r="J584" s="40">
        <v>8</v>
      </c>
      <c r="K584" t="s">
        <v>206</v>
      </c>
      <c r="L584" s="41">
        <v>314</v>
      </c>
      <c r="M584" t="s">
        <v>6044</v>
      </c>
      <c r="O584">
        <v>14478646</v>
      </c>
      <c r="P584" s="40"/>
    </row>
    <row r="585" spans="1:16" x14ac:dyDescent="0.25">
      <c r="A585">
        <v>10584</v>
      </c>
      <c r="B585" t="s">
        <v>248</v>
      </c>
      <c r="C585" t="s">
        <v>334</v>
      </c>
      <c r="D585">
        <v>1039</v>
      </c>
      <c r="E585" t="s">
        <v>5383</v>
      </c>
      <c r="F585">
        <v>562</v>
      </c>
      <c r="G585" t="s">
        <v>132</v>
      </c>
      <c r="H585" s="43">
        <v>50</v>
      </c>
      <c r="I585" t="s">
        <v>110</v>
      </c>
      <c r="J585" s="40">
        <v>8</v>
      </c>
      <c r="K585" t="s">
        <v>202</v>
      </c>
      <c r="L585" s="41">
        <v>378</v>
      </c>
      <c r="M585" t="s">
        <v>6045</v>
      </c>
      <c r="O585">
        <v>15339616</v>
      </c>
      <c r="P585" s="40"/>
    </row>
    <row r="586" spans="1:16" x14ac:dyDescent="0.25">
      <c r="A586">
        <v>10585</v>
      </c>
      <c r="B586" t="s">
        <v>248</v>
      </c>
      <c r="C586" t="s">
        <v>334</v>
      </c>
      <c r="D586">
        <v>1039</v>
      </c>
      <c r="E586" t="s">
        <v>5383</v>
      </c>
      <c r="F586">
        <v>562</v>
      </c>
      <c r="G586" t="s">
        <v>132</v>
      </c>
      <c r="H586" s="43">
        <v>50</v>
      </c>
      <c r="I586" t="s">
        <v>99</v>
      </c>
      <c r="J586" s="40">
        <v>16</v>
      </c>
      <c r="K586" t="s">
        <v>206</v>
      </c>
      <c r="L586" s="41">
        <v>314</v>
      </c>
      <c r="M586" t="s">
        <v>6046</v>
      </c>
      <c r="O586">
        <v>15770101</v>
      </c>
      <c r="P586" s="40"/>
    </row>
    <row r="587" spans="1:16" x14ac:dyDescent="0.25">
      <c r="A587">
        <v>10586</v>
      </c>
      <c r="B587" t="s">
        <v>248</v>
      </c>
      <c r="C587" t="s">
        <v>334</v>
      </c>
      <c r="D587">
        <v>1039</v>
      </c>
      <c r="E587" t="s">
        <v>5383</v>
      </c>
      <c r="F587">
        <v>562</v>
      </c>
      <c r="G587" t="s">
        <v>132</v>
      </c>
      <c r="H587" s="43">
        <v>50</v>
      </c>
      <c r="I587" t="s">
        <v>114</v>
      </c>
      <c r="J587" s="40">
        <v>12</v>
      </c>
      <c r="K587" t="s">
        <v>202</v>
      </c>
      <c r="L587" s="41">
        <v>378</v>
      </c>
      <c r="M587" t="s">
        <v>6047</v>
      </c>
      <c r="O587">
        <v>15770101</v>
      </c>
      <c r="P587" s="40"/>
    </row>
    <row r="588" spans="1:16" x14ac:dyDescent="0.25">
      <c r="A588">
        <v>10587</v>
      </c>
      <c r="B588" t="s">
        <v>194</v>
      </c>
      <c r="C588" t="s">
        <v>334</v>
      </c>
      <c r="D588">
        <v>1039</v>
      </c>
      <c r="E588" t="s">
        <v>5383</v>
      </c>
      <c r="F588">
        <v>562</v>
      </c>
      <c r="G588" t="s">
        <v>132</v>
      </c>
      <c r="H588" s="43">
        <v>50</v>
      </c>
      <c r="I588" t="s">
        <v>211</v>
      </c>
      <c r="J588" s="40">
        <v>32</v>
      </c>
      <c r="K588" t="s">
        <v>202</v>
      </c>
      <c r="L588" s="41">
        <v>378</v>
      </c>
      <c r="M588" t="s">
        <v>6048</v>
      </c>
      <c r="O588">
        <v>15856054</v>
      </c>
      <c r="P588" s="40"/>
    </row>
    <row r="589" spans="1:16" x14ac:dyDescent="0.25">
      <c r="A589">
        <v>10588</v>
      </c>
      <c r="B589" t="s">
        <v>248</v>
      </c>
      <c r="C589" t="s">
        <v>334</v>
      </c>
      <c r="D589">
        <v>1039</v>
      </c>
      <c r="E589" t="s">
        <v>5383</v>
      </c>
      <c r="F589">
        <v>562</v>
      </c>
      <c r="G589" t="s">
        <v>132</v>
      </c>
      <c r="H589" s="43">
        <v>50</v>
      </c>
      <c r="I589" t="s">
        <v>99</v>
      </c>
      <c r="J589" s="40">
        <v>16</v>
      </c>
      <c r="K589" t="s">
        <v>202</v>
      </c>
      <c r="L589" s="41">
        <v>378</v>
      </c>
      <c r="M589" t="s">
        <v>6049</v>
      </c>
      <c r="O589">
        <v>16200586</v>
      </c>
      <c r="P589" s="40"/>
    </row>
    <row r="590" spans="1:16" x14ac:dyDescent="0.25">
      <c r="A590">
        <v>10589</v>
      </c>
      <c r="B590" t="s">
        <v>248</v>
      </c>
      <c r="C590" t="s">
        <v>334</v>
      </c>
      <c r="D590">
        <v>1039</v>
      </c>
      <c r="E590" t="s">
        <v>5383</v>
      </c>
      <c r="F590">
        <v>562</v>
      </c>
      <c r="G590" t="s">
        <v>132</v>
      </c>
      <c r="H590" s="43">
        <v>50</v>
      </c>
      <c r="I590" t="s">
        <v>121</v>
      </c>
      <c r="J590" s="40">
        <v>24</v>
      </c>
      <c r="K590" t="s">
        <v>206</v>
      </c>
      <c r="L590" s="41">
        <v>314</v>
      </c>
      <c r="M590" t="s">
        <v>6050</v>
      </c>
      <c r="O590">
        <v>16200586</v>
      </c>
      <c r="P590" s="40"/>
    </row>
    <row r="591" spans="1:16" x14ac:dyDescent="0.25">
      <c r="A591">
        <v>10590</v>
      </c>
      <c r="B591" t="s">
        <v>3078</v>
      </c>
      <c r="C591" t="s">
        <v>334</v>
      </c>
      <c r="D591">
        <v>1039</v>
      </c>
      <c r="E591" t="s">
        <v>5383</v>
      </c>
      <c r="F591">
        <v>562</v>
      </c>
      <c r="G591" t="s">
        <v>132</v>
      </c>
      <c r="H591" s="43">
        <v>50</v>
      </c>
      <c r="I591" t="s">
        <v>114</v>
      </c>
      <c r="J591" s="40">
        <v>12</v>
      </c>
      <c r="K591" t="s">
        <v>206</v>
      </c>
      <c r="L591" s="41">
        <v>314</v>
      </c>
      <c r="M591" t="s">
        <v>6051</v>
      </c>
      <c r="O591">
        <v>16200586</v>
      </c>
      <c r="P591" s="40"/>
    </row>
    <row r="592" spans="1:16" x14ac:dyDescent="0.25">
      <c r="A592">
        <v>10591</v>
      </c>
      <c r="B592" t="s">
        <v>248</v>
      </c>
      <c r="C592" t="s">
        <v>334</v>
      </c>
      <c r="D592">
        <v>1039</v>
      </c>
      <c r="E592" t="s">
        <v>5383</v>
      </c>
      <c r="F592">
        <v>562</v>
      </c>
      <c r="G592" t="s">
        <v>132</v>
      </c>
      <c r="H592" s="43">
        <v>50</v>
      </c>
      <c r="I592" t="s">
        <v>121</v>
      </c>
      <c r="J592" s="40">
        <v>24</v>
      </c>
      <c r="K592" t="s">
        <v>202</v>
      </c>
      <c r="L592" s="41">
        <v>378</v>
      </c>
      <c r="M592" t="s">
        <v>6052</v>
      </c>
      <c r="O592">
        <v>16487576</v>
      </c>
      <c r="P592" s="40"/>
    </row>
    <row r="593" spans="1:16" x14ac:dyDescent="0.25">
      <c r="A593">
        <v>10592</v>
      </c>
      <c r="B593" t="s">
        <v>248</v>
      </c>
      <c r="C593" t="s">
        <v>334</v>
      </c>
      <c r="D593">
        <v>1039</v>
      </c>
      <c r="E593" t="s">
        <v>5383</v>
      </c>
      <c r="F593">
        <v>562</v>
      </c>
      <c r="G593" t="s">
        <v>132</v>
      </c>
      <c r="H593" s="43">
        <v>50</v>
      </c>
      <c r="I593" t="s">
        <v>211</v>
      </c>
      <c r="J593" s="40">
        <v>32</v>
      </c>
      <c r="K593" t="s">
        <v>202</v>
      </c>
      <c r="L593" s="41">
        <v>378</v>
      </c>
      <c r="M593" t="s">
        <v>6053</v>
      </c>
      <c r="O593">
        <v>16918061</v>
      </c>
      <c r="P593" s="40"/>
    </row>
    <row r="594" spans="1:16" x14ac:dyDescent="0.25">
      <c r="A594">
        <v>10593</v>
      </c>
      <c r="B594" t="s">
        <v>248</v>
      </c>
      <c r="C594" t="s">
        <v>334</v>
      </c>
      <c r="D594">
        <v>1039</v>
      </c>
      <c r="E594" t="s">
        <v>5383</v>
      </c>
      <c r="F594">
        <v>562</v>
      </c>
      <c r="G594" t="s">
        <v>132</v>
      </c>
      <c r="H594" s="43">
        <v>50</v>
      </c>
      <c r="I594" t="s">
        <v>211</v>
      </c>
      <c r="J594" s="40">
        <v>32</v>
      </c>
      <c r="K594" t="s">
        <v>206</v>
      </c>
      <c r="L594" s="41">
        <v>314</v>
      </c>
      <c r="M594" t="s">
        <v>6054</v>
      </c>
      <c r="O594">
        <v>16918061</v>
      </c>
      <c r="P594" s="40"/>
    </row>
    <row r="595" spans="1:16" x14ac:dyDescent="0.25">
      <c r="A595">
        <v>10594</v>
      </c>
      <c r="B595" t="s">
        <v>201</v>
      </c>
      <c r="C595" t="s">
        <v>338</v>
      </c>
      <c r="D595">
        <v>1140</v>
      </c>
      <c r="E595" t="s">
        <v>5383</v>
      </c>
      <c r="F595">
        <v>562</v>
      </c>
      <c r="G595" t="s">
        <v>132</v>
      </c>
      <c r="H595" s="43">
        <v>50</v>
      </c>
      <c r="I595" t="s">
        <v>110</v>
      </c>
      <c r="J595" s="40">
        <v>8</v>
      </c>
      <c r="K595" t="s">
        <v>202</v>
      </c>
      <c r="L595" s="41">
        <v>378</v>
      </c>
      <c r="M595" t="s">
        <v>6055</v>
      </c>
      <c r="O595">
        <v>11795289</v>
      </c>
      <c r="P595" s="40"/>
    </row>
    <row r="596" spans="1:16" x14ac:dyDescent="0.25">
      <c r="A596">
        <v>10595</v>
      </c>
      <c r="B596" t="s">
        <v>222</v>
      </c>
      <c r="C596" t="s">
        <v>338</v>
      </c>
      <c r="D596">
        <v>1140</v>
      </c>
      <c r="E596" t="s">
        <v>5383</v>
      </c>
      <c r="F596">
        <v>562</v>
      </c>
      <c r="G596" t="s">
        <v>200</v>
      </c>
      <c r="H596" s="43">
        <v>60</v>
      </c>
      <c r="I596" t="s">
        <v>110</v>
      </c>
      <c r="J596" s="40">
        <v>8</v>
      </c>
      <c r="K596" t="s">
        <v>202</v>
      </c>
      <c r="L596" s="41">
        <v>378</v>
      </c>
      <c r="M596" t="s">
        <v>6056</v>
      </c>
      <c r="O596">
        <v>12052863</v>
      </c>
      <c r="P596" s="40"/>
    </row>
    <row r="597" spans="1:16" x14ac:dyDescent="0.25">
      <c r="A597">
        <v>10596</v>
      </c>
      <c r="B597" t="s">
        <v>201</v>
      </c>
      <c r="C597" t="s">
        <v>338</v>
      </c>
      <c r="D597">
        <v>1140</v>
      </c>
      <c r="E597" t="s">
        <v>5383</v>
      </c>
      <c r="F597">
        <v>562</v>
      </c>
      <c r="G597" t="s">
        <v>132</v>
      </c>
      <c r="H597" s="43">
        <v>50</v>
      </c>
      <c r="I597" t="s">
        <v>110</v>
      </c>
      <c r="J597" s="40">
        <v>8</v>
      </c>
      <c r="K597" t="s">
        <v>202</v>
      </c>
      <c r="L597" s="41">
        <v>378</v>
      </c>
      <c r="M597" t="s">
        <v>6057</v>
      </c>
      <c r="O597">
        <v>12340427</v>
      </c>
      <c r="P597" s="40"/>
    </row>
    <row r="598" spans="1:16" x14ac:dyDescent="0.25">
      <c r="A598">
        <v>10597</v>
      </c>
      <c r="B598" t="s">
        <v>201</v>
      </c>
      <c r="C598" t="s">
        <v>338</v>
      </c>
      <c r="D598">
        <v>1140</v>
      </c>
      <c r="E598" t="s">
        <v>5383</v>
      </c>
      <c r="F598">
        <v>562</v>
      </c>
      <c r="G598" t="s">
        <v>132</v>
      </c>
      <c r="H598" s="43">
        <v>50</v>
      </c>
      <c r="I598" t="s">
        <v>99</v>
      </c>
      <c r="J598" s="40">
        <v>16</v>
      </c>
      <c r="K598" t="s">
        <v>202</v>
      </c>
      <c r="L598" s="41">
        <v>378</v>
      </c>
      <c r="M598" t="s">
        <v>6058</v>
      </c>
      <c r="O598">
        <v>12584512</v>
      </c>
      <c r="P598" s="40"/>
    </row>
    <row r="599" spans="1:16" x14ac:dyDescent="0.25">
      <c r="A599">
        <v>10598</v>
      </c>
      <c r="B599" t="s">
        <v>201</v>
      </c>
      <c r="C599" t="s">
        <v>338</v>
      </c>
      <c r="D599">
        <v>1140</v>
      </c>
      <c r="E599" t="s">
        <v>5383</v>
      </c>
      <c r="F599">
        <v>562</v>
      </c>
      <c r="G599" t="s">
        <v>132</v>
      </c>
      <c r="H599" s="43">
        <v>50</v>
      </c>
      <c r="I599" t="s">
        <v>110</v>
      </c>
      <c r="J599" s="40">
        <v>8</v>
      </c>
      <c r="K599" t="s">
        <v>206</v>
      </c>
      <c r="L599" s="41">
        <v>314</v>
      </c>
      <c r="M599" t="s">
        <v>6059</v>
      </c>
      <c r="O599">
        <v>12986154</v>
      </c>
      <c r="P599" s="40"/>
    </row>
    <row r="600" spans="1:16" x14ac:dyDescent="0.25">
      <c r="A600">
        <v>10599</v>
      </c>
      <c r="B600" t="s">
        <v>201</v>
      </c>
      <c r="C600" t="s">
        <v>338</v>
      </c>
      <c r="D600">
        <v>1140</v>
      </c>
      <c r="E600" t="s">
        <v>5383</v>
      </c>
      <c r="F600">
        <v>562</v>
      </c>
      <c r="G600" t="s">
        <v>132</v>
      </c>
      <c r="H600" s="43">
        <v>50</v>
      </c>
      <c r="I600" t="s">
        <v>99</v>
      </c>
      <c r="J600" s="40">
        <v>16</v>
      </c>
      <c r="K600" t="s">
        <v>202</v>
      </c>
      <c r="L600" s="41">
        <v>378</v>
      </c>
      <c r="M600" t="s">
        <v>6058</v>
      </c>
      <c r="O600">
        <v>14134114</v>
      </c>
      <c r="P600" s="40"/>
    </row>
    <row r="601" spans="1:16" x14ac:dyDescent="0.25">
      <c r="A601">
        <v>10600</v>
      </c>
      <c r="B601" t="s">
        <v>3029</v>
      </c>
      <c r="C601" t="s">
        <v>333</v>
      </c>
      <c r="D601">
        <v>1146</v>
      </c>
      <c r="E601" t="s">
        <v>5383</v>
      </c>
      <c r="F601">
        <v>562</v>
      </c>
      <c r="G601" t="s">
        <v>132</v>
      </c>
      <c r="H601" s="43">
        <v>50</v>
      </c>
      <c r="I601" t="s">
        <v>110</v>
      </c>
      <c r="J601" s="40">
        <v>8</v>
      </c>
      <c r="K601" t="s">
        <v>202</v>
      </c>
      <c r="L601" s="41">
        <v>378</v>
      </c>
      <c r="M601" t="s">
        <v>6060</v>
      </c>
      <c r="O601">
        <v>11465251</v>
      </c>
      <c r="P601" s="40"/>
    </row>
    <row r="602" spans="1:16" x14ac:dyDescent="0.25">
      <c r="A602">
        <v>10601</v>
      </c>
      <c r="B602" t="s">
        <v>252</v>
      </c>
      <c r="C602" t="s">
        <v>333</v>
      </c>
      <c r="D602">
        <v>1146</v>
      </c>
      <c r="E602" t="s">
        <v>5383</v>
      </c>
      <c r="F602">
        <v>562</v>
      </c>
      <c r="G602" t="s">
        <v>264</v>
      </c>
      <c r="H602" s="43">
        <v>95</v>
      </c>
      <c r="I602" t="s">
        <v>110</v>
      </c>
      <c r="J602" s="40">
        <v>8</v>
      </c>
      <c r="K602" t="s">
        <v>206</v>
      </c>
      <c r="L602" s="41">
        <v>314</v>
      </c>
      <c r="M602" t="s">
        <v>6061</v>
      </c>
      <c r="O602">
        <v>15942295</v>
      </c>
      <c r="P602" s="40"/>
    </row>
    <row r="603" spans="1:16" x14ac:dyDescent="0.25">
      <c r="A603">
        <v>10602</v>
      </c>
      <c r="B603" t="s">
        <v>189</v>
      </c>
      <c r="C603" t="s">
        <v>342</v>
      </c>
      <c r="D603">
        <v>1159</v>
      </c>
      <c r="E603" t="s">
        <v>5383</v>
      </c>
      <c r="F603">
        <v>562</v>
      </c>
      <c r="G603" t="s">
        <v>193</v>
      </c>
      <c r="H603" s="43">
        <v>65</v>
      </c>
      <c r="I603" t="s">
        <v>110</v>
      </c>
      <c r="J603" s="40">
        <v>8</v>
      </c>
      <c r="K603" t="s">
        <v>202</v>
      </c>
      <c r="L603" s="41">
        <v>378</v>
      </c>
      <c r="M603" t="s">
        <v>6062</v>
      </c>
      <c r="O603">
        <v>14048161</v>
      </c>
      <c r="P603" s="40"/>
    </row>
    <row r="604" spans="1:16" x14ac:dyDescent="0.25">
      <c r="A604">
        <v>10603</v>
      </c>
      <c r="B604" t="s">
        <v>189</v>
      </c>
      <c r="C604" t="s">
        <v>342</v>
      </c>
      <c r="D604">
        <v>1159</v>
      </c>
      <c r="E604" t="s">
        <v>5383</v>
      </c>
      <c r="F604">
        <v>562</v>
      </c>
      <c r="G604" t="s">
        <v>193</v>
      </c>
      <c r="H604" s="43">
        <v>65</v>
      </c>
      <c r="I604" t="s">
        <v>114</v>
      </c>
      <c r="J604" s="40">
        <v>12</v>
      </c>
      <c r="K604" t="s">
        <v>202</v>
      </c>
      <c r="L604" s="41">
        <v>378</v>
      </c>
      <c r="M604" t="s">
        <v>6063</v>
      </c>
      <c r="O604">
        <v>14335151</v>
      </c>
      <c r="P604" s="40"/>
    </row>
    <row r="605" spans="1:16" x14ac:dyDescent="0.25">
      <c r="A605">
        <v>10604</v>
      </c>
      <c r="B605" t="s">
        <v>189</v>
      </c>
      <c r="C605" t="s">
        <v>342</v>
      </c>
      <c r="D605">
        <v>1159</v>
      </c>
      <c r="E605" t="s">
        <v>5383</v>
      </c>
      <c r="F605">
        <v>562</v>
      </c>
      <c r="G605" t="s">
        <v>193</v>
      </c>
      <c r="H605" s="43">
        <v>65</v>
      </c>
      <c r="I605" t="s">
        <v>110</v>
      </c>
      <c r="J605" s="40">
        <v>8</v>
      </c>
      <c r="K605" t="s">
        <v>213</v>
      </c>
      <c r="L605" s="41">
        <v>628</v>
      </c>
      <c r="M605" t="s">
        <v>6064</v>
      </c>
      <c r="O605">
        <v>14622141</v>
      </c>
      <c r="P605" s="40"/>
    </row>
    <row r="606" spans="1:16" x14ac:dyDescent="0.25">
      <c r="A606">
        <v>10605</v>
      </c>
      <c r="B606" t="s">
        <v>189</v>
      </c>
      <c r="C606" t="s">
        <v>342</v>
      </c>
      <c r="D606">
        <v>1159</v>
      </c>
      <c r="E606" t="s">
        <v>5383</v>
      </c>
      <c r="F606">
        <v>562</v>
      </c>
      <c r="G606" t="s">
        <v>193</v>
      </c>
      <c r="H606" s="43">
        <v>65</v>
      </c>
      <c r="I606" t="s">
        <v>99</v>
      </c>
      <c r="J606" s="40">
        <v>16</v>
      </c>
      <c r="K606" t="s">
        <v>202</v>
      </c>
      <c r="L606" s="41">
        <v>378</v>
      </c>
      <c r="M606" t="s">
        <v>6065</v>
      </c>
      <c r="O606">
        <v>14622141</v>
      </c>
      <c r="P606" s="40"/>
    </row>
    <row r="607" spans="1:16" x14ac:dyDescent="0.25">
      <c r="A607">
        <v>10606</v>
      </c>
      <c r="B607" t="s">
        <v>189</v>
      </c>
      <c r="C607" t="s">
        <v>342</v>
      </c>
      <c r="D607">
        <v>1159</v>
      </c>
      <c r="E607" t="s">
        <v>5383</v>
      </c>
      <c r="F607">
        <v>562</v>
      </c>
      <c r="G607" t="s">
        <v>193</v>
      </c>
      <c r="H607" s="43">
        <v>65</v>
      </c>
      <c r="I607" t="s">
        <v>114</v>
      </c>
      <c r="J607" s="40">
        <v>12</v>
      </c>
      <c r="K607" t="s">
        <v>213</v>
      </c>
      <c r="L607" s="41">
        <v>628</v>
      </c>
      <c r="M607" t="s">
        <v>6066</v>
      </c>
      <c r="O607">
        <v>14765636</v>
      </c>
      <c r="P607" s="40"/>
    </row>
    <row r="608" spans="1:16" x14ac:dyDescent="0.25">
      <c r="A608">
        <v>10607</v>
      </c>
      <c r="B608" t="s">
        <v>189</v>
      </c>
      <c r="C608" t="s">
        <v>342</v>
      </c>
      <c r="D608">
        <v>1159</v>
      </c>
      <c r="E608" t="s">
        <v>5383</v>
      </c>
      <c r="F608">
        <v>562</v>
      </c>
      <c r="G608" t="s">
        <v>193</v>
      </c>
      <c r="H608" s="43">
        <v>65</v>
      </c>
      <c r="I608" t="s">
        <v>99</v>
      </c>
      <c r="J608" s="40">
        <v>16</v>
      </c>
      <c r="K608" t="s">
        <v>213</v>
      </c>
      <c r="L608" s="41">
        <v>628</v>
      </c>
      <c r="M608" t="s">
        <v>6067</v>
      </c>
      <c r="O608">
        <v>15052626</v>
      </c>
      <c r="P608" s="40"/>
    </row>
    <row r="609" spans="1:16" x14ac:dyDescent="0.25">
      <c r="A609">
        <v>10608</v>
      </c>
      <c r="B609" t="s">
        <v>189</v>
      </c>
      <c r="C609" t="s">
        <v>342</v>
      </c>
      <c r="D609">
        <v>1159</v>
      </c>
      <c r="E609" t="s">
        <v>5383</v>
      </c>
      <c r="F609">
        <v>562</v>
      </c>
      <c r="G609" t="s">
        <v>193</v>
      </c>
      <c r="H609" s="43">
        <v>65</v>
      </c>
      <c r="I609" t="s">
        <v>211</v>
      </c>
      <c r="J609" s="40">
        <v>32</v>
      </c>
      <c r="K609" t="s">
        <v>202</v>
      </c>
      <c r="L609" s="41">
        <v>378</v>
      </c>
      <c r="M609" t="s">
        <v>6068</v>
      </c>
      <c r="O609">
        <v>15626606</v>
      </c>
      <c r="P609" s="40"/>
    </row>
    <row r="610" spans="1:16" x14ac:dyDescent="0.25">
      <c r="A610">
        <v>10609</v>
      </c>
      <c r="B610" t="s">
        <v>220</v>
      </c>
      <c r="C610" t="s">
        <v>345</v>
      </c>
      <c r="D610">
        <v>1213</v>
      </c>
      <c r="E610" t="s">
        <v>5383</v>
      </c>
      <c r="F610">
        <v>562</v>
      </c>
      <c r="G610" t="s">
        <v>132</v>
      </c>
      <c r="H610" s="43">
        <v>50</v>
      </c>
      <c r="I610" t="s">
        <v>110</v>
      </c>
      <c r="J610" s="40">
        <v>8</v>
      </c>
      <c r="K610" t="s">
        <v>202</v>
      </c>
      <c r="L610" s="41">
        <v>378</v>
      </c>
      <c r="M610" t="s">
        <v>6069</v>
      </c>
      <c r="O610">
        <v>14252210</v>
      </c>
      <c r="P610" s="40"/>
    </row>
    <row r="611" spans="1:16" x14ac:dyDescent="0.25">
      <c r="A611">
        <v>10610</v>
      </c>
      <c r="B611" t="s">
        <v>222</v>
      </c>
      <c r="C611" t="s">
        <v>338</v>
      </c>
      <c r="D611">
        <v>1140</v>
      </c>
      <c r="E611" t="s">
        <v>5382</v>
      </c>
      <c r="F611">
        <v>564</v>
      </c>
      <c r="G611" t="s">
        <v>200</v>
      </c>
      <c r="H611" s="43">
        <v>60</v>
      </c>
      <c r="I611" t="s">
        <v>110</v>
      </c>
      <c r="J611" s="40">
        <v>8</v>
      </c>
      <c r="K611" t="s">
        <v>202</v>
      </c>
      <c r="L611" s="41">
        <v>378</v>
      </c>
      <c r="M611" t="s">
        <v>6070</v>
      </c>
      <c r="O611">
        <v>12469716</v>
      </c>
      <c r="P611" s="40"/>
    </row>
    <row r="612" spans="1:16" x14ac:dyDescent="0.25">
      <c r="A612">
        <v>10611</v>
      </c>
      <c r="B612" t="s">
        <v>3038</v>
      </c>
      <c r="C612" t="s">
        <v>333</v>
      </c>
      <c r="D612">
        <v>1146</v>
      </c>
      <c r="E612" t="s">
        <v>5382</v>
      </c>
      <c r="F612">
        <v>564</v>
      </c>
      <c r="G612" t="s">
        <v>132</v>
      </c>
      <c r="H612" s="43">
        <v>50</v>
      </c>
      <c r="I612" t="s">
        <v>110</v>
      </c>
      <c r="J612" s="40">
        <v>8</v>
      </c>
      <c r="K612" t="s">
        <v>202</v>
      </c>
      <c r="L612" s="41">
        <v>378</v>
      </c>
      <c r="M612" t="s">
        <v>6071</v>
      </c>
      <c r="O612">
        <v>12039231</v>
      </c>
      <c r="P612" s="40"/>
    </row>
    <row r="613" spans="1:16" x14ac:dyDescent="0.25">
      <c r="A613">
        <v>10612</v>
      </c>
      <c r="B613" t="s">
        <v>5471</v>
      </c>
      <c r="C613" t="s">
        <v>333</v>
      </c>
      <c r="D613">
        <v>1146</v>
      </c>
      <c r="E613" t="s">
        <v>5382</v>
      </c>
      <c r="F613">
        <v>564</v>
      </c>
      <c r="G613" t="s">
        <v>4113</v>
      </c>
      <c r="H613" s="43">
        <v>75</v>
      </c>
      <c r="I613" t="s">
        <v>110</v>
      </c>
      <c r="J613" s="40">
        <v>8</v>
      </c>
      <c r="K613" t="s">
        <v>202</v>
      </c>
      <c r="L613" s="41">
        <v>378</v>
      </c>
      <c r="M613" t="s">
        <v>6072</v>
      </c>
      <c r="O613">
        <v>14779842</v>
      </c>
      <c r="P613" s="40"/>
    </row>
    <row r="614" spans="1:16" x14ac:dyDescent="0.25">
      <c r="A614">
        <v>10613</v>
      </c>
      <c r="B614" t="s">
        <v>5471</v>
      </c>
      <c r="C614" t="s">
        <v>333</v>
      </c>
      <c r="D614">
        <v>1146</v>
      </c>
      <c r="E614" t="s">
        <v>5382</v>
      </c>
      <c r="F614">
        <v>564</v>
      </c>
      <c r="G614" t="s">
        <v>4112</v>
      </c>
      <c r="H614" s="43">
        <v>70</v>
      </c>
      <c r="I614" t="s">
        <v>110</v>
      </c>
      <c r="J614" s="40">
        <v>8</v>
      </c>
      <c r="K614" t="s">
        <v>202</v>
      </c>
      <c r="L614" s="41">
        <v>378</v>
      </c>
      <c r="M614" t="s">
        <v>6073</v>
      </c>
      <c r="O614">
        <v>14779842</v>
      </c>
      <c r="P614" s="40"/>
    </row>
    <row r="615" spans="1:16" x14ac:dyDescent="0.25">
      <c r="A615">
        <v>10614</v>
      </c>
      <c r="B615" t="s">
        <v>5471</v>
      </c>
      <c r="C615" t="s">
        <v>333</v>
      </c>
      <c r="D615">
        <v>1146</v>
      </c>
      <c r="E615" t="s">
        <v>5382</v>
      </c>
      <c r="F615">
        <v>564</v>
      </c>
      <c r="G615" t="s">
        <v>4113</v>
      </c>
      <c r="H615" s="43">
        <v>75</v>
      </c>
      <c r="I615" t="s">
        <v>114</v>
      </c>
      <c r="J615" s="40">
        <v>12</v>
      </c>
      <c r="K615" t="s">
        <v>202</v>
      </c>
      <c r="L615" s="41">
        <v>378</v>
      </c>
      <c r="M615" t="s">
        <v>6074</v>
      </c>
      <c r="O615">
        <v>15353822</v>
      </c>
      <c r="P615" s="40"/>
    </row>
    <row r="616" spans="1:16" x14ac:dyDescent="0.25">
      <c r="A616">
        <v>10615</v>
      </c>
      <c r="B616" t="s">
        <v>5471</v>
      </c>
      <c r="C616" t="s">
        <v>333</v>
      </c>
      <c r="D616">
        <v>1146</v>
      </c>
      <c r="E616" t="s">
        <v>5382</v>
      </c>
      <c r="F616">
        <v>564</v>
      </c>
      <c r="G616" t="s">
        <v>4112</v>
      </c>
      <c r="H616" s="43">
        <v>70</v>
      </c>
      <c r="I616" t="s">
        <v>114</v>
      </c>
      <c r="J616" s="40">
        <v>12</v>
      </c>
      <c r="K616" t="s">
        <v>202</v>
      </c>
      <c r="L616" s="41">
        <v>378</v>
      </c>
      <c r="M616" t="s">
        <v>6075</v>
      </c>
      <c r="O616">
        <v>15353822</v>
      </c>
      <c r="P616" s="40"/>
    </row>
    <row r="617" spans="1:16" x14ac:dyDescent="0.25">
      <c r="A617">
        <v>10616</v>
      </c>
      <c r="B617" t="s">
        <v>5471</v>
      </c>
      <c r="C617" t="s">
        <v>333</v>
      </c>
      <c r="D617">
        <v>1146</v>
      </c>
      <c r="E617" t="s">
        <v>5382</v>
      </c>
      <c r="F617">
        <v>564</v>
      </c>
      <c r="G617" t="s">
        <v>4113</v>
      </c>
      <c r="H617" s="43">
        <v>75</v>
      </c>
      <c r="I617" t="s">
        <v>110</v>
      </c>
      <c r="J617" s="40">
        <v>8</v>
      </c>
      <c r="K617" t="s">
        <v>202</v>
      </c>
      <c r="L617" s="41">
        <v>378</v>
      </c>
      <c r="M617" t="s">
        <v>6076</v>
      </c>
      <c r="O617">
        <v>15497317</v>
      </c>
      <c r="P617" s="40"/>
    </row>
    <row r="618" spans="1:16" x14ac:dyDescent="0.25">
      <c r="A618">
        <v>10617</v>
      </c>
      <c r="B618" t="s">
        <v>5471</v>
      </c>
      <c r="C618" t="s">
        <v>333</v>
      </c>
      <c r="D618">
        <v>1146</v>
      </c>
      <c r="E618" t="s">
        <v>5382</v>
      </c>
      <c r="F618">
        <v>564</v>
      </c>
      <c r="G618" t="s">
        <v>4113</v>
      </c>
      <c r="H618" s="43">
        <v>75</v>
      </c>
      <c r="I618" t="s">
        <v>110</v>
      </c>
      <c r="J618" s="40">
        <v>8</v>
      </c>
      <c r="K618" t="s">
        <v>202</v>
      </c>
      <c r="L618" s="41">
        <v>378</v>
      </c>
      <c r="M618" t="s">
        <v>6077</v>
      </c>
      <c r="O618">
        <v>15784307</v>
      </c>
      <c r="P618" s="40"/>
    </row>
    <row r="619" spans="1:16" x14ac:dyDescent="0.25">
      <c r="A619">
        <v>10618</v>
      </c>
      <c r="B619" t="s">
        <v>5471</v>
      </c>
      <c r="C619" t="s">
        <v>333</v>
      </c>
      <c r="D619">
        <v>1146</v>
      </c>
      <c r="E619" t="s">
        <v>5382</v>
      </c>
      <c r="F619">
        <v>564</v>
      </c>
      <c r="G619" t="s">
        <v>4112</v>
      </c>
      <c r="H619" s="43">
        <v>70</v>
      </c>
      <c r="I619" t="s">
        <v>110</v>
      </c>
      <c r="J619" s="40">
        <v>8</v>
      </c>
      <c r="K619" t="s">
        <v>202</v>
      </c>
      <c r="L619" s="41">
        <v>378</v>
      </c>
      <c r="M619" t="s">
        <v>6078</v>
      </c>
      <c r="O619">
        <v>15784307</v>
      </c>
      <c r="P619" s="40"/>
    </row>
    <row r="620" spans="1:16" x14ac:dyDescent="0.25">
      <c r="A620">
        <v>10619</v>
      </c>
      <c r="B620" t="s">
        <v>5471</v>
      </c>
      <c r="C620" t="s">
        <v>333</v>
      </c>
      <c r="D620">
        <v>1146</v>
      </c>
      <c r="E620" t="s">
        <v>5382</v>
      </c>
      <c r="F620">
        <v>564</v>
      </c>
      <c r="G620" t="s">
        <v>4112</v>
      </c>
      <c r="H620" s="43">
        <v>70</v>
      </c>
      <c r="I620" t="s">
        <v>110</v>
      </c>
      <c r="J620" s="40">
        <v>8</v>
      </c>
      <c r="K620" t="s">
        <v>202</v>
      </c>
      <c r="L620" s="41">
        <v>378</v>
      </c>
      <c r="M620" t="s">
        <v>6079</v>
      </c>
      <c r="O620">
        <v>16071297</v>
      </c>
      <c r="P620" s="40"/>
    </row>
    <row r="621" spans="1:16" x14ac:dyDescent="0.25">
      <c r="A621">
        <v>10620</v>
      </c>
      <c r="B621" t="s">
        <v>5471</v>
      </c>
      <c r="C621" t="s">
        <v>333</v>
      </c>
      <c r="D621">
        <v>1146</v>
      </c>
      <c r="E621" t="s">
        <v>5382</v>
      </c>
      <c r="F621">
        <v>564</v>
      </c>
      <c r="G621" t="s">
        <v>4113</v>
      </c>
      <c r="H621" s="43">
        <v>75</v>
      </c>
      <c r="I621" t="s">
        <v>99</v>
      </c>
      <c r="J621" s="40">
        <v>16</v>
      </c>
      <c r="K621" t="s">
        <v>202</v>
      </c>
      <c r="L621" s="41">
        <v>378</v>
      </c>
      <c r="M621" t="s">
        <v>6080</v>
      </c>
      <c r="O621">
        <v>16071297</v>
      </c>
      <c r="P621" s="40"/>
    </row>
    <row r="622" spans="1:16" x14ac:dyDescent="0.25">
      <c r="A622">
        <v>10621</v>
      </c>
      <c r="B622" t="s">
        <v>5471</v>
      </c>
      <c r="C622" t="s">
        <v>333</v>
      </c>
      <c r="D622">
        <v>1146</v>
      </c>
      <c r="E622" t="s">
        <v>5382</v>
      </c>
      <c r="F622">
        <v>564</v>
      </c>
      <c r="G622" t="s">
        <v>4112</v>
      </c>
      <c r="H622" s="43">
        <v>70</v>
      </c>
      <c r="I622" t="s">
        <v>99</v>
      </c>
      <c r="J622" s="40">
        <v>16</v>
      </c>
      <c r="K622" t="s">
        <v>202</v>
      </c>
      <c r="L622" s="41">
        <v>378</v>
      </c>
      <c r="M622" t="s">
        <v>6081</v>
      </c>
      <c r="O622">
        <v>16071297</v>
      </c>
      <c r="P622" s="40"/>
    </row>
    <row r="623" spans="1:16" x14ac:dyDescent="0.25">
      <c r="A623">
        <v>10622</v>
      </c>
      <c r="B623" t="s">
        <v>5471</v>
      </c>
      <c r="C623" t="s">
        <v>333</v>
      </c>
      <c r="D623">
        <v>1146</v>
      </c>
      <c r="E623" t="s">
        <v>5382</v>
      </c>
      <c r="F623">
        <v>564</v>
      </c>
      <c r="G623" t="s">
        <v>4113</v>
      </c>
      <c r="H623" s="43">
        <v>75</v>
      </c>
      <c r="I623" t="s">
        <v>114</v>
      </c>
      <c r="J623" s="40">
        <v>12</v>
      </c>
      <c r="K623" t="s">
        <v>202</v>
      </c>
      <c r="L623" s="41">
        <v>378</v>
      </c>
      <c r="M623" t="s">
        <v>6082</v>
      </c>
      <c r="O623">
        <v>16071297</v>
      </c>
      <c r="P623" s="40"/>
    </row>
    <row r="624" spans="1:16" x14ac:dyDescent="0.25">
      <c r="A624">
        <v>10623</v>
      </c>
      <c r="B624" t="s">
        <v>220</v>
      </c>
      <c r="C624" t="s">
        <v>345</v>
      </c>
      <c r="D624">
        <v>1213</v>
      </c>
      <c r="E624" t="s">
        <v>5382</v>
      </c>
      <c r="F624">
        <v>564</v>
      </c>
      <c r="G624" t="s">
        <v>200</v>
      </c>
      <c r="H624" s="43">
        <v>60</v>
      </c>
      <c r="I624" t="s">
        <v>114</v>
      </c>
      <c r="J624" s="40">
        <v>12</v>
      </c>
      <c r="K624" t="s">
        <v>202</v>
      </c>
      <c r="L624" s="41">
        <v>378</v>
      </c>
      <c r="M624" t="s">
        <v>6083</v>
      </c>
      <c r="O624">
        <v>14335151</v>
      </c>
      <c r="P624" s="40"/>
    </row>
    <row r="625" spans="1:16384" x14ac:dyDescent="0.25">
      <c r="A625">
        <v>10624</v>
      </c>
      <c r="B625" t="s">
        <v>3090</v>
      </c>
      <c r="C625" t="s">
        <v>345</v>
      </c>
      <c r="D625">
        <v>1213</v>
      </c>
      <c r="E625" t="s">
        <v>5382</v>
      </c>
      <c r="F625">
        <v>564</v>
      </c>
      <c r="G625" t="s">
        <v>4114</v>
      </c>
      <c r="H625" s="43">
        <v>55</v>
      </c>
      <c r="I625" t="s">
        <v>99</v>
      </c>
      <c r="J625" s="40">
        <v>16</v>
      </c>
      <c r="K625" t="s">
        <v>202</v>
      </c>
      <c r="L625" s="41">
        <v>378</v>
      </c>
      <c r="M625" t="s">
        <v>6084</v>
      </c>
      <c r="O625">
        <v>15066832</v>
      </c>
      <c r="P625" s="40"/>
    </row>
    <row r="626" spans="1:16384" x14ac:dyDescent="0.25">
      <c r="A626">
        <v>10625</v>
      </c>
      <c r="B626" t="s">
        <v>227</v>
      </c>
      <c r="C626" t="s">
        <v>337</v>
      </c>
      <c r="D626">
        <v>933</v>
      </c>
      <c r="E626" t="s">
        <v>5384</v>
      </c>
      <c r="F626">
        <v>565</v>
      </c>
      <c r="G626" t="s">
        <v>132</v>
      </c>
      <c r="H626" s="43">
        <v>50</v>
      </c>
      <c r="I626" t="s">
        <v>110</v>
      </c>
      <c r="J626" s="40">
        <v>8</v>
      </c>
      <c r="K626" t="s">
        <v>206</v>
      </c>
      <c r="L626" s="41">
        <v>314</v>
      </c>
      <c r="M626" t="s">
        <v>6085</v>
      </c>
      <c r="O626">
        <v>13775377</v>
      </c>
      <c r="P626" s="40"/>
    </row>
    <row r="627" spans="1:16384" x14ac:dyDescent="0.25">
      <c r="A627">
        <v>10626</v>
      </c>
      <c r="B627" t="s">
        <v>227</v>
      </c>
      <c r="C627" t="s">
        <v>337</v>
      </c>
      <c r="D627">
        <v>933</v>
      </c>
      <c r="E627" t="s">
        <v>5384</v>
      </c>
      <c r="F627">
        <v>565</v>
      </c>
      <c r="G627" t="s">
        <v>132</v>
      </c>
      <c r="H627" s="43">
        <v>50</v>
      </c>
      <c r="I627" t="s">
        <v>110</v>
      </c>
      <c r="J627" s="40">
        <v>8</v>
      </c>
      <c r="K627" t="s">
        <v>206</v>
      </c>
      <c r="L627" s="41">
        <v>314</v>
      </c>
      <c r="M627" t="s">
        <v>6086</v>
      </c>
      <c r="O627">
        <v>15770101</v>
      </c>
      <c r="P627" s="40"/>
    </row>
    <row r="628" spans="1:16384" x14ac:dyDescent="0.25">
      <c r="A628">
        <v>10627</v>
      </c>
      <c r="B628" t="s">
        <v>249</v>
      </c>
      <c r="C628" t="s">
        <v>336</v>
      </c>
      <c r="D628">
        <v>1062</v>
      </c>
      <c r="E628" t="s">
        <v>5384</v>
      </c>
      <c r="F628">
        <v>565</v>
      </c>
      <c r="G628" t="s">
        <v>132</v>
      </c>
      <c r="H628" s="43">
        <v>50</v>
      </c>
      <c r="I628" t="s">
        <v>99</v>
      </c>
      <c r="J628" s="40">
        <v>16</v>
      </c>
      <c r="K628" t="s">
        <v>202</v>
      </c>
      <c r="L628" s="41">
        <v>378</v>
      </c>
      <c r="M628" t="s">
        <v>6087</v>
      </c>
      <c r="O628">
        <v>15848018</v>
      </c>
      <c r="P628" s="40"/>
    </row>
    <row r="629" spans="1:16384" x14ac:dyDescent="0.25">
      <c r="A629">
        <v>10628</v>
      </c>
      <c r="B629" t="s">
        <v>249</v>
      </c>
      <c r="C629" t="s">
        <v>336</v>
      </c>
      <c r="D629">
        <v>1062</v>
      </c>
      <c r="E629" t="s">
        <v>5384</v>
      </c>
      <c r="F629">
        <v>565</v>
      </c>
      <c r="G629" t="s">
        <v>132</v>
      </c>
      <c r="H629" s="43">
        <v>50</v>
      </c>
      <c r="I629" t="s">
        <v>99</v>
      </c>
      <c r="J629" s="40">
        <v>16</v>
      </c>
      <c r="K629" t="s">
        <v>202</v>
      </c>
      <c r="L629" s="41">
        <v>378</v>
      </c>
      <c r="M629" t="s">
        <v>6087</v>
      </c>
      <c r="O629">
        <v>16487576</v>
      </c>
      <c r="P629" s="40"/>
    </row>
    <row r="630" spans="1:16384" x14ac:dyDescent="0.25">
      <c r="A630">
        <v>10629</v>
      </c>
      <c r="B630" t="s">
        <v>212</v>
      </c>
      <c r="C630" t="s">
        <v>340</v>
      </c>
      <c r="D630">
        <v>963</v>
      </c>
      <c r="E630" t="s">
        <v>5385</v>
      </c>
      <c r="F630">
        <v>585</v>
      </c>
      <c r="G630" t="s">
        <v>132</v>
      </c>
      <c r="H630" s="43">
        <v>50</v>
      </c>
      <c r="I630" t="s">
        <v>110</v>
      </c>
      <c r="J630" s="40">
        <v>8</v>
      </c>
      <c r="K630" t="s">
        <v>206</v>
      </c>
      <c r="L630" s="41">
        <v>314</v>
      </c>
      <c r="M630" t="s">
        <v>6088</v>
      </c>
      <c r="O630">
        <v>15784307</v>
      </c>
      <c r="P630" s="40"/>
    </row>
    <row r="631" spans="1:16384" x14ac:dyDescent="0.25">
      <c r="A631">
        <v>10630</v>
      </c>
      <c r="B631" t="s">
        <v>5468</v>
      </c>
      <c r="C631" t="s">
        <v>333</v>
      </c>
      <c r="D631">
        <v>1146</v>
      </c>
      <c r="E631" t="s">
        <v>5380</v>
      </c>
      <c r="F631">
        <v>588</v>
      </c>
      <c r="G631" t="s">
        <v>193</v>
      </c>
      <c r="H631" s="43">
        <v>65</v>
      </c>
      <c r="I631" t="s">
        <v>211</v>
      </c>
      <c r="J631" s="40">
        <v>32</v>
      </c>
      <c r="K631" t="s">
        <v>202</v>
      </c>
      <c r="L631" s="41">
        <v>378</v>
      </c>
      <c r="M631" t="s">
        <v>6089</v>
      </c>
      <c r="O631">
        <v>15927802</v>
      </c>
      <c r="P631" s="40"/>
    </row>
    <row r="632" spans="1:16384" x14ac:dyDescent="0.25">
      <c r="A632">
        <v>10631</v>
      </c>
      <c r="B632" t="s">
        <v>5472</v>
      </c>
      <c r="C632" t="s">
        <v>333</v>
      </c>
      <c r="D632">
        <v>1146</v>
      </c>
      <c r="E632" t="s">
        <v>5381</v>
      </c>
      <c r="F632">
        <v>596</v>
      </c>
      <c r="G632" t="s">
        <v>253</v>
      </c>
      <c r="H632" s="43">
        <v>100</v>
      </c>
      <c r="I632" t="s">
        <v>99</v>
      </c>
      <c r="J632" s="40">
        <v>16</v>
      </c>
      <c r="K632" t="s">
        <v>6096</v>
      </c>
      <c r="L632" s="41">
        <v>500</v>
      </c>
      <c r="M632" t="s">
        <v>6090</v>
      </c>
      <c r="O632">
        <v>15770101</v>
      </c>
      <c r="P632" s="40"/>
    </row>
    <row r="633" spans="1:16384" x14ac:dyDescent="0.25">
      <c r="A633">
        <v>10632</v>
      </c>
      <c r="B633" t="s">
        <v>242</v>
      </c>
      <c r="C633" t="s">
        <v>342</v>
      </c>
      <c r="D633">
        <v>1159</v>
      </c>
      <c r="E633" t="s">
        <v>5381</v>
      </c>
      <c r="F633">
        <v>596</v>
      </c>
      <c r="G633" t="s">
        <v>132</v>
      </c>
      <c r="H633" s="43">
        <v>50</v>
      </c>
      <c r="I633" t="s">
        <v>99</v>
      </c>
      <c r="J633" s="40">
        <v>16</v>
      </c>
      <c r="K633" t="s">
        <v>202</v>
      </c>
      <c r="L633" s="41">
        <v>378</v>
      </c>
      <c r="M633" t="s">
        <v>6091</v>
      </c>
      <c r="O633">
        <v>15497317</v>
      </c>
      <c r="P633" s="40"/>
    </row>
    <row r="634" spans="1:16384" x14ac:dyDescent="0.25">
      <c r="A634">
        <v>10633</v>
      </c>
      <c r="B634" t="s">
        <v>242</v>
      </c>
      <c r="C634" t="s">
        <v>342</v>
      </c>
      <c r="D634">
        <v>1159</v>
      </c>
      <c r="E634" t="s">
        <v>5381</v>
      </c>
      <c r="F634">
        <v>596</v>
      </c>
      <c r="G634" t="s">
        <v>193</v>
      </c>
      <c r="H634" s="43">
        <v>65</v>
      </c>
      <c r="I634" t="s">
        <v>99</v>
      </c>
      <c r="J634" s="40">
        <v>16</v>
      </c>
      <c r="K634" t="s">
        <v>206</v>
      </c>
      <c r="L634" s="41">
        <v>314</v>
      </c>
      <c r="M634" t="s">
        <v>6092</v>
      </c>
      <c r="O634">
        <v>16186093</v>
      </c>
      <c r="P634" s="40"/>
    </row>
    <row r="635" spans="1:16384" x14ac:dyDescent="0.25">
      <c r="A635">
        <v>10634</v>
      </c>
      <c r="B635" t="s">
        <v>220</v>
      </c>
      <c r="C635" t="s">
        <v>345</v>
      </c>
      <c r="D635">
        <v>1213</v>
      </c>
      <c r="E635" t="s">
        <v>5381</v>
      </c>
      <c r="F635">
        <v>596</v>
      </c>
      <c r="G635" t="s">
        <v>132</v>
      </c>
      <c r="H635" s="43">
        <v>50</v>
      </c>
      <c r="I635" t="s">
        <v>110</v>
      </c>
      <c r="J635" s="40">
        <v>8</v>
      </c>
      <c r="K635" t="s">
        <v>206</v>
      </c>
      <c r="L635" s="41">
        <v>314</v>
      </c>
      <c r="M635" t="s">
        <v>6093</v>
      </c>
      <c r="O635">
        <v>15339616</v>
      </c>
      <c r="P635" s="40"/>
    </row>
    <row r="636" spans="1:16384" s="44" customFormat="1" x14ac:dyDescent="0.25">
      <c r="A636" s="44">
        <v>20001</v>
      </c>
      <c r="B636" s="11" t="s">
        <v>427</v>
      </c>
      <c r="C636" s="44" t="s">
        <v>50</v>
      </c>
      <c r="D636" s="44">
        <v>791</v>
      </c>
      <c r="E636" s="44" t="s">
        <v>51</v>
      </c>
      <c r="F636" s="44">
        <v>324</v>
      </c>
      <c r="G636" s="44" t="s">
        <v>85</v>
      </c>
      <c r="H636" s="44">
        <v>25</v>
      </c>
      <c r="I636" s="44" t="s">
        <v>429</v>
      </c>
      <c r="J636" s="44">
        <v>4</v>
      </c>
      <c r="K636" s="44" t="s">
        <v>35</v>
      </c>
      <c r="L636" s="44">
        <v>64</v>
      </c>
      <c r="M636" s="44" t="s">
        <v>473</v>
      </c>
      <c r="O636" s="8">
        <v>5080198</v>
      </c>
      <c r="R636" s="11"/>
      <c r="AE636" s="8"/>
      <c r="AF636" s="44">
        <v>0</v>
      </c>
      <c r="AG636" s="44">
        <v>20001</v>
      </c>
      <c r="AH636" s="11" t="s">
        <v>427</v>
      </c>
      <c r="AI636" s="44" t="s">
        <v>50</v>
      </c>
      <c r="AJ636" s="44">
        <v>791</v>
      </c>
      <c r="AK636" s="44" t="s">
        <v>51</v>
      </c>
      <c r="AL636" s="44">
        <v>324</v>
      </c>
      <c r="AM636" s="44" t="s">
        <v>85</v>
      </c>
      <c r="AN636" s="44">
        <v>25</v>
      </c>
      <c r="AO636" s="44" t="s">
        <v>429</v>
      </c>
      <c r="AP636" s="44">
        <v>4</v>
      </c>
      <c r="AQ636" s="44" t="s">
        <v>35</v>
      </c>
      <c r="AR636" s="44">
        <v>64</v>
      </c>
      <c r="AS636" s="44" t="s">
        <v>473</v>
      </c>
      <c r="AU636" s="8">
        <v>5080198</v>
      </c>
      <c r="AV636" s="44">
        <v>0</v>
      </c>
      <c r="AW636" s="44">
        <v>20001</v>
      </c>
      <c r="AX636" s="11" t="s">
        <v>427</v>
      </c>
      <c r="AY636" s="44" t="s">
        <v>50</v>
      </c>
      <c r="AZ636" s="44">
        <v>791</v>
      </c>
      <c r="BA636" s="44" t="s">
        <v>51</v>
      </c>
      <c r="BB636" s="44">
        <v>324</v>
      </c>
      <c r="BC636" s="44" t="s">
        <v>85</v>
      </c>
      <c r="BD636" s="44">
        <v>25</v>
      </c>
      <c r="BE636" s="44" t="s">
        <v>429</v>
      </c>
      <c r="BF636" s="44">
        <v>4</v>
      </c>
      <c r="BG636" s="44" t="s">
        <v>35</v>
      </c>
      <c r="BH636" s="44">
        <v>64</v>
      </c>
      <c r="BI636" s="44" t="s">
        <v>473</v>
      </c>
      <c r="BK636" s="8">
        <v>5080198</v>
      </c>
      <c r="BL636" s="44">
        <v>0</v>
      </c>
      <c r="BM636" s="44">
        <v>20001</v>
      </c>
      <c r="BN636" s="11" t="s">
        <v>427</v>
      </c>
      <c r="BO636" s="44" t="s">
        <v>50</v>
      </c>
      <c r="BP636" s="44">
        <v>791</v>
      </c>
      <c r="BQ636" s="44" t="s">
        <v>51</v>
      </c>
      <c r="BR636" s="44">
        <v>324</v>
      </c>
      <c r="BS636" s="44" t="s">
        <v>85</v>
      </c>
      <c r="BT636" s="44">
        <v>25</v>
      </c>
      <c r="BU636" s="44" t="s">
        <v>429</v>
      </c>
      <c r="BV636" s="44">
        <v>4</v>
      </c>
      <c r="BW636" s="44" t="s">
        <v>35</v>
      </c>
      <c r="BX636" s="44">
        <v>64</v>
      </c>
      <c r="BY636" s="44" t="s">
        <v>473</v>
      </c>
      <c r="CA636" s="8">
        <v>5080198</v>
      </c>
      <c r="CB636" s="44">
        <v>0</v>
      </c>
      <c r="CC636" s="44">
        <v>20001</v>
      </c>
      <c r="CD636" s="11" t="s">
        <v>427</v>
      </c>
      <c r="CE636" s="44" t="s">
        <v>50</v>
      </c>
      <c r="CF636" s="44">
        <v>791</v>
      </c>
      <c r="CG636" s="44" t="s">
        <v>51</v>
      </c>
      <c r="CH636" s="44">
        <v>324</v>
      </c>
      <c r="CI636" s="44" t="s">
        <v>85</v>
      </c>
      <c r="CJ636" s="44">
        <v>25</v>
      </c>
      <c r="CK636" s="44" t="s">
        <v>429</v>
      </c>
      <c r="CL636" s="44">
        <v>4</v>
      </c>
      <c r="CM636" s="44" t="s">
        <v>35</v>
      </c>
      <c r="CN636" s="44">
        <v>64</v>
      </c>
      <c r="CO636" s="44" t="s">
        <v>473</v>
      </c>
      <c r="CQ636" s="8">
        <v>5080198</v>
      </c>
      <c r="CR636" s="44">
        <v>0</v>
      </c>
      <c r="CS636" s="44">
        <v>20001</v>
      </c>
      <c r="CT636" s="11" t="s">
        <v>427</v>
      </c>
      <c r="CU636" s="44" t="s">
        <v>50</v>
      </c>
      <c r="CV636" s="44">
        <v>791</v>
      </c>
      <c r="CW636" s="44" t="s">
        <v>51</v>
      </c>
      <c r="CX636" s="44">
        <v>324</v>
      </c>
      <c r="CY636" s="44" t="s">
        <v>85</v>
      </c>
      <c r="CZ636" s="44">
        <v>25</v>
      </c>
      <c r="DA636" s="44" t="s">
        <v>429</v>
      </c>
      <c r="DB636" s="44">
        <v>4</v>
      </c>
      <c r="DC636" s="44" t="s">
        <v>35</v>
      </c>
      <c r="DD636" s="44">
        <v>64</v>
      </c>
      <c r="DE636" s="44" t="s">
        <v>473</v>
      </c>
      <c r="DG636" s="8">
        <v>5080198</v>
      </c>
      <c r="DH636" s="44">
        <v>0</v>
      </c>
      <c r="DI636" s="44">
        <v>20001</v>
      </c>
      <c r="DJ636" s="11" t="s">
        <v>427</v>
      </c>
      <c r="DK636" s="44" t="s">
        <v>50</v>
      </c>
      <c r="DL636" s="44">
        <v>791</v>
      </c>
      <c r="DM636" s="44" t="s">
        <v>51</v>
      </c>
      <c r="DN636" s="44">
        <v>324</v>
      </c>
      <c r="DO636" s="44" t="s">
        <v>85</v>
      </c>
      <c r="DP636" s="44">
        <v>25</v>
      </c>
      <c r="DQ636" s="44" t="s">
        <v>429</v>
      </c>
      <c r="DR636" s="44">
        <v>4</v>
      </c>
      <c r="DS636" s="44" t="s">
        <v>35</v>
      </c>
      <c r="DT636" s="44">
        <v>64</v>
      </c>
      <c r="DU636" s="44" t="s">
        <v>473</v>
      </c>
      <c r="DW636" s="8">
        <v>5080198</v>
      </c>
      <c r="DX636" s="44">
        <v>0</v>
      </c>
      <c r="DY636" s="44">
        <v>20001</v>
      </c>
      <c r="DZ636" s="11" t="s">
        <v>427</v>
      </c>
      <c r="EA636" s="44" t="s">
        <v>50</v>
      </c>
      <c r="EB636" s="44">
        <v>791</v>
      </c>
      <c r="EC636" s="44" t="s">
        <v>51</v>
      </c>
      <c r="ED636" s="44">
        <v>324</v>
      </c>
      <c r="EE636" s="44" t="s">
        <v>85</v>
      </c>
      <c r="EF636" s="44">
        <v>25</v>
      </c>
      <c r="EG636" s="44" t="s">
        <v>429</v>
      </c>
      <c r="EH636" s="44">
        <v>4</v>
      </c>
      <c r="EI636" s="44" t="s">
        <v>35</v>
      </c>
      <c r="EJ636" s="44">
        <v>64</v>
      </c>
      <c r="EK636" s="44" t="s">
        <v>473</v>
      </c>
      <c r="EM636" s="8">
        <v>5080198</v>
      </c>
      <c r="EN636" s="44">
        <v>0</v>
      </c>
      <c r="EO636" s="44">
        <v>20001</v>
      </c>
      <c r="EP636" s="11" t="s">
        <v>427</v>
      </c>
      <c r="EQ636" s="44" t="s">
        <v>50</v>
      </c>
      <c r="ER636" s="44">
        <v>791</v>
      </c>
      <c r="ES636" s="44" t="s">
        <v>51</v>
      </c>
      <c r="ET636" s="44">
        <v>324</v>
      </c>
      <c r="EU636" s="44" t="s">
        <v>85</v>
      </c>
      <c r="EV636" s="44">
        <v>25</v>
      </c>
      <c r="EW636" s="44" t="s">
        <v>429</v>
      </c>
      <c r="EX636" s="44">
        <v>4</v>
      </c>
      <c r="EY636" s="44" t="s">
        <v>35</v>
      </c>
      <c r="EZ636" s="44">
        <v>64</v>
      </c>
      <c r="FA636" s="44" t="s">
        <v>473</v>
      </c>
      <c r="FC636" s="8">
        <v>5080198</v>
      </c>
      <c r="FD636" s="44">
        <v>0</v>
      </c>
      <c r="FE636" s="44">
        <v>20001</v>
      </c>
      <c r="FF636" s="11" t="s">
        <v>427</v>
      </c>
      <c r="FG636" s="44" t="s">
        <v>50</v>
      </c>
      <c r="FH636" s="44">
        <v>791</v>
      </c>
      <c r="FI636" s="44" t="s">
        <v>51</v>
      </c>
      <c r="FJ636" s="44">
        <v>324</v>
      </c>
      <c r="FK636" s="44" t="s">
        <v>85</v>
      </c>
      <c r="FL636" s="44">
        <v>25</v>
      </c>
      <c r="FM636" s="44" t="s">
        <v>429</v>
      </c>
      <c r="FN636" s="44">
        <v>4</v>
      </c>
      <c r="FO636" s="44" t="s">
        <v>35</v>
      </c>
      <c r="FP636" s="44">
        <v>64</v>
      </c>
      <c r="FQ636" s="44" t="s">
        <v>473</v>
      </c>
      <c r="FS636" s="8">
        <v>5080198</v>
      </c>
      <c r="FT636" s="44">
        <v>0</v>
      </c>
      <c r="FU636" s="44">
        <v>20001</v>
      </c>
      <c r="FV636" s="11" t="s">
        <v>427</v>
      </c>
      <c r="FW636" s="44" t="s">
        <v>50</v>
      </c>
      <c r="FX636" s="44">
        <v>791</v>
      </c>
      <c r="FY636" s="44" t="s">
        <v>51</v>
      </c>
      <c r="FZ636" s="44">
        <v>324</v>
      </c>
      <c r="GA636" s="44" t="s">
        <v>85</v>
      </c>
      <c r="GB636" s="44">
        <v>25</v>
      </c>
      <c r="GC636" s="44" t="s">
        <v>429</v>
      </c>
      <c r="GD636" s="44">
        <v>4</v>
      </c>
      <c r="GE636" s="44" t="s">
        <v>35</v>
      </c>
      <c r="GF636" s="44">
        <v>64</v>
      </c>
      <c r="GG636" s="44" t="s">
        <v>473</v>
      </c>
      <c r="GI636" s="8">
        <v>5080198</v>
      </c>
      <c r="GJ636" s="44">
        <v>0</v>
      </c>
      <c r="GK636" s="44">
        <v>20001</v>
      </c>
      <c r="GL636" s="11" t="s">
        <v>427</v>
      </c>
      <c r="GM636" s="44" t="s">
        <v>50</v>
      </c>
      <c r="GN636" s="44">
        <v>791</v>
      </c>
      <c r="GO636" s="44" t="s">
        <v>51</v>
      </c>
      <c r="GP636" s="44">
        <v>324</v>
      </c>
      <c r="GQ636" s="44" t="s">
        <v>85</v>
      </c>
      <c r="GR636" s="44">
        <v>25</v>
      </c>
      <c r="GS636" s="44" t="s">
        <v>429</v>
      </c>
      <c r="GT636" s="44">
        <v>4</v>
      </c>
      <c r="GU636" s="44" t="s">
        <v>35</v>
      </c>
      <c r="GV636" s="44">
        <v>64</v>
      </c>
      <c r="GW636" s="44" t="s">
        <v>473</v>
      </c>
      <c r="GY636" s="8">
        <v>5080198</v>
      </c>
      <c r="GZ636" s="44">
        <v>0</v>
      </c>
      <c r="HA636" s="44">
        <v>20001</v>
      </c>
      <c r="HB636" s="11" t="s">
        <v>427</v>
      </c>
      <c r="HC636" s="44" t="s">
        <v>50</v>
      </c>
      <c r="HD636" s="44">
        <v>791</v>
      </c>
      <c r="HE636" s="44" t="s">
        <v>51</v>
      </c>
      <c r="HF636" s="44">
        <v>324</v>
      </c>
      <c r="HG636" s="44" t="s">
        <v>85</v>
      </c>
      <c r="HH636" s="44">
        <v>25</v>
      </c>
      <c r="HI636" s="44" t="s">
        <v>429</v>
      </c>
      <c r="HJ636" s="44">
        <v>4</v>
      </c>
      <c r="HK636" s="44" t="s">
        <v>35</v>
      </c>
      <c r="HL636" s="44">
        <v>64</v>
      </c>
      <c r="HM636" s="44" t="s">
        <v>473</v>
      </c>
      <c r="HO636" s="8">
        <v>5080198</v>
      </c>
      <c r="HP636" s="44">
        <v>0</v>
      </c>
      <c r="HQ636" s="44">
        <v>20001</v>
      </c>
      <c r="HR636" s="11" t="s">
        <v>427</v>
      </c>
      <c r="HS636" s="44" t="s">
        <v>50</v>
      </c>
      <c r="HT636" s="44">
        <v>791</v>
      </c>
      <c r="HU636" s="44" t="s">
        <v>51</v>
      </c>
      <c r="HV636" s="44">
        <v>324</v>
      </c>
      <c r="HW636" s="44" t="s">
        <v>85</v>
      </c>
      <c r="HX636" s="44">
        <v>25</v>
      </c>
      <c r="HY636" s="44" t="s">
        <v>429</v>
      </c>
      <c r="HZ636" s="44">
        <v>4</v>
      </c>
      <c r="IA636" s="44" t="s">
        <v>35</v>
      </c>
      <c r="IB636" s="44">
        <v>64</v>
      </c>
      <c r="IC636" s="44" t="s">
        <v>473</v>
      </c>
      <c r="IE636" s="8">
        <v>5080198</v>
      </c>
      <c r="IF636" s="44">
        <v>0</v>
      </c>
      <c r="IG636" s="44">
        <v>20001</v>
      </c>
      <c r="IH636" s="11" t="s">
        <v>427</v>
      </c>
      <c r="II636" s="44" t="s">
        <v>50</v>
      </c>
      <c r="IJ636" s="44">
        <v>791</v>
      </c>
      <c r="IK636" s="44" t="s">
        <v>51</v>
      </c>
      <c r="IL636" s="44">
        <v>324</v>
      </c>
      <c r="IM636" s="44" t="s">
        <v>85</v>
      </c>
      <c r="IN636" s="44">
        <v>25</v>
      </c>
      <c r="IO636" s="44" t="s">
        <v>429</v>
      </c>
      <c r="IP636" s="44">
        <v>4</v>
      </c>
      <c r="IQ636" s="44" t="s">
        <v>35</v>
      </c>
      <c r="IR636" s="44">
        <v>64</v>
      </c>
      <c r="IS636" s="44" t="s">
        <v>473</v>
      </c>
      <c r="IU636" s="8">
        <v>5080198</v>
      </c>
      <c r="IV636" s="44">
        <v>0</v>
      </c>
      <c r="IW636" s="44">
        <v>20001</v>
      </c>
      <c r="IX636" s="11" t="s">
        <v>427</v>
      </c>
      <c r="IY636" s="44" t="s">
        <v>50</v>
      </c>
      <c r="IZ636" s="44">
        <v>791</v>
      </c>
      <c r="JA636" s="44" t="s">
        <v>51</v>
      </c>
      <c r="JB636" s="44">
        <v>324</v>
      </c>
      <c r="JC636" s="44" t="s">
        <v>85</v>
      </c>
      <c r="JD636" s="44">
        <v>25</v>
      </c>
      <c r="JE636" s="44" t="s">
        <v>429</v>
      </c>
      <c r="JF636" s="44">
        <v>4</v>
      </c>
      <c r="JG636" s="44" t="s">
        <v>35</v>
      </c>
      <c r="JH636" s="44">
        <v>64</v>
      </c>
      <c r="JI636" s="44" t="s">
        <v>473</v>
      </c>
      <c r="JK636" s="8">
        <v>5080198</v>
      </c>
      <c r="JL636" s="44">
        <v>0</v>
      </c>
      <c r="JM636" s="44">
        <v>20001</v>
      </c>
      <c r="JN636" s="11" t="s">
        <v>427</v>
      </c>
      <c r="JO636" s="44" t="s">
        <v>50</v>
      </c>
      <c r="JP636" s="44">
        <v>791</v>
      </c>
      <c r="JQ636" s="44" t="s">
        <v>51</v>
      </c>
      <c r="JR636" s="44">
        <v>324</v>
      </c>
      <c r="JS636" s="44" t="s">
        <v>85</v>
      </c>
      <c r="JT636" s="44">
        <v>25</v>
      </c>
      <c r="JU636" s="44" t="s">
        <v>429</v>
      </c>
      <c r="JV636" s="44">
        <v>4</v>
      </c>
      <c r="JW636" s="44" t="s">
        <v>35</v>
      </c>
      <c r="JX636" s="44">
        <v>64</v>
      </c>
      <c r="JY636" s="44" t="s">
        <v>473</v>
      </c>
      <c r="KA636" s="8">
        <v>5080198</v>
      </c>
      <c r="KB636" s="44">
        <v>0</v>
      </c>
      <c r="KC636" s="44">
        <v>20001</v>
      </c>
      <c r="KD636" s="11" t="s">
        <v>427</v>
      </c>
      <c r="KE636" s="44" t="s">
        <v>50</v>
      </c>
      <c r="KF636" s="44">
        <v>791</v>
      </c>
      <c r="KG636" s="44" t="s">
        <v>51</v>
      </c>
      <c r="KH636" s="44">
        <v>324</v>
      </c>
      <c r="KI636" s="44" t="s">
        <v>85</v>
      </c>
      <c r="KJ636" s="44">
        <v>25</v>
      </c>
      <c r="KK636" s="44" t="s">
        <v>429</v>
      </c>
      <c r="KL636" s="44">
        <v>4</v>
      </c>
      <c r="KM636" s="44" t="s">
        <v>35</v>
      </c>
      <c r="KN636" s="44">
        <v>64</v>
      </c>
      <c r="KO636" s="44" t="s">
        <v>473</v>
      </c>
      <c r="KQ636" s="8">
        <v>5080198</v>
      </c>
      <c r="KR636" s="44">
        <v>0</v>
      </c>
      <c r="KS636" s="44">
        <v>20001</v>
      </c>
      <c r="KT636" s="11" t="s">
        <v>427</v>
      </c>
      <c r="KU636" s="44" t="s">
        <v>50</v>
      </c>
      <c r="KV636" s="44">
        <v>791</v>
      </c>
      <c r="KW636" s="44" t="s">
        <v>51</v>
      </c>
      <c r="KX636" s="44">
        <v>324</v>
      </c>
      <c r="KY636" s="44" t="s">
        <v>85</v>
      </c>
      <c r="KZ636" s="44">
        <v>25</v>
      </c>
      <c r="LA636" s="44" t="s">
        <v>429</v>
      </c>
      <c r="LB636" s="44">
        <v>4</v>
      </c>
      <c r="LC636" s="44" t="s">
        <v>35</v>
      </c>
      <c r="LD636" s="44">
        <v>64</v>
      </c>
      <c r="LE636" s="44" t="s">
        <v>473</v>
      </c>
      <c r="LG636" s="8">
        <v>5080198</v>
      </c>
      <c r="LH636" s="44">
        <v>0</v>
      </c>
      <c r="LI636" s="44">
        <v>20001</v>
      </c>
      <c r="LJ636" s="11" t="s">
        <v>427</v>
      </c>
      <c r="LK636" s="44" t="s">
        <v>50</v>
      </c>
      <c r="LL636" s="44">
        <v>791</v>
      </c>
      <c r="LM636" s="44" t="s">
        <v>51</v>
      </c>
      <c r="LN636" s="44">
        <v>324</v>
      </c>
      <c r="LO636" s="44" t="s">
        <v>85</v>
      </c>
      <c r="LP636" s="44">
        <v>25</v>
      </c>
      <c r="LQ636" s="44" t="s">
        <v>429</v>
      </c>
      <c r="LR636" s="44">
        <v>4</v>
      </c>
      <c r="LS636" s="44" t="s">
        <v>35</v>
      </c>
      <c r="LT636" s="44">
        <v>64</v>
      </c>
      <c r="LU636" s="44" t="s">
        <v>473</v>
      </c>
      <c r="LW636" s="8">
        <v>5080198</v>
      </c>
      <c r="LX636" s="44">
        <v>0</v>
      </c>
      <c r="LY636" s="44">
        <v>20001</v>
      </c>
      <c r="LZ636" s="11" t="s">
        <v>427</v>
      </c>
      <c r="MA636" s="44" t="s">
        <v>50</v>
      </c>
      <c r="MB636" s="44">
        <v>791</v>
      </c>
      <c r="MC636" s="44" t="s">
        <v>51</v>
      </c>
      <c r="MD636" s="44">
        <v>324</v>
      </c>
      <c r="ME636" s="44" t="s">
        <v>85</v>
      </c>
      <c r="MF636" s="44">
        <v>25</v>
      </c>
      <c r="MG636" s="44" t="s">
        <v>429</v>
      </c>
      <c r="MH636" s="44">
        <v>4</v>
      </c>
      <c r="MI636" s="44" t="s">
        <v>35</v>
      </c>
      <c r="MJ636" s="44">
        <v>64</v>
      </c>
      <c r="MK636" s="44" t="s">
        <v>473</v>
      </c>
      <c r="MM636" s="8">
        <v>5080198</v>
      </c>
      <c r="MN636" s="44">
        <v>0</v>
      </c>
      <c r="MO636" s="44">
        <v>20001</v>
      </c>
      <c r="MP636" s="11" t="s">
        <v>427</v>
      </c>
      <c r="MQ636" s="44" t="s">
        <v>50</v>
      </c>
      <c r="MR636" s="44">
        <v>791</v>
      </c>
      <c r="MS636" s="44" t="s">
        <v>51</v>
      </c>
      <c r="MT636" s="44">
        <v>324</v>
      </c>
      <c r="MU636" s="44" t="s">
        <v>85</v>
      </c>
      <c r="MV636" s="44">
        <v>25</v>
      </c>
      <c r="MW636" s="44" t="s">
        <v>429</v>
      </c>
      <c r="MX636" s="44">
        <v>4</v>
      </c>
      <c r="MY636" s="44" t="s">
        <v>35</v>
      </c>
      <c r="MZ636" s="44">
        <v>64</v>
      </c>
      <c r="NA636" s="44" t="s">
        <v>473</v>
      </c>
      <c r="NC636" s="8">
        <v>5080198</v>
      </c>
      <c r="ND636" s="44">
        <v>0</v>
      </c>
      <c r="NE636" s="44">
        <v>20001</v>
      </c>
      <c r="NF636" s="11" t="s">
        <v>427</v>
      </c>
      <c r="NG636" s="44" t="s">
        <v>50</v>
      </c>
      <c r="NH636" s="44">
        <v>791</v>
      </c>
      <c r="NI636" s="44" t="s">
        <v>51</v>
      </c>
      <c r="NJ636" s="44">
        <v>324</v>
      </c>
      <c r="NK636" s="44" t="s">
        <v>85</v>
      </c>
      <c r="NL636" s="44">
        <v>25</v>
      </c>
      <c r="NM636" s="44" t="s">
        <v>429</v>
      </c>
      <c r="NN636" s="44">
        <v>4</v>
      </c>
      <c r="NO636" s="44" t="s">
        <v>35</v>
      </c>
      <c r="NP636" s="44">
        <v>64</v>
      </c>
      <c r="NQ636" s="44" t="s">
        <v>473</v>
      </c>
      <c r="NS636" s="8">
        <v>5080198</v>
      </c>
      <c r="NT636" s="44">
        <v>0</v>
      </c>
      <c r="NU636" s="44">
        <v>20001</v>
      </c>
      <c r="NV636" s="11" t="s">
        <v>427</v>
      </c>
      <c r="NW636" s="44" t="s">
        <v>50</v>
      </c>
      <c r="NX636" s="44">
        <v>791</v>
      </c>
      <c r="NY636" s="44" t="s">
        <v>51</v>
      </c>
      <c r="NZ636" s="44">
        <v>324</v>
      </c>
      <c r="OA636" s="44" t="s">
        <v>85</v>
      </c>
      <c r="OB636" s="44">
        <v>25</v>
      </c>
      <c r="OC636" s="44" t="s">
        <v>429</v>
      </c>
      <c r="OD636" s="44">
        <v>4</v>
      </c>
      <c r="OE636" s="44" t="s">
        <v>35</v>
      </c>
      <c r="OF636" s="44">
        <v>64</v>
      </c>
      <c r="OG636" s="44" t="s">
        <v>473</v>
      </c>
      <c r="OI636" s="8">
        <v>5080198</v>
      </c>
      <c r="OJ636" s="44">
        <v>0</v>
      </c>
      <c r="OK636" s="44">
        <v>20001</v>
      </c>
      <c r="OL636" s="11" t="s">
        <v>427</v>
      </c>
      <c r="OM636" s="44" t="s">
        <v>50</v>
      </c>
      <c r="ON636" s="44">
        <v>791</v>
      </c>
      <c r="OO636" s="44" t="s">
        <v>51</v>
      </c>
      <c r="OP636" s="44">
        <v>324</v>
      </c>
      <c r="OQ636" s="44" t="s">
        <v>85</v>
      </c>
      <c r="OR636" s="44">
        <v>25</v>
      </c>
      <c r="OS636" s="44" t="s">
        <v>429</v>
      </c>
      <c r="OT636" s="44">
        <v>4</v>
      </c>
      <c r="OU636" s="44" t="s">
        <v>35</v>
      </c>
      <c r="OV636" s="44">
        <v>64</v>
      </c>
      <c r="OW636" s="44" t="s">
        <v>473</v>
      </c>
      <c r="OY636" s="8">
        <v>5080198</v>
      </c>
      <c r="OZ636" s="44">
        <v>0</v>
      </c>
      <c r="PA636" s="44">
        <v>20001</v>
      </c>
      <c r="PB636" s="11" t="s">
        <v>427</v>
      </c>
      <c r="PC636" s="44" t="s">
        <v>50</v>
      </c>
      <c r="PD636" s="44">
        <v>791</v>
      </c>
      <c r="PE636" s="44" t="s">
        <v>51</v>
      </c>
      <c r="PF636" s="44">
        <v>324</v>
      </c>
      <c r="PG636" s="44" t="s">
        <v>85</v>
      </c>
      <c r="PH636" s="44">
        <v>25</v>
      </c>
      <c r="PI636" s="44" t="s">
        <v>429</v>
      </c>
      <c r="PJ636" s="44">
        <v>4</v>
      </c>
      <c r="PK636" s="44" t="s">
        <v>35</v>
      </c>
      <c r="PL636" s="44">
        <v>64</v>
      </c>
      <c r="PM636" s="44" t="s">
        <v>473</v>
      </c>
      <c r="PO636" s="8">
        <v>5080198</v>
      </c>
      <c r="PP636" s="44">
        <v>0</v>
      </c>
      <c r="PQ636" s="44">
        <v>20001</v>
      </c>
      <c r="PR636" s="11" t="s">
        <v>427</v>
      </c>
      <c r="PS636" s="44" t="s">
        <v>50</v>
      </c>
      <c r="PT636" s="44">
        <v>791</v>
      </c>
      <c r="PU636" s="44" t="s">
        <v>51</v>
      </c>
      <c r="PV636" s="44">
        <v>324</v>
      </c>
      <c r="PW636" s="44" t="s">
        <v>85</v>
      </c>
      <c r="PX636" s="44">
        <v>25</v>
      </c>
      <c r="PY636" s="44" t="s">
        <v>429</v>
      </c>
      <c r="PZ636" s="44">
        <v>4</v>
      </c>
      <c r="QA636" s="44" t="s">
        <v>35</v>
      </c>
      <c r="QB636" s="44">
        <v>64</v>
      </c>
      <c r="QC636" s="44" t="s">
        <v>473</v>
      </c>
      <c r="QE636" s="8">
        <v>5080198</v>
      </c>
      <c r="QF636" s="44">
        <v>0</v>
      </c>
      <c r="QG636" s="44">
        <v>20001</v>
      </c>
      <c r="QH636" s="11" t="s">
        <v>427</v>
      </c>
      <c r="QI636" s="44" t="s">
        <v>50</v>
      </c>
      <c r="QJ636" s="44">
        <v>791</v>
      </c>
      <c r="QK636" s="44" t="s">
        <v>51</v>
      </c>
      <c r="QL636" s="44">
        <v>324</v>
      </c>
      <c r="QM636" s="44" t="s">
        <v>85</v>
      </c>
      <c r="QN636" s="44">
        <v>25</v>
      </c>
      <c r="QO636" s="44" t="s">
        <v>429</v>
      </c>
      <c r="QP636" s="44">
        <v>4</v>
      </c>
      <c r="QQ636" s="44" t="s">
        <v>35</v>
      </c>
      <c r="QR636" s="44">
        <v>64</v>
      </c>
      <c r="QS636" s="44" t="s">
        <v>473</v>
      </c>
      <c r="QU636" s="8">
        <v>5080198</v>
      </c>
      <c r="QV636" s="44">
        <v>0</v>
      </c>
      <c r="QW636" s="44">
        <v>20001</v>
      </c>
      <c r="QX636" s="11" t="s">
        <v>427</v>
      </c>
      <c r="QY636" s="44" t="s">
        <v>50</v>
      </c>
      <c r="QZ636" s="44">
        <v>791</v>
      </c>
      <c r="RA636" s="44" t="s">
        <v>51</v>
      </c>
      <c r="RB636" s="44">
        <v>324</v>
      </c>
      <c r="RC636" s="44" t="s">
        <v>85</v>
      </c>
      <c r="RD636" s="44">
        <v>25</v>
      </c>
      <c r="RE636" s="44" t="s">
        <v>429</v>
      </c>
      <c r="RF636" s="44">
        <v>4</v>
      </c>
      <c r="RG636" s="44" t="s">
        <v>35</v>
      </c>
      <c r="RH636" s="44">
        <v>64</v>
      </c>
      <c r="RI636" s="44" t="s">
        <v>473</v>
      </c>
      <c r="RK636" s="8">
        <v>5080198</v>
      </c>
      <c r="RL636" s="44">
        <v>0</v>
      </c>
      <c r="RM636" s="44">
        <v>20001</v>
      </c>
      <c r="RN636" s="11" t="s">
        <v>427</v>
      </c>
      <c r="RO636" s="44" t="s">
        <v>50</v>
      </c>
      <c r="RP636" s="44">
        <v>791</v>
      </c>
      <c r="RQ636" s="44" t="s">
        <v>51</v>
      </c>
      <c r="RR636" s="44">
        <v>324</v>
      </c>
      <c r="RS636" s="44" t="s">
        <v>85</v>
      </c>
      <c r="RT636" s="44">
        <v>25</v>
      </c>
      <c r="RU636" s="44" t="s">
        <v>429</v>
      </c>
      <c r="RV636" s="44">
        <v>4</v>
      </c>
      <c r="RW636" s="44" t="s">
        <v>35</v>
      </c>
      <c r="RX636" s="44">
        <v>64</v>
      </c>
      <c r="RY636" s="44" t="s">
        <v>473</v>
      </c>
      <c r="SA636" s="8">
        <v>5080198</v>
      </c>
      <c r="SB636" s="44">
        <v>0</v>
      </c>
      <c r="SC636" s="44">
        <v>20001</v>
      </c>
      <c r="SD636" s="11" t="s">
        <v>427</v>
      </c>
      <c r="SE636" s="44" t="s">
        <v>50</v>
      </c>
      <c r="SF636" s="44">
        <v>791</v>
      </c>
      <c r="SG636" s="44" t="s">
        <v>51</v>
      </c>
      <c r="SH636" s="44">
        <v>324</v>
      </c>
      <c r="SI636" s="44" t="s">
        <v>85</v>
      </c>
      <c r="SJ636" s="44">
        <v>25</v>
      </c>
      <c r="SK636" s="44" t="s">
        <v>429</v>
      </c>
      <c r="SL636" s="44">
        <v>4</v>
      </c>
      <c r="SM636" s="44" t="s">
        <v>35</v>
      </c>
      <c r="SN636" s="44">
        <v>64</v>
      </c>
      <c r="SO636" s="44" t="s">
        <v>473</v>
      </c>
      <c r="SQ636" s="8">
        <v>5080198</v>
      </c>
      <c r="SR636" s="44">
        <v>0</v>
      </c>
      <c r="SS636" s="44">
        <v>20001</v>
      </c>
      <c r="ST636" s="11" t="s">
        <v>427</v>
      </c>
      <c r="SU636" s="44" t="s">
        <v>50</v>
      </c>
      <c r="SV636" s="44">
        <v>791</v>
      </c>
      <c r="SW636" s="44" t="s">
        <v>51</v>
      </c>
      <c r="SX636" s="44">
        <v>324</v>
      </c>
      <c r="SY636" s="44" t="s">
        <v>85</v>
      </c>
      <c r="SZ636" s="44">
        <v>25</v>
      </c>
      <c r="TA636" s="44" t="s">
        <v>429</v>
      </c>
      <c r="TB636" s="44">
        <v>4</v>
      </c>
      <c r="TC636" s="44" t="s">
        <v>35</v>
      </c>
      <c r="TD636" s="44">
        <v>64</v>
      </c>
      <c r="TE636" s="44" t="s">
        <v>473</v>
      </c>
      <c r="TG636" s="8">
        <v>5080198</v>
      </c>
      <c r="TH636" s="44">
        <v>0</v>
      </c>
      <c r="TI636" s="44">
        <v>20001</v>
      </c>
      <c r="TJ636" s="11" t="s">
        <v>427</v>
      </c>
      <c r="TK636" s="44" t="s">
        <v>50</v>
      </c>
      <c r="TL636" s="44">
        <v>791</v>
      </c>
      <c r="TM636" s="44" t="s">
        <v>51</v>
      </c>
      <c r="TN636" s="44">
        <v>324</v>
      </c>
      <c r="TO636" s="44" t="s">
        <v>85</v>
      </c>
      <c r="TP636" s="44">
        <v>25</v>
      </c>
      <c r="TQ636" s="44" t="s">
        <v>429</v>
      </c>
      <c r="TR636" s="44">
        <v>4</v>
      </c>
      <c r="TS636" s="44" t="s">
        <v>35</v>
      </c>
      <c r="TT636" s="44">
        <v>64</v>
      </c>
      <c r="TU636" s="44" t="s">
        <v>473</v>
      </c>
      <c r="TW636" s="8">
        <v>5080198</v>
      </c>
      <c r="TX636" s="44">
        <v>0</v>
      </c>
      <c r="TY636" s="44">
        <v>20001</v>
      </c>
      <c r="TZ636" s="11" t="s">
        <v>427</v>
      </c>
      <c r="UA636" s="44" t="s">
        <v>50</v>
      </c>
      <c r="UB636" s="44">
        <v>791</v>
      </c>
      <c r="UC636" s="44" t="s">
        <v>51</v>
      </c>
      <c r="UD636" s="44">
        <v>324</v>
      </c>
      <c r="UE636" s="44" t="s">
        <v>85</v>
      </c>
      <c r="UF636" s="44">
        <v>25</v>
      </c>
      <c r="UG636" s="44" t="s">
        <v>429</v>
      </c>
      <c r="UH636" s="44">
        <v>4</v>
      </c>
      <c r="UI636" s="44" t="s">
        <v>35</v>
      </c>
      <c r="UJ636" s="44">
        <v>64</v>
      </c>
      <c r="UK636" s="44" t="s">
        <v>473</v>
      </c>
      <c r="UM636" s="8">
        <v>5080198</v>
      </c>
      <c r="UN636" s="44">
        <v>0</v>
      </c>
      <c r="UO636" s="44">
        <v>20001</v>
      </c>
      <c r="UP636" s="11" t="s">
        <v>427</v>
      </c>
      <c r="UQ636" s="44" t="s">
        <v>50</v>
      </c>
      <c r="UR636" s="44">
        <v>791</v>
      </c>
      <c r="US636" s="44" t="s">
        <v>51</v>
      </c>
      <c r="UT636" s="44">
        <v>324</v>
      </c>
      <c r="UU636" s="44" t="s">
        <v>85</v>
      </c>
      <c r="UV636" s="44">
        <v>25</v>
      </c>
      <c r="UW636" s="44" t="s">
        <v>429</v>
      </c>
      <c r="UX636" s="44">
        <v>4</v>
      </c>
      <c r="UY636" s="44" t="s">
        <v>35</v>
      </c>
      <c r="UZ636" s="44">
        <v>64</v>
      </c>
      <c r="VA636" s="44" t="s">
        <v>473</v>
      </c>
      <c r="VC636" s="8">
        <v>5080198</v>
      </c>
      <c r="VD636" s="44">
        <v>0</v>
      </c>
      <c r="VE636" s="44">
        <v>20001</v>
      </c>
      <c r="VF636" s="11" t="s">
        <v>427</v>
      </c>
      <c r="VG636" s="44" t="s">
        <v>50</v>
      </c>
      <c r="VH636" s="44">
        <v>791</v>
      </c>
      <c r="VI636" s="44" t="s">
        <v>51</v>
      </c>
      <c r="VJ636" s="44">
        <v>324</v>
      </c>
      <c r="VK636" s="44" t="s">
        <v>85</v>
      </c>
      <c r="VL636" s="44">
        <v>25</v>
      </c>
      <c r="VM636" s="44" t="s">
        <v>429</v>
      </c>
      <c r="VN636" s="44">
        <v>4</v>
      </c>
      <c r="VO636" s="44" t="s">
        <v>35</v>
      </c>
      <c r="VP636" s="44">
        <v>64</v>
      </c>
      <c r="VQ636" s="44" t="s">
        <v>473</v>
      </c>
      <c r="VS636" s="8">
        <v>5080198</v>
      </c>
      <c r="VT636" s="44">
        <v>0</v>
      </c>
      <c r="VU636" s="44">
        <v>20001</v>
      </c>
      <c r="VV636" s="11" t="s">
        <v>427</v>
      </c>
      <c r="VW636" s="44" t="s">
        <v>50</v>
      </c>
      <c r="VX636" s="44">
        <v>791</v>
      </c>
      <c r="VY636" s="44" t="s">
        <v>51</v>
      </c>
      <c r="VZ636" s="44">
        <v>324</v>
      </c>
      <c r="WA636" s="44" t="s">
        <v>85</v>
      </c>
      <c r="WB636" s="44">
        <v>25</v>
      </c>
      <c r="WC636" s="44" t="s">
        <v>429</v>
      </c>
      <c r="WD636" s="44">
        <v>4</v>
      </c>
      <c r="WE636" s="44" t="s">
        <v>35</v>
      </c>
      <c r="WF636" s="44">
        <v>64</v>
      </c>
      <c r="WG636" s="44" t="s">
        <v>473</v>
      </c>
      <c r="WI636" s="8">
        <v>5080198</v>
      </c>
      <c r="WJ636" s="44">
        <v>0</v>
      </c>
      <c r="WK636" s="44">
        <v>20001</v>
      </c>
      <c r="WL636" s="11" t="s">
        <v>427</v>
      </c>
      <c r="WM636" s="44" t="s">
        <v>50</v>
      </c>
      <c r="WN636" s="44">
        <v>791</v>
      </c>
      <c r="WO636" s="44" t="s">
        <v>51</v>
      </c>
      <c r="WP636" s="44">
        <v>324</v>
      </c>
      <c r="WQ636" s="44" t="s">
        <v>85</v>
      </c>
      <c r="WR636" s="44">
        <v>25</v>
      </c>
      <c r="WS636" s="44" t="s">
        <v>429</v>
      </c>
      <c r="WT636" s="44">
        <v>4</v>
      </c>
      <c r="WU636" s="44" t="s">
        <v>35</v>
      </c>
      <c r="WV636" s="44">
        <v>64</v>
      </c>
      <c r="WW636" s="44" t="s">
        <v>473</v>
      </c>
      <c r="WY636" s="8">
        <v>5080198</v>
      </c>
      <c r="WZ636" s="44">
        <v>0</v>
      </c>
      <c r="XA636" s="44">
        <v>20001</v>
      </c>
      <c r="XB636" s="11" t="s">
        <v>427</v>
      </c>
      <c r="XC636" s="44" t="s">
        <v>50</v>
      </c>
      <c r="XD636" s="44">
        <v>791</v>
      </c>
      <c r="XE636" s="44" t="s">
        <v>51</v>
      </c>
      <c r="XF636" s="44">
        <v>324</v>
      </c>
      <c r="XG636" s="44" t="s">
        <v>85</v>
      </c>
      <c r="XH636" s="44">
        <v>25</v>
      </c>
      <c r="XI636" s="44" t="s">
        <v>429</v>
      </c>
      <c r="XJ636" s="44">
        <v>4</v>
      </c>
      <c r="XK636" s="44" t="s">
        <v>35</v>
      </c>
      <c r="XL636" s="44">
        <v>64</v>
      </c>
      <c r="XM636" s="44" t="s">
        <v>473</v>
      </c>
      <c r="XO636" s="8">
        <v>5080198</v>
      </c>
      <c r="XP636" s="44">
        <v>0</v>
      </c>
      <c r="XQ636" s="44">
        <v>20001</v>
      </c>
      <c r="XR636" s="11" t="s">
        <v>427</v>
      </c>
      <c r="XS636" s="44" t="s">
        <v>50</v>
      </c>
      <c r="XT636" s="44">
        <v>791</v>
      </c>
      <c r="XU636" s="44" t="s">
        <v>51</v>
      </c>
      <c r="XV636" s="44">
        <v>324</v>
      </c>
      <c r="XW636" s="44" t="s">
        <v>85</v>
      </c>
      <c r="XX636" s="44">
        <v>25</v>
      </c>
      <c r="XY636" s="44" t="s">
        <v>429</v>
      </c>
      <c r="XZ636" s="44">
        <v>4</v>
      </c>
      <c r="YA636" s="44" t="s">
        <v>35</v>
      </c>
      <c r="YB636" s="44">
        <v>64</v>
      </c>
      <c r="YC636" s="44" t="s">
        <v>473</v>
      </c>
      <c r="YE636" s="8">
        <v>5080198</v>
      </c>
      <c r="YF636" s="44">
        <v>0</v>
      </c>
      <c r="YG636" s="44">
        <v>20001</v>
      </c>
      <c r="YH636" s="11" t="s">
        <v>427</v>
      </c>
      <c r="YI636" s="44" t="s">
        <v>50</v>
      </c>
      <c r="YJ636" s="44">
        <v>791</v>
      </c>
      <c r="YK636" s="44" t="s">
        <v>51</v>
      </c>
      <c r="YL636" s="44">
        <v>324</v>
      </c>
      <c r="YM636" s="44" t="s">
        <v>85</v>
      </c>
      <c r="YN636" s="44">
        <v>25</v>
      </c>
      <c r="YO636" s="44" t="s">
        <v>429</v>
      </c>
      <c r="YP636" s="44">
        <v>4</v>
      </c>
      <c r="YQ636" s="44" t="s">
        <v>35</v>
      </c>
      <c r="YR636" s="44">
        <v>64</v>
      </c>
      <c r="YS636" s="44" t="s">
        <v>473</v>
      </c>
      <c r="YU636" s="8">
        <v>5080198</v>
      </c>
      <c r="YV636" s="44">
        <v>0</v>
      </c>
      <c r="YW636" s="44">
        <v>20001</v>
      </c>
      <c r="YX636" s="11" t="s">
        <v>427</v>
      </c>
      <c r="YY636" s="44" t="s">
        <v>50</v>
      </c>
      <c r="YZ636" s="44">
        <v>791</v>
      </c>
      <c r="ZA636" s="44" t="s">
        <v>51</v>
      </c>
      <c r="ZB636" s="44">
        <v>324</v>
      </c>
      <c r="ZC636" s="44" t="s">
        <v>85</v>
      </c>
      <c r="ZD636" s="44">
        <v>25</v>
      </c>
      <c r="ZE636" s="44" t="s">
        <v>429</v>
      </c>
      <c r="ZF636" s="44">
        <v>4</v>
      </c>
      <c r="ZG636" s="44" t="s">
        <v>35</v>
      </c>
      <c r="ZH636" s="44">
        <v>64</v>
      </c>
      <c r="ZI636" s="44" t="s">
        <v>473</v>
      </c>
      <c r="ZK636" s="8">
        <v>5080198</v>
      </c>
      <c r="ZL636" s="44">
        <v>0</v>
      </c>
      <c r="ZM636" s="44">
        <v>20001</v>
      </c>
      <c r="ZN636" s="11" t="s">
        <v>427</v>
      </c>
      <c r="ZO636" s="44" t="s">
        <v>50</v>
      </c>
      <c r="ZP636" s="44">
        <v>791</v>
      </c>
      <c r="ZQ636" s="44" t="s">
        <v>51</v>
      </c>
      <c r="ZR636" s="44">
        <v>324</v>
      </c>
      <c r="ZS636" s="44" t="s">
        <v>85</v>
      </c>
      <c r="ZT636" s="44">
        <v>25</v>
      </c>
      <c r="ZU636" s="44" t="s">
        <v>429</v>
      </c>
      <c r="ZV636" s="44">
        <v>4</v>
      </c>
      <c r="ZW636" s="44" t="s">
        <v>35</v>
      </c>
      <c r="ZX636" s="44">
        <v>64</v>
      </c>
      <c r="ZY636" s="44" t="s">
        <v>473</v>
      </c>
      <c r="AAA636" s="8">
        <v>5080198</v>
      </c>
      <c r="AAB636" s="44">
        <v>0</v>
      </c>
      <c r="AAC636" s="44">
        <v>20001</v>
      </c>
      <c r="AAD636" s="11" t="s">
        <v>427</v>
      </c>
      <c r="AAE636" s="44" t="s">
        <v>50</v>
      </c>
      <c r="AAF636" s="44">
        <v>791</v>
      </c>
      <c r="AAG636" s="44" t="s">
        <v>51</v>
      </c>
      <c r="AAH636" s="44">
        <v>324</v>
      </c>
      <c r="AAI636" s="44" t="s">
        <v>85</v>
      </c>
      <c r="AAJ636" s="44">
        <v>25</v>
      </c>
      <c r="AAK636" s="44" t="s">
        <v>429</v>
      </c>
      <c r="AAL636" s="44">
        <v>4</v>
      </c>
      <c r="AAM636" s="44" t="s">
        <v>35</v>
      </c>
      <c r="AAN636" s="44">
        <v>64</v>
      </c>
      <c r="AAO636" s="44" t="s">
        <v>473</v>
      </c>
      <c r="AAQ636" s="8">
        <v>5080198</v>
      </c>
      <c r="AAR636" s="44">
        <v>0</v>
      </c>
      <c r="AAS636" s="44">
        <v>20001</v>
      </c>
      <c r="AAT636" s="11" t="s">
        <v>427</v>
      </c>
      <c r="AAU636" s="44" t="s">
        <v>50</v>
      </c>
      <c r="AAV636" s="44">
        <v>791</v>
      </c>
      <c r="AAW636" s="44" t="s">
        <v>51</v>
      </c>
      <c r="AAX636" s="44">
        <v>324</v>
      </c>
      <c r="AAY636" s="44" t="s">
        <v>85</v>
      </c>
      <c r="AAZ636" s="44">
        <v>25</v>
      </c>
      <c r="ABA636" s="44" t="s">
        <v>429</v>
      </c>
      <c r="ABB636" s="44">
        <v>4</v>
      </c>
      <c r="ABC636" s="44" t="s">
        <v>35</v>
      </c>
      <c r="ABD636" s="44">
        <v>64</v>
      </c>
      <c r="ABE636" s="44" t="s">
        <v>473</v>
      </c>
      <c r="ABG636" s="8">
        <v>5080198</v>
      </c>
      <c r="ABH636" s="44">
        <v>0</v>
      </c>
      <c r="ABI636" s="44">
        <v>20001</v>
      </c>
      <c r="ABJ636" s="11" t="s">
        <v>427</v>
      </c>
      <c r="ABK636" s="44" t="s">
        <v>50</v>
      </c>
      <c r="ABL636" s="44">
        <v>791</v>
      </c>
      <c r="ABM636" s="44" t="s">
        <v>51</v>
      </c>
      <c r="ABN636" s="44">
        <v>324</v>
      </c>
      <c r="ABO636" s="44" t="s">
        <v>85</v>
      </c>
      <c r="ABP636" s="44">
        <v>25</v>
      </c>
      <c r="ABQ636" s="44" t="s">
        <v>429</v>
      </c>
      <c r="ABR636" s="44">
        <v>4</v>
      </c>
      <c r="ABS636" s="44" t="s">
        <v>35</v>
      </c>
      <c r="ABT636" s="44">
        <v>64</v>
      </c>
      <c r="ABU636" s="44" t="s">
        <v>473</v>
      </c>
      <c r="ABW636" s="8">
        <v>5080198</v>
      </c>
      <c r="ABX636" s="44">
        <v>0</v>
      </c>
      <c r="ABY636" s="44">
        <v>20001</v>
      </c>
      <c r="ABZ636" s="11" t="s">
        <v>427</v>
      </c>
      <c r="ACA636" s="44" t="s">
        <v>50</v>
      </c>
      <c r="ACB636" s="44">
        <v>791</v>
      </c>
      <c r="ACC636" s="44" t="s">
        <v>51</v>
      </c>
      <c r="ACD636" s="44">
        <v>324</v>
      </c>
      <c r="ACE636" s="44" t="s">
        <v>85</v>
      </c>
      <c r="ACF636" s="44">
        <v>25</v>
      </c>
      <c r="ACG636" s="44" t="s">
        <v>429</v>
      </c>
      <c r="ACH636" s="44">
        <v>4</v>
      </c>
      <c r="ACI636" s="44" t="s">
        <v>35</v>
      </c>
      <c r="ACJ636" s="44">
        <v>64</v>
      </c>
      <c r="ACK636" s="44" t="s">
        <v>473</v>
      </c>
      <c r="ACM636" s="8">
        <v>5080198</v>
      </c>
      <c r="ACN636" s="44">
        <v>0</v>
      </c>
      <c r="ACO636" s="44">
        <v>20001</v>
      </c>
      <c r="ACP636" s="11" t="s">
        <v>427</v>
      </c>
      <c r="ACQ636" s="44" t="s">
        <v>50</v>
      </c>
      <c r="ACR636" s="44">
        <v>791</v>
      </c>
      <c r="ACS636" s="44" t="s">
        <v>51</v>
      </c>
      <c r="ACT636" s="44">
        <v>324</v>
      </c>
      <c r="ACU636" s="44" t="s">
        <v>85</v>
      </c>
      <c r="ACV636" s="44">
        <v>25</v>
      </c>
      <c r="ACW636" s="44" t="s">
        <v>429</v>
      </c>
      <c r="ACX636" s="44">
        <v>4</v>
      </c>
      <c r="ACY636" s="44" t="s">
        <v>35</v>
      </c>
      <c r="ACZ636" s="44">
        <v>64</v>
      </c>
      <c r="ADA636" s="44" t="s">
        <v>473</v>
      </c>
      <c r="ADC636" s="8">
        <v>5080198</v>
      </c>
      <c r="ADD636" s="44">
        <v>0</v>
      </c>
      <c r="ADE636" s="44">
        <v>20001</v>
      </c>
      <c r="ADF636" s="11" t="s">
        <v>427</v>
      </c>
      <c r="ADG636" s="44" t="s">
        <v>50</v>
      </c>
      <c r="ADH636" s="44">
        <v>791</v>
      </c>
      <c r="ADI636" s="44" t="s">
        <v>51</v>
      </c>
      <c r="ADJ636" s="44">
        <v>324</v>
      </c>
      <c r="ADK636" s="44" t="s">
        <v>85</v>
      </c>
      <c r="ADL636" s="44">
        <v>25</v>
      </c>
      <c r="ADM636" s="44" t="s">
        <v>429</v>
      </c>
      <c r="ADN636" s="44">
        <v>4</v>
      </c>
      <c r="ADO636" s="44" t="s">
        <v>35</v>
      </c>
      <c r="ADP636" s="44">
        <v>64</v>
      </c>
      <c r="ADQ636" s="44" t="s">
        <v>473</v>
      </c>
      <c r="ADS636" s="8">
        <v>5080198</v>
      </c>
      <c r="ADT636" s="44">
        <v>0</v>
      </c>
      <c r="ADU636" s="44">
        <v>20001</v>
      </c>
      <c r="ADV636" s="11" t="s">
        <v>427</v>
      </c>
      <c r="ADW636" s="44" t="s">
        <v>50</v>
      </c>
      <c r="ADX636" s="44">
        <v>791</v>
      </c>
      <c r="ADY636" s="44" t="s">
        <v>51</v>
      </c>
      <c r="ADZ636" s="44">
        <v>324</v>
      </c>
      <c r="AEA636" s="44" t="s">
        <v>85</v>
      </c>
      <c r="AEB636" s="44">
        <v>25</v>
      </c>
      <c r="AEC636" s="44" t="s">
        <v>429</v>
      </c>
      <c r="AED636" s="44">
        <v>4</v>
      </c>
      <c r="AEE636" s="44" t="s">
        <v>35</v>
      </c>
      <c r="AEF636" s="44">
        <v>64</v>
      </c>
      <c r="AEG636" s="44" t="s">
        <v>473</v>
      </c>
      <c r="AEI636" s="8">
        <v>5080198</v>
      </c>
      <c r="AEJ636" s="44">
        <v>0</v>
      </c>
      <c r="AEK636" s="44">
        <v>20001</v>
      </c>
      <c r="AEL636" s="11" t="s">
        <v>427</v>
      </c>
      <c r="AEM636" s="44" t="s">
        <v>50</v>
      </c>
      <c r="AEN636" s="44">
        <v>791</v>
      </c>
      <c r="AEO636" s="44" t="s">
        <v>51</v>
      </c>
      <c r="AEP636" s="44">
        <v>324</v>
      </c>
      <c r="AEQ636" s="44" t="s">
        <v>85</v>
      </c>
      <c r="AER636" s="44">
        <v>25</v>
      </c>
      <c r="AES636" s="44" t="s">
        <v>429</v>
      </c>
      <c r="AET636" s="44">
        <v>4</v>
      </c>
      <c r="AEU636" s="44" t="s">
        <v>35</v>
      </c>
      <c r="AEV636" s="44">
        <v>64</v>
      </c>
      <c r="AEW636" s="44" t="s">
        <v>473</v>
      </c>
      <c r="AEY636" s="8">
        <v>5080198</v>
      </c>
      <c r="AEZ636" s="44">
        <v>0</v>
      </c>
      <c r="AFA636" s="44">
        <v>20001</v>
      </c>
      <c r="AFB636" s="11" t="s">
        <v>427</v>
      </c>
      <c r="AFC636" s="44" t="s">
        <v>50</v>
      </c>
      <c r="AFD636" s="44">
        <v>791</v>
      </c>
      <c r="AFE636" s="44" t="s">
        <v>51</v>
      </c>
      <c r="AFF636" s="44">
        <v>324</v>
      </c>
      <c r="AFG636" s="44" t="s">
        <v>85</v>
      </c>
      <c r="AFH636" s="44">
        <v>25</v>
      </c>
      <c r="AFI636" s="44" t="s">
        <v>429</v>
      </c>
      <c r="AFJ636" s="44">
        <v>4</v>
      </c>
      <c r="AFK636" s="44" t="s">
        <v>35</v>
      </c>
      <c r="AFL636" s="44">
        <v>64</v>
      </c>
      <c r="AFM636" s="44" t="s">
        <v>473</v>
      </c>
      <c r="AFO636" s="8">
        <v>5080198</v>
      </c>
      <c r="AFP636" s="44">
        <v>0</v>
      </c>
      <c r="AFQ636" s="44">
        <v>20001</v>
      </c>
      <c r="AFR636" s="11" t="s">
        <v>427</v>
      </c>
      <c r="AFS636" s="44" t="s">
        <v>50</v>
      </c>
      <c r="AFT636" s="44">
        <v>791</v>
      </c>
      <c r="AFU636" s="44" t="s">
        <v>51</v>
      </c>
      <c r="AFV636" s="44">
        <v>324</v>
      </c>
      <c r="AFW636" s="44" t="s">
        <v>85</v>
      </c>
      <c r="AFX636" s="44">
        <v>25</v>
      </c>
      <c r="AFY636" s="44" t="s">
        <v>429</v>
      </c>
      <c r="AFZ636" s="44">
        <v>4</v>
      </c>
      <c r="AGA636" s="44" t="s">
        <v>35</v>
      </c>
      <c r="AGB636" s="44">
        <v>64</v>
      </c>
      <c r="AGC636" s="44" t="s">
        <v>473</v>
      </c>
      <c r="AGE636" s="8">
        <v>5080198</v>
      </c>
      <c r="AGF636" s="44">
        <v>0</v>
      </c>
      <c r="AGG636" s="44">
        <v>20001</v>
      </c>
      <c r="AGH636" s="11" t="s">
        <v>427</v>
      </c>
      <c r="AGI636" s="44" t="s">
        <v>50</v>
      </c>
      <c r="AGJ636" s="44">
        <v>791</v>
      </c>
      <c r="AGK636" s="44" t="s">
        <v>51</v>
      </c>
      <c r="AGL636" s="44">
        <v>324</v>
      </c>
      <c r="AGM636" s="44" t="s">
        <v>85</v>
      </c>
      <c r="AGN636" s="44">
        <v>25</v>
      </c>
      <c r="AGO636" s="44" t="s">
        <v>429</v>
      </c>
      <c r="AGP636" s="44">
        <v>4</v>
      </c>
      <c r="AGQ636" s="44" t="s">
        <v>35</v>
      </c>
      <c r="AGR636" s="44">
        <v>64</v>
      </c>
      <c r="AGS636" s="44" t="s">
        <v>473</v>
      </c>
      <c r="AGU636" s="8">
        <v>5080198</v>
      </c>
      <c r="AGV636" s="44">
        <v>0</v>
      </c>
      <c r="AGW636" s="44">
        <v>20001</v>
      </c>
      <c r="AGX636" s="11" t="s">
        <v>427</v>
      </c>
      <c r="AGY636" s="44" t="s">
        <v>50</v>
      </c>
      <c r="AGZ636" s="44">
        <v>791</v>
      </c>
      <c r="AHA636" s="44" t="s">
        <v>51</v>
      </c>
      <c r="AHB636" s="44">
        <v>324</v>
      </c>
      <c r="AHC636" s="44" t="s">
        <v>85</v>
      </c>
      <c r="AHD636" s="44">
        <v>25</v>
      </c>
      <c r="AHE636" s="44" t="s">
        <v>429</v>
      </c>
      <c r="AHF636" s="44">
        <v>4</v>
      </c>
      <c r="AHG636" s="44" t="s">
        <v>35</v>
      </c>
      <c r="AHH636" s="44">
        <v>64</v>
      </c>
      <c r="AHI636" s="44" t="s">
        <v>473</v>
      </c>
      <c r="AHK636" s="8">
        <v>5080198</v>
      </c>
      <c r="AHL636" s="44">
        <v>0</v>
      </c>
      <c r="AHM636" s="44">
        <v>20001</v>
      </c>
      <c r="AHN636" s="11" t="s">
        <v>427</v>
      </c>
      <c r="AHO636" s="44" t="s">
        <v>50</v>
      </c>
      <c r="AHP636" s="44">
        <v>791</v>
      </c>
      <c r="AHQ636" s="44" t="s">
        <v>51</v>
      </c>
      <c r="AHR636" s="44">
        <v>324</v>
      </c>
      <c r="AHS636" s="44" t="s">
        <v>85</v>
      </c>
      <c r="AHT636" s="44">
        <v>25</v>
      </c>
      <c r="AHU636" s="44" t="s">
        <v>429</v>
      </c>
      <c r="AHV636" s="44">
        <v>4</v>
      </c>
      <c r="AHW636" s="44" t="s">
        <v>35</v>
      </c>
      <c r="AHX636" s="44">
        <v>64</v>
      </c>
      <c r="AHY636" s="44" t="s">
        <v>473</v>
      </c>
      <c r="AIA636" s="8">
        <v>5080198</v>
      </c>
      <c r="AIB636" s="44">
        <v>0</v>
      </c>
      <c r="AIC636" s="44">
        <v>20001</v>
      </c>
      <c r="AID636" s="11" t="s">
        <v>427</v>
      </c>
      <c r="AIE636" s="44" t="s">
        <v>50</v>
      </c>
      <c r="AIF636" s="44">
        <v>791</v>
      </c>
      <c r="AIG636" s="44" t="s">
        <v>51</v>
      </c>
      <c r="AIH636" s="44">
        <v>324</v>
      </c>
      <c r="AII636" s="44" t="s">
        <v>85</v>
      </c>
      <c r="AIJ636" s="44">
        <v>25</v>
      </c>
      <c r="AIK636" s="44" t="s">
        <v>429</v>
      </c>
      <c r="AIL636" s="44">
        <v>4</v>
      </c>
      <c r="AIM636" s="44" t="s">
        <v>35</v>
      </c>
      <c r="AIN636" s="44">
        <v>64</v>
      </c>
      <c r="AIO636" s="44" t="s">
        <v>473</v>
      </c>
      <c r="AIQ636" s="8">
        <v>5080198</v>
      </c>
      <c r="AIR636" s="44">
        <v>0</v>
      </c>
      <c r="AIS636" s="44">
        <v>20001</v>
      </c>
      <c r="AIT636" s="11" t="s">
        <v>427</v>
      </c>
      <c r="AIU636" s="44" t="s">
        <v>50</v>
      </c>
      <c r="AIV636" s="44">
        <v>791</v>
      </c>
      <c r="AIW636" s="44" t="s">
        <v>51</v>
      </c>
      <c r="AIX636" s="44">
        <v>324</v>
      </c>
      <c r="AIY636" s="44" t="s">
        <v>85</v>
      </c>
      <c r="AIZ636" s="44">
        <v>25</v>
      </c>
      <c r="AJA636" s="44" t="s">
        <v>429</v>
      </c>
      <c r="AJB636" s="44">
        <v>4</v>
      </c>
      <c r="AJC636" s="44" t="s">
        <v>35</v>
      </c>
      <c r="AJD636" s="44">
        <v>64</v>
      </c>
      <c r="AJE636" s="44" t="s">
        <v>473</v>
      </c>
      <c r="AJG636" s="8">
        <v>5080198</v>
      </c>
      <c r="AJH636" s="44">
        <v>0</v>
      </c>
      <c r="AJI636" s="44">
        <v>20001</v>
      </c>
      <c r="AJJ636" s="11" t="s">
        <v>427</v>
      </c>
      <c r="AJK636" s="44" t="s">
        <v>50</v>
      </c>
      <c r="AJL636" s="44">
        <v>791</v>
      </c>
      <c r="AJM636" s="44" t="s">
        <v>51</v>
      </c>
      <c r="AJN636" s="44">
        <v>324</v>
      </c>
      <c r="AJO636" s="44" t="s">
        <v>85</v>
      </c>
      <c r="AJP636" s="44">
        <v>25</v>
      </c>
      <c r="AJQ636" s="44" t="s">
        <v>429</v>
      </c>
      <c r="AJR636" s="44">
        <v>4</v>
      </c>
      <c r="AJS636" s="44" t="s">
        <v>35</v>
      </c>
      <c r="AJT636" s="44">
        <v>64</v>
      </c>
      <c r="AJU636" s="44" t="s">
        <v>473</v>
      </c>
      <c r="AJW636" s="8">
        <v>5080198</v>
      </c>
      <c r="AJX636" s="44">
        <v>0</v>
      </c>
      <c r="AJY636" s="44">
        <v>20001</v>
      </c>
      <c r="AJZ636" s="11" t="s">
        <v>427</v>
      </c>
      <c r="AKA636" s="44" t="s">
        <v>50</v>
      </c>
      <c r="AKB636" s="44">
        <v>791</v>
      </c>
      <c r="AKC636" s="44" t="s">
        <v>51</v>
      </c>
      <c r="AKD636" s="44">
        <v>324</v>
      </c>
      <c r="AKE636" s="44" t="s">
        <v>85</v>
      </c>
      <c r="AKF636" s="44">
        <v>25</v>
      </c>
      <c r="AKG636" s="44" t="s">
        <v>429</v>
      </c>
      <c r="AKH636" s="44">
        <v>4</v>
      </c>
      <c r="AKI636" s="44" t="s">
        <v>35</v>
      </c>
      <c r="AKJ636" s="44">
        <v>64</v>
      </c>
      <c r="AKK636" s="44" t="s">
        <v>473</v>
      </c>
      <c r="AKM636" s="8">
        <v>5080198</v>
      </c>
      <c r="AKN636" s="44">
        <v>0</v>
      </c>
      <c r="AKO636" s="44">
        <v>20001</v>
      </c>
      <c r="AKP636" s="11" t="s">
        <v>427</v>
      </c>
      <c r="AKQ636" s="44" t="s">
        <v>50</v>
      </c>
      <c r="AKR636" s="44">
        <v>791</v>
      </c>
      <c r="AKS636" s="44" t="s">
        <v>51</v>
      </c>
      <c r="AKT636" s="44">
        <v>324</v>
      </c>
      <c r="AKU636" s="44" t="s">
        <v>85</v>
      </c>
      <c r="AKV636" s="44">
        <v>25</v>
      </c>
      <c r="AKW636" s="44" t="s">
        <v>429</v>
      </c>
      <c r="AKX636" s="44">
        <v>4</v>
      </c>
      <c r="AKY636" s="44" t="s">
        <v>35</v>
      </c>
      <c r="AKZ636" s="44">
        <v>64</v>
      </c>
      <c r="ALA636" s="44" t="s">
        <v>473</v>
      </c>
      <c r="ALC636" s="8">
        <v>5080198</v>
      </c>
      <c r="ALD636" s="44">
        <v>0</v>
      </c>
      <c r="ALE636" s="44">
        <v>20001</v>
      </c>
      <c r="ALF636" s="11" t="s">
        <v>427</v>
      </c>
      <c r="ALG636" s="44" t="s">
        <v>50</v>
      </c>
      <c r="ALH636" s="44">
        <v>791</v>
      </c>
      <c r="ALI636" s="44" t="s">
        <v>51</v>
      </c>
      <c r="ALJ636" s="44">
        <v>324</v>
      </c>
      <c r="ALK636" s="44" t="s">
        <v>85</v>
      </c>
      <c r="ALL636" s="44">
        <v>25</v>
      </c>
      <c r="ALM636" s="44" t="s">
        <v>429</v>
      </c>
      <c r="ALN636" s="44">
        <v>4</v>
      </c>
      <c r="ALO636" s="44" t="s">
        <v>35</v>
      </c>
      <c r="ALP636" s="44">
        <v>64</v>
      </c>
      <c r="ALQ636" s="44" t="s">
        <v>473</v>
      </c>
      <c r="ALS636" s="8">
        <v>5080198</v>
      </c>
      <c r="ALT636" s="44">
        <v>0</v>
      </c>
      <c r="ALU636" s="44">
        <v>20001</v>
      </c>
      <c r="ALV636" s="11" t="s">
        <v>427</v>
      </c>
      <c r="ALW636" s="44" t="s">
        <v>50</v>
      </c>
      <c r="ALX636" s="44">
        <v>791</v>
      </c>
      <c r="ALY636" s="44" t="s">
        <v>51</v>
      </c>
      <c r="ALZ636" s="44">
        <v>324</v>
      </c>
      <c r="AMA636" s="44" t="s">
        <v>85</v>
      </c>
      <c r="AMB636" s="44">
        <v>25</v>
      </c>
      <c r="AMC636" s="44" t="s">
        <v>429</v>
      </c>
      <c r="AMD636" s="44">
        <v>4</v>
      </c>
      <c r="AME636" s="44" t="s">
        <v>35</v>
      </c>
      <c r="AMF636" s="44">
        <v>64</v>
      </c>
      <c r="AMG636" s="44" t="s">
        <v>473</v>
      </c>
      <c r="AMI636" s="8">
        <v>5080198</v>
      </c>
      <c r="AMJ636" s="44">
        <v>0</v>
      </c>
      <c r="AMK636" s="44">
        <v>20001</v>
      </c>
      <c r="AML636" s="11" t="s">
        <v>427</v>
      </c>
      <c r="AMM636" s="44" t="s">
        <v>50</v>
      </c>
      <c r="AMN636" s="44">
        <v>791</v>
      </c>
      <c r="AMO636" s="44" t="s">
        <v>51</v>
      </c>
      <c r="AMP636" s="44">
        <v>324</v>
      </c>
      <c r="AMQ636" s="44" t="s">
        <v>85</v>
      </c>
      <c r="AMR636" s="44">
        <v>25</v>
      </c>
      <c r="AMS636" s="44" t="s">
        <v>429</v>
      </c>
      <c r="AMT636" s="44">
        <v>4</v>
      </c>
      <c r="AMU636" s="44" t="s">
        <v>35</v>
      </c>
      <c r="AMV636" s="44">
        <v>64</v>
      </c>
      <c r="AMW636" s="44" t="s">
        <v>473</v>
      </c>
      <c r="AMY636" s="8">
        <v>5080198</v>
      </c>
      <c r="AMZ636" s="44">
        <v>0</v>
      </c>
      <c r="ANA636" s="44">
        <v>20001</v>
      </c>
      <c r="ANB636" s="11" t="s">
        <v>427</v>
      </c>
      <c r="ANC636" s="44" t="s">
        <v>50</v>
      </c>
      <c r="AND636" s="44">
        <v>791</v>
      </c>
      <c r="ANE636" s="44" t="s">
        <v>51</v>
      </c>
      <c r="ANF636" s="44">
        <v>324</v>
      </c>
      <c r="ANG636" s="44" t="s">
        <v>85</v>
      </c>
      <c r="ANH636" s="44">
        <v>25</v>
      </c>
      <c r="ANI636" s="44" t="s">
        <v>429</v>
      </c>
      <c r="ANJ636" s="44">
        <v>4</v>
      </c>
      <c r="ANK636" s="44" t="s">
        <v>35</v>
      </c>
      <c r="ANL636" s="44">
        <v>64</v>
      </c>
      <c r="ANM636" s="44" t="s">
        <v>473</v>
      </c>
      <c r="ANO636" s="8">
        <v>5080198</v>
      </c>
      <c r="ANP636" s="44">
        <v>0</v>
      </c>
      <c r="ANQ636" s="44">
        <v>20001</v>
      </c>
      <c r="ANR636" s="11" t="s">
        <v>427</v>
      </c>
      <c r="ANS636" s="44" t="s">
        <v>50</v>
      </c>
      <c r="ANT636" s="44">
        <v>791</v>
      </c>
      <c r="ANU636" s="44" t="s">
        <v>51</v>
      </c>
      <c r="ANV636" s="44">
        <v>324</v>
      </c>
      <c r="ANW636" s="44" t="s">
        <v>85</v>
      </c>
      <c r="ANX636" s="44">
        <v>25</v>
      </c>
      <c r="ANY636" s="44" t="s">
        <v>429</v>
      </c>
      <c r="ANZ636" s="44">
        <v>4</v>
      </c>
      <c r="AOA636" s="44" t="s">
        <v>35</v>
      </c>
      <c r="AOB636" s="44">
        <v>64</v>
      </c>
      <c r="AOC636" s="44" t="s">
        <v>473</v>
      </c>
      <c r="AOE636" s="8">
        <v>5080198</v>
      </c>
      <c r="AOF636" s="44">
        <v>0</v>
      </c>
      <c r="AOG636" s="44">
        <v>20001</v>
      </c>
      <c r="AOH636" s="11" t="s">
        <v>427</v>
      </c>
      <c r="AOI636" s="44" t="s">
        <v>50</v>
      </c>
      <c r="AOJ636" s="44">
        <v>791</v>
      </c>
      <c r="AOK636" s="44" t="s">
        <v>51</v>
      </c>
      <c r="AOL636" s="44">
        <v>324</v>
      </c>
      <c r="AOM636" s="44" t="s">
        <v>85</v>
      </c>
      <c r="AON636" s="44">
        <v>25</v>
      </c>
      <c r="AOO636" s="44" t="s">
        <v>429</v>
      </c>
      <c r="AOP636" s="44">
        <v>4</v>
      </c>
      <c r="AOQ636" s="44" t="s">
        <v>35</v>
      </c>
      <c r="AOR636" s="44">
        <v>64</v>
      </c>
      <c r="AOS636" s="44" t="s">
        <v>473</v>
      </c>
      <c r="AOU636" s="8">
        <v>5080198</v>
      </c>
      <c r="AOV636" s="44">
        <v>0</v>
      </c>
      <c r="AOW636" s="44">
        <v>20001</v>
      </c>
      <c r="AOX636" s="11" t="s">
        <v>427</v>
      </c>
      <c r="AOY636" s="44" t="s">
        <v>50</v>
      </c>
      <c r="AOZ636" s="44">
        <v>791</v>
      </c>
      <c r="APA636" s="44" t="s">
        <v>51</v>
      </c>
      <c r="APB636" s="44">
        <v>324</v>
      </c>
      <c r="APC636" s="44" t="s">
        <v>85</v>
      </c>
      <c r="APD636" s="44">
        <v>25</v>
      </c>
      <c r="APE636" s="44" t="s">
        <v>429</v>
      </c>
      <c r="APF636" s="44">
        <v>4</v>
      </c>
      <c r="APG636" s="44" t="s">
        <v>35</v>
      </c>
      <c r="APH636" s="44">
        <v>64</v>
      </c>
      <c r="API636" s="44" t="s">
        <v>473</v>
      </c>
      <c r="APK636" s="8">
        <v>5080198</v>
      </c>
      <c r="APL636" s="44">
        <v>0</v>
      </c>
      <c r="APM636" s="44">
        <v>20001</v>
      </c>
      <c r="APN636" s="11" t="s">
        <v>427</v>
      </c>
      <c r="APO636" s="44" t="s">
        <v>50</v>
      </c>
      <c r="APP636" s="44">
        <v>791</v>
      </c>
      <c r="APQ636" s="44" t="s">
        <v>51</v>
      </c>
      <c r="APR636" s="44">
        <v>324</v>
      </c>
      <c r="APS636" s="44" t="s">
        <v>85</v>
      </c>
      <c r="APT636" s="44">
        <v>25</v>
      </c>
      <c r="APU636" s="44" t="s">
        <v>429</v>
      </c>
      <c r="APV636" s="44">
        <v>4</v>
      </c>
      <c r="APW636" s="44" t="s">
        <v>35</v>
      </c>
      <c r="APX636" s="44">
        <v>64</v>
      </c>
      <c r="APY636" s="44" t="s">
        <v>473</v>
      </c>
      <c r="AQA636" s="8">
        <v>5080198</v>
      </c>
      <c r="AQB636" s="44">
        <v>0</v>
      </c>
      <c r="AQC636" s="44">
        <v>20001</v>
      </c>
      <c r="AQD636" s="11" t="s">
        <v>427</v>
      </c>
      <c r="AQE636" s="44" t="s">
        <v>50</v>
      </c>
      <c r="AQF636" s="44">
        <v>791</v>
      </c>
      <c r="AQG636" s="44" t="s">
        <v>51</v>
      </c>
      <c r="AQH636" s="44">
        <v>324</v>
      </c>
      <c r="AQI636" s="44" t="s">
        <v>85</v>
      </c>
      <c r="AQJ636" s="44">
        <v>25</v>
      </c>
      <c r="AQK636" s="44" t="s">
        <v>429</v>
      </c>
      <c r="AQL636" s="44">
        <v>4</v>
      </c>
      <c r="AQM636" s="44" t="s">
        <v>35</v>
      </c>
      <c r="AQN636" s="44">
        <v>64</v>
      </c>
      <c r="AQO636" s="44" t="s">
        <v>473</v>
      </c>
      <c r="AQQ636" s="8">
        <v>5080198</v>
      </c>
      <c r="AQR636" s="44">
        <v>0</v>
      </c>
      <c r="AQS636" s="44">
        <v>20001</v>
      </c>
      <c r="AQT636" s="11" t="s">
        <v>427</v>
      </c>
      <c r="AQU636" s="44" t="s">
        <v>50</v>
      </c>
      <c r="AQV636" s="44">
        <v>791</v>
      </c>
      <c r="AQW636" s="44" t="s">
        <v>51</v>
      </c>
      <c r="AQX636" s="44">
        <v>324</v>
      </c>
      <c r="AQY636" s="44" t="s">
        <v>85</v>
      </c>
      <c r="AQZ636" s="44">
        <v>25</v>
      </c>
      <c r="ARA636" s="44" t="s">
        <v>429</v>
      </c>
      <c r="ARB636" s="44">
        <v>4</v>
      </c>
      <c r="ARC636" s="44" t="s">
        <v>35</v>
      </c>
      <c r="ARD636" s="44">
        <v>64</v>
      </c>
      <c r="ARE636" s="44" t="s">
        <v>473</v>
      </c>
      <c r="ARG636" s="8">
        <v>5080198</v>
      </c>
      <c r="ARH636" s="44">
        <v>0</v>
      </c>
      <c r="ARI636" s="44">
        <v>20001</v>
      </c>
      <c r="ARJ636" s="11" t="s">
        <v>427</v>
      </c>
      <c r="ARK636" s="44" t="s">
        <v>50</v>
      </c>
      <c r="ARL636" s="44">
        <v>791</v>
      </c>
      <c r="ARM636" s="44" t="s">
        <v>51</v>
      </c>
      <c r="ARN636" s="44">
        <v>324</v>
      </c>
      <c r="ARO636" s="44" t="s">
        <v>85</v>
      </c>
      <c r="ARP636" s="44">
        <v>25</v>
      </c>
      <c r="ARQ636" s="44" t="s">
        <v>429</v>
      </c>
      <c r="ARR636" s="44">
        <v>4</v>
      </c>
      <c r="ARS636" s="44" t="s">
        <v>35</v>
      </c>
      <c r="ART636" s="44">
        <v>64</v>
      </c>
      <c r="ARU636" s="44" t="s">
        <v>473</v>
      </c>
      <c r="ARW636" s="8">
        <v>5080198</v>
      </c>
      <c r="ARX636" s="44">
        <v>0</v>
      </c>
      <c r="ARY636" s="44">
        <v>20001</v>
      </c>
      <c r="ARZ636" s="11" t="s">
        <v>427</v>
      </c>
      <c r="ASA636" s="44" t="s">
        <v>50</v>
      </c>
      <c r="ASB636" s="44">
        <v>791</v>
      </c>
      <c r="ASC636" s="44" t="s">
        <v>51</v>
      </c>
      <c r="ASD636" s="44">
        <v>324</v>
      </c>
      <c r="ASE636" s="44" t="s">
        <v>85</v>
      </c>
      <c r="ASF636" s="44">
        <v>25</v>
      </c>
      <c r="ASG636" s="44" t="s">
        <v>429</v>
      </c>
      <c r="ASH636" s="44">
        <v>4</v>
      </c>
      <c r="ASI636" s="44" t="s">
        <v>35</v>
      </c>
      <c r="ASJ636" s="44">
        <v>64</v>
      </c>
      <c r="ASK636" s="44" t="s">
        <v>473</v>
      </c>
      <c r="ASM636" s="8">
        <v>5080198</v>
      </c>
      <c r="ASN636" s="44">
        <v>0</v>
      </c>
      <c r="ASO636" s="44">
        <v>20001</v>
      </c>
      <c r="ASP636" s="11" t="s">
        <v>427</v>
      </c>
      <c r="ASQ636" s="44" t="s">
        <v>50</v>
      </c>
      <c r="ASR636" s="44">
        <v>791</v>
      </c>
      <c r="ASS636" s="44" t="s">
        <v>51</v>
      </c>
      <c r="AST636" s="44">
        <v>324</v>
      </c>
      <c r="ASU636" s="44" t="s">
        <v>85</v>
      </c>
      <c r="ASV636" s="44">
        <v>25</v>
      </c>
      <c r="ASW636" s="44" t="s">
        <v>429</v>
      </c>
      <c r="ASX636" s="44">
        <v>4</v>
      </c>
      <c r="ASY636" s="44" t="s">
        <v>35</v>
      </c>
      <c r="ASZ636" s="44">
        <v>64</v>
      </c>
      <c r="ATA636" s="44" t="s">
        <v>473</v>
      </c>
      <c r="ATC636" s="8">
        <v>5080198</v>
      </c>
      <c r="ATD636" s="44">
        <v>0</v>
      </c>
      <c r="ATE636" s="44">
        <v>20001</v>
      </c>
      <c r="ATF636" s="11" t="s">
        <v>427</v>
      </c>
      <c r="ATG636" s="44" t="s">
        <v>50</v>
      </c>
      <c r="ATH636" s="44">
        <v>791</v>
      </c>
      <c r="ATI636" s="44" t="s">
        <v>51</v>
      </c>
      <c r="ATJ636" s="44">
        <v>324</v>
      </c>
      <c r="ATK636" s="44" t="s">
        <v>85</v>
      </c>
      <c r="ATL636" s="44">
        <v>25</v>
      </c>
      <c r="ATM636" s="44" t="s">
        <v>429</v>
      </c>
      <c r="ATN636" s="44">
        <v>4</v>
      </c>
      <c r="ATO636" s="44" t="s">
        <v>35</v>
      </c>
      <c r="ATP636" s="44">
        <v>64</v>
      </c>
      <c r="ATQ636" s="44" t="s">
        <v>473</v>
      </c>
      <c r="ATS636" s="8">
        <v>5080198</v>
      </c>
      <c r="ATT636" s="44">
        <v>0</v>
      </c>
      <c r="ATU636" s="44">
        <v>20001</v>
      </c>
      <c r="ATV636" s="11" t="s">
        <v>427</v>
      </c>
      <c r="ATW636" s="44" t="s">
        <v>50</v>
      </c>
      <c r="ATX636" s="44">
        <v>791</v>
      </c>
      <c r="ATY636" s="44" t="s">
        <v>51</v>
      </c>
      <c r="ATZ636" s="44">
        <v>324</v>
      </c>
      <c r="AUA636" s="44" t="s">
        <v>85</v>
      </c>
      <c r="AUB636" s="44">
        <v>25</v>
      </c>
      <c r="AUC636" s="44" t="s">
        <v>429</v>
      </c>
      <c r="AUD636" s="44">
        <v>4</v>
      </c>
      <c r="AUE636" s="44" t="s">
        <v>35</v>
      </c>
      <c r="AUF636" s="44">
        <v>64</v>
      </c>
      <c r="AUG636" s="44" t="s">
        <v>473</v>
      </c>
      <c r="AUI636" s="8">
        <v>5080198</v>
      </c>
      <c r="AUJ636" s="44">
        <v>0</v>
      </c>
      <c r="AUK636" s="44">
        <v>20001</v>
      </c>
      <c r="AUL636" s="11" t="s">
        <v>427</v>
      </c>
      <c r="AUM636" s="44" t="s">
        <v>50</v>
      </c>
      <c r="AUN636" s="44">
        <v>791</v>
      </c>
      <c r="AUO636" s="44" t="s">
        <v>51</v>
      </c>
      <c r="AUP636" s="44">
        <v>324</v>
      </c>
      <c r="AUQ636" s="44" t="s">
        <v>85</v>
      </c>
      <c r="AUR636" s="44">
        <v>25</v>
      </c>
      <c r="AUS636" s="44" t="s">
        <v>429</v>
      </c>
      <c r="AUT636" s="44">
        <v>4</v>
      </c>
      <c r="AUU636" s="44" t="s">
        <v>35</v>
      </c>
      <c r="AUV636" s="44">
        <v>64</v>
      </c>
      <c r="AUW636" s="44" t="s">
        <v>473</v>
      </c>
      <c r="AUY636" s="8">
        <v>5080198</v>
      </c>
      <c r="AUZ636" s="44">
        <v>0</v>
      </c>
      <c r="AVA636" s="44">
        <v>20001</v>
      </c>
      <c r="AVB636" s="11" t="s">
        <v>427</v>
      </c>
      <c r="AVC636" s="44" t="s">
        <v>50</v>
      </c>
      <c r="AVD636" s="44">
        <v>791</v>
      </c>
      <c r="AVE636" s="44" t="s">
        <v>51</v>
      </c>
      <c r="AVF636" s="44">
        <v>324</v>
      </c>
      <c r="AVG636" s="44" t="s">
        <v>85</v>
      </c>
      <c r="AVH636" s="44">
        <v>25</v>
      </c>
      <c r="AVI636" s="44" t="s">
        <v>429</v>
      </c>
      <c r="AVJ636" s="44">
        <v>4</v>
      </c>
      <c r="AVK636" s="44" t="s">
        <v>35</v>
      </c>
      <c r="AVL636" s="44">
        <v>64</v>
      </c>
      <c r="AVM636" s="44" t="s">
        <v>473</v>
      </c>
      <c r="AVO636" s="8">
        <v>5080198</v>
      </c>
      <c r="AVP636" s="44">
        <v>0</v>
      </c>
      <c r="AVQ636" s="44">
        <v>20001</v>
      </c>
      <c r="AVR636" s="11" t="s">
        <v>427</v>
      </c>
      <c r="AVS636" s="44" t="s">
        <v>50</v>
      </c>
      <c r="AVT636" s="44">
        <v>791</v>
      </c>
      <c r="AVU636" s="44" t="s">
        <v>51</v>
      </c>
      <c r="AVV636" s="44">
        <v>324</v>
      </c>
      <c r="AVW636" s="44" t="s">
        <v>85</v>
      </c>
      <c r="AVX636" s="44">
        <v>25</v>
      </c>
      <c r="AVY636" s="44" t="s">
        <v>429</v>
      </c>
      <c r="AVZ636" s="44">
        <v>4</v>
      </c>
      <c r="AWA636" s="44" t="s">
        <v>35</v>
      </c>
      <c r="AWB636" s="44">
        <v>64</v>
      </c>
      <c r="AWC636" s="44" t="s">
        <v>473</v>
      </c>
      <c r="AWE636" s="8">
        <v>5080198</v>
      </c>
      <c r="AWF636" s="44">
        <v>0</v>
      </c>
      <c r="AWG636" s="44">
        <v>20001</v>
      </c>
      <c r="AWH636" s="11" t="s">
        <v>427</v>
      </c>
      <c r="AWI636" s="44" t="s">
        <v>50</v>
      </c>
      <c r="AWJ636" s="44">
        <v>791</v>
      </c>
      <c r="AWK636" s="44" t="s">
        <v>51</v>
      </c>
      <c r="AWL636" s="44">
        <v>324</v>
      </c>
      <c r="AWM636" s="44" t="s">
        <v>85</v>
      </c>
      <c r="AWN636" s="44">
        <v>25</v>
      </c>
      <c r="AWO636" s="44" t="s">
        <v>429</v>
      </c>
      <c r="AWP636" s="44">
        <v>4</v>
      </c>
      <c r="AWQ636" s="44" t="s">
        <v>35</v>
      </c>
      <c r="AWR636" s="44">
        <v>64</v>
      </c>
      <c r="AWS636" s="44" t="s">
        <v>473</v>
      </c>
      <c r="AWU636" s="8">
        <v>5080198</v>
      </c>
      <c r="AWV636" s="44">
        <v>0</v>
      </c>
      <c r="AWW636" s="44">
        <v>20001</v>
      </c>
      <c r="AWX636" s="11" t="s">
        <v>427</v>
      </c>
      <c r="AWY636" s="44" t="s">
        <v>50</v>
      </c>
      <c r="AWZ636" s="44">
        <v>791</v>
      </c>
      <c r="AXA636" s="44" t="s">
        <v>51</v>
      </c>
      <c r="AXB636" s="44">
        <v>324</v>
      </c>
      <c r="AXC636" s="44" t="s">
        <v>85</v>
      </c>
      <c r="AXD636" s="44">
        <v>25</v>
      </c>
      <c r="AXE636" s="44" t="s">
        <v>429</v>
      </c>
      <c r="AXF636" s="44">
        <v>4</v>
      </c>
      <c r="AXG636" s="44" t="s">
        <v>35</v>
      </c>
      <c r="AXH636" s="44">
        <v>64</v>
      </c>
      <c r="AXI636" s="44" t="s">
        <v>473</v>
      </c>
      <c r="AXK636" s="8">
        <v>5080198</v>
      </c>
      <c r="AXL636" s="44">
        <v>0</v>
      </c>
      <c r="AXM636" s="44">
        <v>20001</v>
      </c>
      <c r="AXN636" s="11" t="s">
        <v>427</v>
      </c>
      <c r="AXO636" s="44" t="s">
        <v>50</v>
      </c>
      <c r="AXP636" s="44">
        <v>791</v>
      </c>
      <c r="AXQ636" s="44" t="s">
        <v>51</v>
      </c>
      <c r="AXR636" s="44">
        <v>324</v>
      </c>
      <c r="AXS636" s="44" t="s">
        <v>85</v>
      </c>
      <c r="AXT636" s="44">
        <v>25</v>
      </c>
      <c r="AXU636" s="44" t="s">
        <v>429</v>
      </c>
      <c r="AXV636" s="44">
        <v>4</v>
      </c>
      <c r="AXW636" s="44" t="s">
        <v>35</v>
      </c>
      <c r="AXX636" s="44">
        <v>64</v>
      </c>
      <c r="AXY636" s="44" t="s">
        <v>473</v>
      </c>
      <c r="AYA636" s="8">
        <v>5080198</v>
      </c>
      <c r="AYB636" s="44">
        <v>0</v>
      </c>
      <c r="AYC636" s="44">
        <v>20001</v>
      </c>
      <c r="AYD636" s="11" t="s">
        <v>427</v>
      </c>
      <c r="AYE636" s="44" t="s">
        <v>50</v>
      </c>
      <c r="AYF636" s="44">
        <v>791</v>
      </c>
      <c r="AYG636" s="44" t="s">
        <v>51</v>
      </c>
      <c r="AYH636" s="44">
        <v>324</v>
      </c>
      <c r="AYI636" s="44" t="s">
        <v>85</v>
      </c>
      <c r="AYJ636" s="44">
        <v>25</v>
      </c>
      <c r="AYK636" s="44" t="s">
        <v>429</v>
      </c>
      <c r="AYL636" s="44">
        <v>4</v>
      </c>
      <c r="AYM636" s="44" t="s">
        <v>35</v>
      </c>
      <c r="AYN636" s="44">
        <v>64</v>
      </c>
      <c r="AYO636" s="44" t="s">
        <v>473</v>
      </c>
      <c r="AYQ636" s="8">
        <v>5080198</v>
      </c>
      <c r="AYR636" s="44">
        <v>0</v>
      </c>
      <c r="AYS636" s="44">
        <v>20001</v>
      </c>
      <c r="AYT636" s="11" t="s">
        <v>427</v>
      </c>
      <c r="AYU636" s="44" t="s">
        <v>50</v>
      </c>
      <c r="AYV636" s="44">
        <v>791</v>
      </c>
      <c r="AYW636" s="44" t="s">
        <v>51</v>
      </c>
      <c r="AYX636" s="44">
        <v>324</v>
      </c>
      <c r="AYY636" s="44" t="s">
        <v>85</v>
      </c>
      <c r="AYZ636" s="44">
        <v>25</v>
      </c>
      <c r="AZA636" s="44" t="s">
        <v>429</v>
      </c>
      <c r="AZB636" s="44">
        <v>4</v>
      </c>
      <c r="AZC636" s="44" t="s">
        <v>35</v>
      </c>
      <c r="AZD636" s="44">
        <v>64</v>
      </c>
      <c r="AZE636" s="44" t="s">
        <v>473</v>
      </c>
      <c r="AZG636" s="8">
        <v>5080198</v>
      </c>
      <c r="AZH636" s="44">
        <v>0</v>
      </c>
      <c r="AZI636" s="44">
        <v>20001</v>
      </c>
      <c r="AZJ636" s="11" t="s">
        <v>427</v>
      </c>
      <c r="AZK636" s="44" t="s">
        <v>50</v>
      </c>
      <c r="AZL636" s="44">
        <v>791</v>
      </c>
      <c r="AZM636" s="44" t="s">
        <v>51</v>
      </c>
      <c r="AZN636" s="44">
        <v>324</v>
      </c>
      <c r="AZO636" s="44" t="s">
        <v>85</v>
      </c>
      <c r="AZP636" s="44">
        <v>25</v>
      </c>
      <c r="AZQ636" s="44" t="s">
        <v>429</v>
      </c>
      <c r="AZR636" s="44">
        <v>4</v>
      </c>
      <c r="AZS636" s="44" t="s">
        <v>35</v>
      </c>
      <c r="AZT636" s="44">
        <v>64</v>
      </c>
      <c r="AZU636" s="44" t="s">
        <v>473</v>
      </c>
      <c r="AZW636" s="8">
        <v>5080198</v>
      </c>
      <c r="AZX636" s="44">
        <v>0</v>
      </c>
      <c r="AZY636" s="44">
        <v>20001</v>
      </c>
      <c r="AZZ636" s="11" t="s">
        <v>427</v>
      </c>
      <c r="BAA636" s="44" t="s">
        <v>50</v>
      </c>
      <c r="BAB636" s="44">
        <v>791</v>
      </c>
      <c r="BAC636" s="44" t="s">
        <v>51</v>
      </c>
      <c r="BAD636" s="44">
        <v>324</v>
      </c>
      <c r="BAE636" s="44" t="s">
        <v>85</v>
      </c>
      <c r="BAF636" s="44">
        <v>25</v>
      </c>
      <c r="BAG636" s="44" t="s">
        <v>429</v>
      </c>
      <c r="BAH636" s="44">
        <v>4</v>
      </c>
      <c r="BAI636" s="44" t="s">
        <v>35</v>
      </c>
      <c r="BAJ636" s="44">
        <v>64</v>
      </c>
      <c r="BAK636" s="44" t="s">
        <v>473</v>
      </c>
      <c r="BAM636" s="8">
        <v>5080198</v>
      </c>
      <c r="BAN636" s="44">
        <v>0</v>
      </c>
      <c r="BAO636" s="44">
        <v>20001</v>
      </c>
      <c r="BAP636" s="11" t="s">
        <v>427</v>
      </c>
      <c r="BAQ636" s="44" t="s">
        <v>50</v>
      </c>
      <c r="BAR636" s="44">
        <v>791</v>
      </c>
      <c r="BAS636" s="44" t="s">
        <v>51</v>
      </c>
      <c r="BAT636" s="44">
        <v>324</v>
      </c>
      <c r="BAU636" s="44" t="s">
        <v>85</v>
      </c>
      <c r="BAV636" s="44">
        <v>25</v>
      </c>
      <c r="BAW636" s="44" t="s">
        <v>429</v>
      </c>
      <c r="BAX636" s="44">
        <v>4</v>
      </c>
      <c r="BAY636" s="44" t="s">
        <v>35</v>
      </c>
      <c r="BAZ636" s="44">
        <v>64</v>
      </c>
      <c r="BBA636" s="44" t="s">
        <v>473</v>
      </c>
      <c r="BBC636" s="8">
        <v>5080198</v>
      </c>
      <c r="BBD636" s="44">
        <v>0</v>
      </c>
      <c r="BBE636" s="44">
        <v>20001</v>
      </c>
      <c r="BBF636" s="11" t="s">
        <v>427</v>
      </c>
      <c r="BBG636" s="44" t="s">
        <v>50</v>
      </c>
      <c r="BBH636" s="44">
        <v>791</v>
      </c>
      <c r="BBI636" s="44" t="s">
        <v>51</v>
      </c>
      <c r="BBJ636" s="44">
        <v>324</v>
      </c>
      <c r="BBK636" s="44" t="s">
        <v>85</v>
      </c>
      <c r="BBL636" s="44">
        <v>25</v>
      </c>
      <c r="BBM636" s="44" t="s">
        <v>429</v>
      </c>
      <c r="BBN636" s="44">
        <v>4</v>
      </c>
      <c r="BBO636" s="44" t="s">
        <v>35</v>
      </c>
      <c r="BBP636" s="44">
        <v>64</v>
      </c>
      <c r="BBQ636" s="44" t="s">
        <v>473</v>
      </c>
      <c r="BBS636" s="8">
        <v>5080198</v>
      </c>
      <c r="BBT636" s="44">
        <v>0</v>
      </c>
      <c r="BBU636" s="44">
        <v>20001</v>
      </c>
      <c r="BBV636" s="11" t="s">
        <v>427</v>
      </c>
      <c r="BBW636" s="44" t="s">
        <v>50</v>
      </c>
      <c r="BBX636" s="44">
        <v>791</v>
      </c>
      <c r="BBY636" s="44" t="s">
        <v>51</v>
      </c>
      <c r="BBZ636" s="44">
        <v>324</v>
      </c>
      <c r="BCA636" s="44" t="s">
        <v>85</v>
      </c>
      <c r="BCB636" s="44">
        <v>25</v>
      </c>
      <c r="BCC636" s="44" t="s">
        <v>429</v>
      </c>
      <c r="BCD636" s="44">
        <v>4</v>
      </c>
      <c r="BCE636" s="44" t="s">
        <v>35</v>
      </c>
      <c r="BCF636" s="44">
        <v>64</v>
      </c>
      <c r="BCG636" s="44" t="s">
        <v>473</v>
      </c>
      <c r="BCI636" s="8">
        <v>5080198</v>
      </c>
      <c r="BCJ636" s="44">
        <v>0</v>
      </c>
      <c r="BCK636" s="44">
        <v>20001</v>
      </c>
      <c r="BCL636" s="11" t="s">
        <v>427</v>
      </c>
      <c r="BCM636" s="44" t="s">
        <v>50</v>
      </c>
      <c r="BCN636" s="44">
        <v>791</v>
      </c>
      <c r="BCO636" s="44" t="s">
        <v>51</v>
      </c>
      <c r="BCP636" s="44">
        <v>324</v>
      </c>
      <c r="BCQ636" s="44" t="s">
        <v>85</v>
      </c>
      <c r="BCR636" s="44">
        <v>25</v>
      </c>
      <c r="BCS636" s="44" t="s">
        <v>429</v>
      </c>
      <c r="BCT636" s="44">
        <v>4</v>
      </c>
      <c r="BCU636" s="44" t="s">
        <v>35</v>
      </c>
      <c r="BCV636" s="44">
        <v>64</v>
      </c>
      <c r="BCW636" s="44" t="s">
        <v>473</v>
      </c>
      <c r="BCY636" s="8">
        <v>5080198</v>
      </c>
      <c r="BCZ636" s="44">
        <v>0</v>
      </c>
      <c r="BDA636" s="44">
        <v>20001</v>
      </c>
      <c r="BDB636" s="11" t="s">
        <v>427</v>
      </c>
      <c r="BDC636" s="44" t="s">
        <v>50</v>
      </c>
      <c r="BDD636" s="44">
        <v>791</v>
      </c>
      <c r="BDE636" s="44" t="s">
        <v>51</v>
      </c>
      <c r="BDF636" s="44">
        <v>324</v>
      </c>
      <c r="BDG636" s="44" t="s">
        <v>85</v>
      </c>
      <c r="BDH636" s="44">
        <v>25</v>
      </c>
      <c r="BDI636" s="44" t="s">
        <v>429</v>
      </c>
      <c r="BDJ636" s="44">
        <v>4</v>
      </c>
      <c r="BDK636" s="44" t="s">
        <v>35</v>
      </c>
      <c r="BDL636" s="44">
        <v>64</v>
      </c>
      <c r="BDM636" s="44" t="s">
        <v>473</v>
      </c>
      <c r="BDO636" s="8">
        <v>5080198</v>
      </c>
      <c r="BDP636" s="44">
        <v>0</v>
      </c>
      <c r="BDQ636" s="44">
        <v>20001</v>
      </c>
      <c r="BDR636" s="11" t="s">
        <v>427</v>
      </c>
      <c r="BDS636" s="44" t="s">
        <v>50</v>
      </c>
      <c r="BDT636" s="44">
        <v>791</v>
      </c>
      <c r="BDU636" s="44" t="s">
        <v>51</v>
      </c>
      <c r="BDV636" s="44">
        <v>324</v>
      </c>
      <c r="BDW636" s="44" t="s">
        <v>85</v>
      </c>
      <c r="BDX636" s="44">
        <v>25</v>
      </c>
      <c r="BDY636" s="44" t="s">
        <v>429</v>
      </c>
      <c r="BDZ636" s="44">
        <v>4</v>
      </c>
      <c r="BEA636" s="44" t="s">
        <v>35</v>
      </c>
      <c r="BEB636" s="44">
        <v>64</v>
      </c>
      <c r="BEC636" s="44" t="s">
        <v>473</v>
      </c>
      <c r="BEE636" s="8">
        <v>5080198</v>
      </c>
      <c r="BEF636" s="44">
        <v>0</v>
      </c>
      <c r="BEG636" s="44">
        <v>20001</v>
      </c>
      <c r="BEH636" s="11" t="s">
        <v>427</v>
      </c>
      <c r="BEI636" s="44" t="s">
        <v>50</v>
      </c>
      <c r="BEJ636" s="44">
        <v>791</v>
      </c>
      <c r="BEK636" s="44" t="s">
        <v>51</v>
      </c>
      <c r="BEL636" s="44">
        <v>324</v>
      </c>
      <c r="BEM636" s="44" t="s">
        <v>85</v>
      </c>
      <c r="BEN636" s="44">
        <v>25</v>
      </c>
      <c r="BEO636" s="44" t="s">
        <v>429</v>
      </c>
      <c r="BEP636" s="44">
        <v>4</v>
      </c>
      <c r="BEQ636" s="44" t="s">
        <v>35</v>
      </c>
      <c r="BER636" s="44">
        <v>64</v>
      </c>
      <c r="BES636" s="44" t="s">
        <v>473</v>
      </c>
      <c r="BEU636" s="8">
        <v>5080198</v>
      </c>
      <c r="BEV636" s="44">
        <v>0</v>
      </c>
      <c r="BEW636" s="44">
        <v>20001</v>
      </c>
      <c r="BEX636" s="11" t="s">
        <v>427</v>
      </c>
      <c r="BEY636" s="44" t="s">
        <v>50</v>
      </c>
      <c r="BEZ636" s="44">
        <v>791</v>
      </c>
      <c r="BFA636" s="44" t="s">
        <v>51</v>
      </c>
      <c r="BFB636" s="44">
        <v>324</v>
      </c>
      <c r="BFC636" s="44" t="s">
        <v>85</v>
      </c>
      <c r="BFD636" s="44">
        <v>25</v>
      </c>
      <c r="BFE636" s="44" t="s">
        <v>429</v>
      </c>
      <c r="BFF636" s="44">
        <v>4</v>
      </c>
      <c r="BFG636" s="44" t="s">
        <v>35</v>
      </c>
      <c r="BFH636" s="44">
        <v>64</v>
      </c>
      <c r="BFI636" s="44" t="s">
        <v>473</v>
      </c>
      <c r="BFK636" s="8">
        <v>5080198</v>
      </c>
      <c r="BFL636" s="44">
        <v>0</v>
      </c>
      <c r="BFM636" s="44">
        <v>20001</v>
      </c>
      <c r="BFN636" s="11" t="s">
        <v>427</v>
      </c>
      <c r="BFO636" s="44" t="s">
        <v>50</v>
      </c>
      <c r="BFP636" s="44">
        <v>791</v>
      </c>
      <c r="BFQ636" s="44" t="s">
        <v>51</v>
      </c>
      <c r="BFR636" s="44">
        <v>324</v>
      </c>
      <c r="BFS636" s="44" t="s">
        <v>85</v>
      </c>
      <c r="BFT636" s="44">
        <v>25</v>
      </c>
      <c r="BFU636" s="44" t="s">
        <v>429</v>
      </c>
      <c r="BFV636" s="44">
        <v>4</v>
      </c>
      <c r="BFW636" s="44" t="s">
        <v>35</v>
      </c>
      <c r="BFX636" s="44">
        <v>64</v>
      </c>
      <c r="BFY636" s="44" t="s">
        <v>473</v>
      </c>
      <c r="BGA636" s="8">
        <v>5080198</v>
      </c>
      <c r="BGB636" s="44">
        <v>0</v>
      </c>
      <c r="BGC636" s="44">
        <v>20001</v>
      </c>
      <c r="BGD636" s="11" t="s">
        <v>427</v>
      </c>
      <c r="BGE636" s="44" t="s">
        <v>50</v>
      </c>
      <c r="BGF636" s="44">
        <v>791</v>
      </c>
      <c r="BGG636" s="44" t="s">
        <v>51</v>
      </c>
      <c r="BGH636" s="44">
        <v>324</v>
      </c>
      <c r="BGI636" s="44" t="s">
        <v>85</v>
      </c>
      <c r="BGJ636" s="44">
        <v>25</v>
      </c>
      <c r="BGK636" s="44" t="s">
        <v>429</v>
      </c>
      <c r="BGL636" s="44">
        <v>4</v>
      </c>
      <c r="BGM636" s="44" t="s">
        <v>35</v>
      </c>
      <c r="BGN636" s="44">
        <v>64</v>
      </c>
      <c r="BGO636" s="44" t="s">
        <v>473</v>
      </c>
      <c r="BGQ636" s="8">
        <v>5080198</v>
      </c>
      <c r="BGR636" s="44">
        <v>0</v>
      </c>
      <c r="BGS636" s="44">
        <v>20001</v>
      </c>
      <c r="BGT636" s="11" t="s">
        <v>427</v>
      </c>
      <c r="BGU636" s="44" t="s">
        <v>50</v>
      </c>
      <c r="BGV636" s="44">
        <v>791</v>
      </c>
      <c r="BGW636" s="44" t="s">
        <v>51</v>
      </c>
      <c r="BGX636" s="44">
        <v>324</v>
      </c>
      <c r="BGY636" s="44" t="s">
        <v>85</v>
      </c>
      <c r="BGZ636" s="44">
        <v>25</v>
      </c>
      <c r="BHA636" s="44" t="s">
        <v>429</v>
      </c>
      <c r="BHB636" s="44">
        <v>4</v>
      </c>
      <c r="BHC636" s="44" t="s">
        <v>35</v>
      </c>
      <c r="BHD636" s="44">
        <v>64</v>
      </c>
      <c r="BHE636" s="44" t="s">
        <v>473</v>
      </c>
      <c r="BHG636" s="8">
        <v>5080198</v>
      </c>
      <c r="BHH636" s="44">
        <v>0</v>
      </c>
      <c r="BHI636" s="44">
        <v>20001</v>
      </c>
      <c r="BHJ636" s="11" t="s">
        <v>427</v>
      </c>
      <c r="BHK636" s="44" t="s">
        <v>50</v>
      </c>
      <c r="BHL636" s="44">
        <v>791</v>
      </c>
      <c r="BHM636" s="44" t="s">
        <v>51</v>
      </c>
      <c r="BHN636" s="44">
        <v>324</v>
      </c>
      <c r="BHO636" s="44" t="s">
        <v>85</v>
      </c>
      <c r="BHP636" s="44">
        <v>25</v>
      </c>
      <c r="BHQ636" s="44" t="s">
        <v>429</v>
      </c>
      <c r="BHR636" s="44">
        <v>4</v>
      </c>
      <c r="BHS636" s="44" t="s">
        <v>35</v>
      </c>
      <c r="BHT636" s="44">
        <v>64</v>
      </c>
      <c r="BHU636" s="44" t="s">
        <v>473</v>
      </c>
      <c r="BHW636" s="8">
        <v>5080198</v>
      </c>
      <c r="BHX636" s="44">
        <v>0</v>
      </c>
      <c r="BHY636" s="44">
        <v>20001</v>
      </c>
      <c r="BHZ636" s="11" t="s">
        <v>427</v>
      </c>
      <c r="BIA636" s="44" t="s">
        <v>50</v>
      </c>
      <c r="BIB636" s="44">
        <v>791</v>
      </c>
      <c r="BIC636" s="44" t="s">
        <v>51</v>
      </c>
      <c r="BID636" s="44">
        <v>324</v>
      </c>
      <c r="BIE636" s="44" t="s">
        <v>85</v>
      </c>
      <c r="BIF636" s="44">
        <v>25</v>
      </c>
      <c r="BIG636" s="44" t="s">
        <v>429</v>
      </c>
      <c r="BIH636" s="44">
        <v>4</v>
      </c>
      <c r="BII636" s="44" t="s">
        <v>35</v>
      </c>
      <c r="BIJ636" s="44">
        <v>64</v>
      </c>
      <c r="BIK636" s="44" t="s">
        <v>473</v>
      </c>
      <c r="BIM636" s="8">
        <v>5080198</v>
      </c>
      <c r="BIN636" s="44">
        <v>0</v>
      </c>
      <c r="BIO636" s="44">
        <v>20001</v>
      </c>
      <c r="BIP636" s="11" t="s">
        <v>427</v>
      </c>
      <c r="BIQ636" s="44" t="s">
        <v>50</v>
      </c>
      <c r="BIR636" s="44">
        <v>791</v>
      </c>
      <c r="BIS636" s="44" t="s">
        <v>51</v>
      </c>
      <c r="BIT636" s="44">
        <v>324</v>
      </c>
      <c r="BIU636" s="44" t="s">
        <v>85</v>
      </c>
      <c r="BIV636" s="44">
        <v>25</v>
      </c>
      <c r="BIW636" s="44" t="s">
        <v>429</v>
      </c>
      <c r="BIX636" s="44">
        <v>4</v>
      </c>
      <c r="BIY636" s="44" t="s">
        <v>35</v>
      </c>
      <c r="BIZ636" s="44">
        <v>64</v>
      </c>
      <c r="BJA636" s="44" t="s">
        <v>473</v>
      </c>
      <c r="BJC636" s="8">
        <v>5080198</v>
      </c>
      <c r="BJD636" s="44">
        <v>0</v>
      </c>
      <c r="BJE636" s="44">
        <v>20001</v>
      </c>
      <c r="BJF636" s="11" t="s">
        <v>427</v>
      </c>
      <c r="BJG636" s="44" t="s">
        <v>50</v>
      </c>
      <c r="BJH636" s="44">
        <v>791</v>
      </c>
      <c r="BJI636" s="44" t="s">
        <v>51</v>
      </c>
      <c r="BJJ636" s="44">
        <v>324</v>
      </c>
      <c r="BJK636" s="44" t="s">
        <v>85</v>
      </c>
      <c r="BJL636" s="44">
        <v>25</v>
      </c>
      <c r="BJM636" s="44" t="s">
        <v>429</v>
      </c>
      <c r="BJN636" s="44">
        <v>4</v>
      </c>
      <c r="BJO636" s="44" t="s">
        <v>35</v>
      </c>
      <c r="BJP636" s="44">
        <v>64</v>
      </c>
      <c r="BJQ636" s="44" t="s">
        <v>473</v>
      </c>
      <c r="BJS636" s="8">
        <v>5080198</v>
      </c>
      <c r="BJT636" s="44">
        <v>0</v>
      </c>
      <c r="BJU636" s="44">
        <v>20001</v>
      </c>
      <c r="BJV636" s="11" t="s">
        <v>427</v>
      </c>
      <c r="BJW636" s="44" t="s">
        <v>50</v>
      </c>
      <c r="BJX636" s="44">
        <v>791</v>
      </c>
      <c r="BJY636" s="44" t="s">
        <v>51</v>
      </c>
      <c r="BJZ636" s="44">
        <v>324</v>
      </c>
      <c r="BKA636" s="44" t="s">
        <v>85</v>
      </c>
      <c r="BKB636" s="44">
        <v>25</v>
      </c>
      <c r="BKC636" s="44" t="s">
        <v>429</v>
      </c>
      <c r="BKD636" s="44">
        <v>4</v>
      </c>
      <c r="BKE636" s="44" t="s">
        <v>35</v>
      </c>
      <c r="BKF636" s="44">
        <v>64</v>
      </c>
      <c r="BKG636" s="44" t="s">
        <v>473</v>
      </c>
      <c r="BKI636" s="8">
        <v>5080198</v>
      </c>
      <c r="BKJ636" s="44">
        <v>0</v>
      </c>
      <c r="BKK636" s="44">
        <v>20001</v>
      </c>
      <c r="BKL636" s="11" t="s">
        <v>427</v>
      </c>
      <c r="BKM636" s="44" t="s">
        <v>50</v>
      </c>
      <c r="BKN636" s="44">
        <v>791</v>
      </c>
      <c r="BKO636" s="44" t="s">
        <v>51</v>
      </c>
      <c r="BKP636" s="44">
        <v>324</v>
      </c>
      <c r="BKQ636" s="44" t="s">
        <v>85</v>
      </c>
      <c r="BKR636" s="44">
        <v>25</v>
      </c>
      <c r="BKS636" s="44" t="s">
        <v>429</v>
      </c>
      <c r="BKT636" s="44">
        <v>4</v>
      </c>
      <c r="BKU636" s="44" t="s">
        <v>35</v>
      </c>
      <c r="BKV636" s="44">
        <v>64</v>
      </c>
      <c r="BKW636" s="44" t="s">
        <v>473</v>
      </c>
      <c r="BKY636" s="8">
        <v>5080198</v>
      </c>
      <c r="BKZ636" s="44">
        <v>0</v>
      </c>
      <c r="BLA636" s="44">
        <v>20001</v>
      </c>
      <c r="BLB636" s="11" t="s">
        <v>427</v>
      </c>
      <c r="BLC636" s="44" t="s">
        <v>50</v>
      </c>
      <c r="BLD636" s="44">
        <v>791</v>
      </c>
      <c r="BLE636" s="44" t="s">
        <v>51</v>
      </c>
      <c r="BLF636" s="44">
        <v>324</v>
      </c>
      <c r="BLG636" s="44" t="s">
        <v>85</v>
      </c>
      <c r="BLH636" s="44">
        <v>25</v>
      </c>
      <c r="BLI636" s="44" t="s">
        <v>429</v>
      </c>
      <c r="BLJ636" s="44">
        <v>4</v>
      </c>
      <c r="BLK636" s="44" t="s">
        <v>35</v>
      </c>
      <c r="BLL636" s="44">
        <v>64</v>
      </c>
      <c r="BLM636" s="44" t="s">
        <v>473</v>
      </c>
      <c r="BLO636" s="8">
        <v>5080198</v>
      </c>
      <c r="BLP636" s="44">
        <v>0</v>
      </c>
      <c r="BLQ636" s="44">
        <v>20001</v>
      </c>
      <c r="BLR636" s="11" t="s">
        <v>427</v>
      </c>
      <c r="BLS636" s="44" t="s">
        <v>50</v>
      </c>
      <c r="BLT636" s="44">
        <v>791</v>
      </c>
      <c r="BLU636" s="44" t="s">
        <v>51</v>
      </c>
      <c r="BLV636" s="44">
        <v>324</v>
      </c>
      <c r="BLW636" s="44" t="s">
        <v>85</v>
      </c>
      <c r="BLX636" s="44">
        <v>25</v>
      </c>
      <c r="BLY636" s="44" t="s">
        <v>429</v>
      </c>
      <c r="BLZ636" s="44">
        <v>4</v>
      </c>
      <c r="BMA636" s="44" t="s">
        <v>35</v>
      </c>
      <c r="BMB636" s="44">
        <v>64</v>
      </c>
      <c r="BMC636" s="44" t="s">
        <v>473</v>
      </c>
      <c r="BME636" s="8">
        <v>5080198</v>
      </c>
      <c r="BMF636" s="44">
        <v>0</v>
      </c>
      <c r="BMG636" s="44">
        <v>20001</v>
      </c>
      <c r="BMH636" s="11" t="s">
        <v>427</v>
      </c>
      <c r="BMI636" s="44" t="s">
        <v>50</v>
      </c>
      <c r="BMJ636" s="44">
        <v>791</v>
      </c>
      <c r="BMK636" s="44" t="s">
        <v>51</v>
      </c>
      <c r="BML636" s="44">
        <v>324</v>
      </c>
      <c r="BMM636" s="44" t="s">
        <v>85</v>
      </c>
      <c r="BMN636" s="44">
        <v>25</v>
      </c>
      <c r="BMO636" s="44" t="s">
        <v>429</v>
      </c>
      <c r="BMP636" s="44">
        <v>4</v>
      </c>
      <c r="BMQ636" s="44" t="s">
        <v>35</v>
      </c>
      <c r="BMR636" s="44">
        <v>64</v>
      </c>
      <c r="BMS636" s="44" t="s">
        <v>473</v>
      </c>
      <c r="BMU636" s="8">
        <v>5080198</v>
      </c>
      <c r="BMV636" s="44">
        <v>0</v>
      </c>
      <c r="BMW636" s="44">
        <v>20001</v>
      </c>
      <c r="BMX636" s="11" t="s">
        <v>427</v>
      </c>
      <c r="BMY636" s="44" t="s">
        <v>50</v>
      </c>
      <c r="BMZ636" s="44">
        <v>791</v>
      </c>
      <c r="BNA636" s="44" t="s">
        <v>51</v>
      </c>
      <c r="BNB636" s="44">
        <v>324</v>
      </c>
      <c r="BNC636" s="44" t="s">
        <v>85</v>
      </c>
      <c r="BND636" s="44">
        <v>25</v>
      </c>
      <c r="BNE636" s="44" t="s">
        <v>429</v>
      </c>
      <c r="BNF636" s="44">
        <v>4</v>
      </c>
      <c r="BNG636" s="44" t="s">
        <v>35</v>
      </c>
      <c r="BNH636" s="44">
        <v>64</v>
      </c>
      <c r="BNI636" s="44" t="s">
        <v>473</v>
      </c>
      <c r="BNK636" s="8">
        <v>5080198</v>
      </c>
      <c r="BNL636" s="44">
        <v>0</v>
      </c>
      <c r="BNM636" s="44">
        <v>20001</v>
      </c>
      <c r="BNN636" s="11" t="s">
        <v>427</v>
      </c>
      <c r="BNO636" s="44" t="s">
        <v>50</v>
      </c>
      <c r="BNP636" s="44">
        <v>791</v>
      </c>
      <c r="BNQ636" s="44" t="s">
        <v>51</v>
      </c>
      <c r="BNR636" s="44">
        <v>324</v>
      </c>
      <c r="BNS636" s="44" t="s">
        <v>85</v>
      </c>
      <c r="BNT636" s="44">
        <v>25</v>
      </c>
      <c r="BNU636" s="44" t="s">
        <v>429</v>
      </c>
      <c r="BNV636" s="44">
        <v>4</v>
      </c>
      <c r="BNW636" s="44" t="s">
        <v>35</v>
      </c>
      <c r="BNX636" s="44">
        <v>64</v>
      </c>
      <c r="BNY636" s="44" t="s">
        <v>473</v>
      </c>
      <c r="BOA636" s="8">
        <v>5080198</v>
      </c>
      <c r="BOB636" s="44">
        <v>0</v>
      </c>
      <c r="BOC636" s="44">
        <v>20001</v>
      </c>
      <c r="BOD636" s="11" t="s">
        <v>427</v>
      </c>
      <c r="BOE636" s="44" t="s">
        <v>50</v>
      </c>
      <c r="BOF636" s="44">
        <v>791</v>
      </c>
      <c r="BOG636" s="44" t="s">
        <v>51</v>
      </c>
      <c r="BOH636" s="44">
        <v>324</v>
      </c>
      <c r="BOI636" s="44" t="s">
        <v>85</v>
      </c>
      <c r="BOJ636" s="44">
        <v>25</v>
      </c>
      <c r="BOK636" s="44" t="s">
        <v>429</v>
      </c>
      <c r="BOL636" s="44">
        <v>4</v>
      </c>
      <c r="BOM636" s="44" t="s">
        <v>35</v>
      </c>
      <c r="BON636" s="44">
        <v>64</v>
      </c>
      <c r="BOO636" s="44" t="s">
        <v>473</v>
      </c>
      <c r="BOQ636" s="8">
        <v>5080198</v>
      </c>
      <c r="BOR636" s="44">
        <v>0</v>
      </c>
      <c r="BOS636" s="44">
        <v>20001</v>
      </c>
      <c r="BOT636" s="11" t="s">
        <v>427</v>
      </c>
      <c r="BOU636" s="44" t="s">
        <v>50</v>
      </c>
      <c r="BOV636" s="44">
        <v>791</v>
      </c>
      <c r="BOW636" s="44" t="s">
        <v>51</v>
      </c>
      <c r="BOX636" s="44">
        <v>324</v>
      </c>
      <c r="BOY636" s="44" t="s">
        <v>85</v>
      </c>
      <c r="BOZ636" s="44">
        <v>25</v>
      </c>
      <c r="BPA636" s="44" t="s">
        <v>429</v>
      </c>
      <c r="BPB636" s="44">
        <v>4</v>
      </c>
      <c r="BPC636" s="44" t="s">
        <v>35</v>
      </c>
      <c r="BPD636" s="44">
        <v>64</v>
      </c>
      <c r="BPE636" s="44" t="s">
        <v>473</v>
      </c>
      <c r="BPG636" s="8">
        <v>5080198</v>
      </c>
      <c r="BPH636" s="44">
        <v>0</v>
      </c>
      <c r="BPI636" s="44">
        <v>20001</v>
      </c>
      <c r="BPJ636" s="11" t="s">
        <v>427</v>
      </c>
      <c r="BPK636" s="44" t="s">
        <v>50</v>
      </c>
      <c r="BPL636" s="44">
        <v>791</v>
      </c>
      <c r="BPM636" s="44" t="s">
        <v>51</v>
      </c>
      <c r="BPN636" s="44">
        <v>324</v>
      </c>
      <c r="BPO636" s="44" t="s">
        <v>85</v>
      </c>
      <c r="BPP636" s="44">
        <v>25</v>
      </c>
      <c r="BPQ636" s="44" t="s">
        <v>429</v>
      </c>
      <c r="BPR636" s="44">
        <v>4</v>
      </c>
      <c r="BPS636" s="44" t="s">
        <v>35</v>
      </c>
      <c r="BPT636" s="44">
        <v>64</v>
      </c>
      <c r="BPU636" s="44" t="s">
        <v>473</v>
      </c>
      <c r="BPW636" s="8">
        <v>5080198</v>
      </c>
      <c r="BPX636" s="44">
        <v>0</v>
      </c>
      <c r="BPY636" s="44">
        <v>20001</v>
      </c>
      <c r="BPZ636" s="11" t="s">
        <v>427</v>
      </c>
      <c r="BQA636" s="44" t="s">
        <v>50</v>
      </c>
      <c r="BQB636" s="44">
        <v>791</v>
      </c>
      <c r="BQC636" s="44" t="s">
        <v>51</v>
      </c>
      <c r="BQD636" s="44">
        <v>324</v>
      </c>
      <c r="BQE636" s="44" t="s">
        <v>85</v>
      </c>
      <c r="BQF636" s="44">
        <v>25</v>
      </c>
      <c r="BQG636" s="44" t="s">
        <v>429</v>
      </c>
      <c r="BQH636" s="44">
        <v>4</v>
      </c>
      <c r="BQI636" s="44" t="s">
        <v>35</v>
      </c>
      <c r="BQJ636" s="44">
        <v>64</v>
      </c>
      <c r="BQK636" s="44" t="s">
        <v>473</v>
      </c>
      <c r="BQM636" s="8">
        <v>5080198</v>
      </c>
      <c r="BQN636" s="44">
        <v>0</v>
      </c>
      <c r="BQO636" s="44">
        <v>20001</v>
      </c>
      <c r="BQP636" s="11" t="s">
        <v>427</v>
      </c>
      <c r="BQQ636" s="44" t="s">
        <v>50</v>
      </c>
      <c r="BQR636" s="44">
        <v>791</v>
      </c>
      <c r="BQS636" s="44" t="s">
        <v>51</v>
      </c>
      <c r="BQT636" s="44">
        <v>324</v>
      </c>
      <c r="BQU636" s="44" t="s">
        <v>85</v>
      </c>
      <c r="BQV636" s="44">
        <v>25</v>
      </c>
      <c r="BQW636" s="44" t="s">
        <v>429</v>
      </c>
      <c r="BQX636" s="44">
        <v>4</v>
      </c>
      <c r="BQY636" s="44" t="s">
        <v>35</v>
      </c>
      <c r="BQZ636" s="44">
        <v>64</v>
      </c>
      <c r="BRA636" s="44" t="s">
        <v>473</v>
      </c>
      <c r="BRC636" s="8">
        <v>5080198</v>
      </c>
      <c r="BRD636" s="44">
        <v>0</v>
      </c>
      <c r="BRE636" s="44">
        <v>20001</v>
      </c>
      <c r="BRF636" s="11" t="s">
        <v>427</v>
      </c>
      <c r="BRG636" s="44" t="s">
        <v>50</v>
      </c>
      <c r="BRH636" s="44">
        <v>791</v>
      </c>
      <c r="BRI636" s="44" t="s">
        <v>51</v>
      </c>
      <c r="BRJ636" s="44">
        <v>324</v>
      </c>
      <c r="BRK636" s="44" t="s">
        <v>85</v>
      </c>
      <c r="BRL636" s="44">
        <v>25</v>
      </c>
      <c r="BRM636" s="44" t="s">
        <v>429</v>
      </c>
      <c r="BRN636" s="44">
        <v>4</v>
      </c>
      <c r="BRO636" s="44" t="s">
        <v>35</v>
      </c>
      <c r="BRP636" s="44">
        <v>64</v>
      </c>
      <c r="BRQ636" s="44" t="s">
        <v>473</v>
      </c>
      <c r="BRS636" s="8">
        <v>5080198</v>
      </c>
      <c r="BRT636" s="44">
        <v>0</v>
      </c>
      <c r="BRU636" s="44">
        <v>20001</v>
      </c>
      <c r="BRV636" s="11" t="s">
        <v>427</v>
      </c>
      <c r="BRW636" s="44" t="s">
        <v>50</v>
      </c>
      <c r="BRX636" s="44">
        <v>791</v>
      </c>
      <c r="BRY636" s="44" t="s">
        <v>51</v>
      </c>
      <c r="BRZ636" s="44">
        <v>324</v>
      </c>
      <c r="BSA636" s="44" t="s">
        <v>85</v>
      </c>
      <c r="BSB636" s="44">
        <v>25</v>
      </c>
      <c r="BSC636" s="44" t="s">
        <v>429</v>
      </c>
      <c r="BSD636" s="44">
        <v>4</v>
      </c>
      <c r="BSE636" s="44" t="s">
        <v>35</v>
      </c>
      <c r="BSF636" s="44">
        <v>64</v>
      </c>
      <c r="BSG636" s="44" t="s">
        <v>473</v>
      </c>
      <c r="BSI636" s="8">
        <v>5080198</v>
      </c>
      <c r="BSJ636" s="44">
        <v>0</v>
      </c>
      <c r="BSK636" s="44">
        <v>20001</v>
      </c>
      <c r="BSL636" s="11" t="s">
        <v>427</v>
      </c>
      <c r="BSM636" s="44" t="s">
        <v>50</v>
      </c>
      <c r="BSN636" s="44">
        <v>791</v>
      </c>
      <c r="BSO636" s="44" t="s">
        <v>51</v>
      </c>
      <c r="BSP636" s="44">
        <v>324</v>
      </c>
      <c r="BSQ636" s="44" t="s">
        <v>85</v>
      </c>
      <c r="BSR636" s="44">
        <v>25</v>
      </c>
      <c r="BSS636" s="44" t="s">
        <v>429</v>
      </c>
      <c r="BST636" s="44">
        <v>4</v>
      </c>
      <c r="BSU636" s="44" t="s">
        <v>35</v>
      </c>
      <c r="BSV636" s="44">
        <v>64</v>
      </c>
      <c r="BSW636" s="44" t="s">
        <v>473</v>
      </c>
      <c r="BSY636" s="8">
        <v>5080198</v>
      </c>
      <c r="BSZ636" s="44">
        <v>0</v>
      </c>
      <c r="BTA636" s="44">
        <v>20001</v>
      </c>
      <c r="BTB636" s="11" t="s">
        <v>427</v>
      </c>
      <c r="BTC636" s="44" t="s">
        <v>50</v>
      </c>
      <c r="BTD636" s="44">
        <v>791</v>
      </c>
      <c r="BTE636" s="44" t="s">
        <v>51</v>
      </c>
      <c r="BTF636" s="44">
        <v>324</v>
      </c>
      <c r="BTG636" s="44" t="s">
        <v>85</v>
      </c>
      <c r="BTH636" s="44">
        <v>25</v>
      </c>
      <c r="BTI636" s="44" t="s">
        <v>429</v>
      </c>
      <c r="BTJ636" s="44">
        <v>4</v>
      </c>
      <c r="BTK636" s="44" t="s">
        <v>35</v>
      </c>
      <c r="BTL636" s="44">
        <v>64</v>
      </c>
      <c r="BTM636" s="44" t="s">
        <v>473</v>
      </c>
      <c r="BTO636" s="8">
        <v>5080198</v>
      </c>
      <c r="BTP636" s="44">
        <v>0</v>
      </c>
      <c r="BTQ636" s="44">
        <v>20001</v>
      </c>
      <c r="BTR636" s="11" t="s">
        <v>427</v>
      </c>
      <c r="BTS636" s="44" t="s">
        <v>50</v>
      </c>
      <c r="BTT636" s="44">
        <v>791</v>
      </c>
      <c r="BTU636" s="44" t="s">
        <v>51</v>
      </c>
      <c r="BTV636" s="44">
        <v>324</v>
      </c>
      <c r="BTW636" s="44" t="s">
        <v>85</v>
      </c>
      <c r="BTX636" s="44">
        <v>25</v>
      </c>
      <c r="BTY636" s="44" t="s">
        <v>429</v>
      </c>
      <c r="BTZ636" s="44">
        <v>4</v>
      </c>
      <c r="BUA636" s="44" t="s">
        <v>35</v>
      </c>
      <c r="BUB636" s="44">
        <v>64</v>
      </c>
      <c r="BUC636" s="44" t="s">
        <v>473</v>
      </c>
      <c r="BUE636" s="8">
        <v>5080198</v>
      </c>
      <c r="BUF636" s="44">
        <v>0</v>
      </c>
      <c r="BUG636" s="44">
        <v>20001</v>
      </c>
      <c r="BUH636" s="11" t="s">
        <v>427</v>
      </c>
      <c r="BUI636" s="44" t="s">
        <v>50</v>
      </c>
      <c r="BUJ636" s="44">
        <v>791</v>
      </c>
      <c r="BUK636" s="44" t="s">
        <v>51</v>
      </c>
      <c r="BUL636" s="44">
        <v>324</v>
      </c>
      <c r="BUM636" s="44" t="s">
        <v>85</v>
      </c>
      <c r="BUN636" s="44">
        <v>25</v>
      </c>
      <c r="BUO636" s="44" t="s">
        <v>429</v>
      </c>
      <c r="BUP636" s="44">
        <v>4</v>
      </c>
      <c r="BUQ636" s="44" t="s">
        <v>35</v>
      </c>
      <c r="BUR636" s="44">
        <v>64</v>
      </c>
      <c r="BUS636" s="44" t="s">
        <v>473</v>
      </c>
      <c r="BUU636" s="8">
        <v>5080198</v>
      </c>
      <c r="BUV636" s="44">
        <v>0</v>
      </c>
      <c r="BUW636" s="44">
        <v>20001</v>
      </c>
      <c r="BUX636" s="11" t="s">
        <v>427</v>
      </c>
      <c r="BUY636" s="44" t="s">
        <v>50</v>
      </c>
      <c r="BUZ636" s="44">
        <v>791</v>
      </c>
      <c r="BVA636" s="44" t="s">
        <v>51</v>
      </c>
      <c r="BVB636" s="44">
        <v>324</v>
      </c>
      <c r="BVC636" s="44" t="s">
        <v>85</v>
      </c>
      <c r="BVD636" s="44">
        <v>25</v>
      </c>
      <c r="BVE636" s="44" t="s">
        <v>429</v>
      </c>
      <c r="BVF636" s="44">
        <v>4</v>
      </c>
      <c r="BVG636" s="44" t="s">
        <v>35</v>
      </c>
      <c r="BVH636" s="44">
        <v>64</v>
      </c>
      <c r="BVI636" s="44" t="s">
        <v>473</v>
      </c>
      <c r="BVK636" s="8">
        <v>5080198</v>
      </c>
      <c r="BVL636" s="44">
        <v>0</v>
      </c>
      <c r="BVM636" s="44">
        <v>20001</v>
      </c>
      <c r="BVN636" s="11" t="s">
        <v>427</v>
      </c>
      <c r="BVO636" s="44" t="s">
        <v>50</v>
      </c>
      <c r="BVP636" s="44">
        <v>791</v>
      </c>
      <c r="BVQ636" s="44" t="s">
        <v>51</v>
      </c>
      <c r="BVR636" s="44">
        <v>324</v>
      </c>
      <c r="BVS636" s="44" t="s">
        <v>85</v>
      </c>
      <c r="BVT636" s="44">
        <v>25</v>
      </c>
      <c r="BVU636" s="44" t="s">
        <v>429</v>
      </c>
      <c r="BVV636" s="44">
        <v>4</v>
      </c>
      <c r="BVW636" s="44" t="s">
        <v>35</v>
      </c>
      <c r="BVX636" s="44">
        <v>64</v>
      </c>
      <c r="BVY636" s="44" t="s">
        <v>473</v>
      </c>
      <c r="BWA636" s="8">
        <v>5080198</v>
      </c>
      <c r="BWB636" s="44">
        <v>0</v>
      </c>
      <c r="BWC636" s="44">
        <v>20001</v>
      </c>
      <c r="BWD636" s="11" t="s">
        <v>427</v>
      </c>
      <c r="BWE636" s="44" t="s">
        <v>50</v>
      </c>
      <c r="BWF636" s="44">
        <v>791</v>
      </c>
      <c r="BWG636" s="44" t="s">
        <v>51</v>
      </c>
      <c r="BWH636" s="44">
        <v>324</v>
      </c>
      <c r="BWI636" s="44" t="s">
        <v>85</v>
      </c>
      <c r="BWJ636" s="44">
        <v>25</v>
      </c>
      <c r="BWK636" s="44" t="s">
        <v>429</v>
      </c>
      <c r="BWL636" s="44">
        <v>4</v>
      </c>
      <c r="BWM636" s="44" t="s">
        <v>35</v>
      </c>
      <c r="BWN636" s="44">
        <v>64</v>
      </c>
      <c r="BWO636" s="44" t="s">
        <v>473</v>
      </c>
      <c r="BWQ636" s="8">
        <v>5080198</v>
      </c>
      <c r="BWR636" s="44">
        <v>0</v>
      </c>
      <c r="BWS636" s="44">
        <v>20001</v>
      </c>
      <c r="BWT636" s="11" t="s">
        <v>427</v>
      </c>
      <c r="BWU636" s="44" t="s">
        <v>50</v>
      </c>
      <c r="BWV636" s="44">
        <v>791</v>
      </c>
      <c r="BWW636" s="44" t="s">
        <v>51</v>
      </c>
      <c r="BWX636" s="44">
        <v>324</v>
      </c>
      <c r="BWY636" s="44" t="s">
        <v>85</v>
      </c>
      <c r="BWZ636" s="44">
        <v>25</v>
      </c>
      <c r="BXA636" s="44" t="s">
        <v>429</v>
      </c>
      <c r="BXB636" s="44">
        <v>4</v>
      </c>
      <c r="BXC636" s="44" t="s">
        <v>35</v>
      </c>
      <c r="BXD636" s="44">
        <v>64</v>
      </c>
      <c r="BXE636" s="44" t="s">
        <v>473</v>
      </c>
      <c r="BXG636" s="8">
        <v>5080198</v>
      </c>
      <c r="BXH636" s="44">
        <v>0</v>
      </c>
      <c r="BXI636" s="44">
        <v>20001</v>
      </c>
      <c r="BXJ636" s="11" t="s">
        <v>427</v>
      </c>
      <c r="BXK636" s="44" t="s">
        <v>50</v>
      </c>
      <c r="BXL636" s="44">
        <v>791</v>
      </c>
      <c r="BXM636" s="44" t="s">
        <v>51</v>
      </c>
      <c r="BXN636" s="44">
        <v>324</v>
      </c>
      <c r="BXO636" s="44" t="s">
        <v>85</v>
      </c>
      <c r="BXP636" s="44">
        <v>25</v>
      </c>
      <c r="BXQ636" s="44" t="s">
        <v>429</v>
      </c>
      <c r="BXR636" s="44">
        <v>4</v>
      </c>
      <c r="BXS636" s="44" t="s">
        <v>35</v>
      </c>
      <c r="BXT636" s="44">
        <v>64</v>
      </c>
      <c r="BXU636" s="44" t="s">
        <v>473</v>
      </c>
      <c r="BXW636" s="8">
        <v>5080198</v>
      </c>
      <c r="BXX636" s="44">
        <v>0</v>
      </c>
      <c r="BXY636" s="44">
        <v>20001</v>
      </c>
      <c r="BXZ636" s="11" t="s">
        <v>427</v>
      </c>
      <c r="BYA636" s="44" t="s">
        <v>50</v>
      </c>
      <c r="BYB636" s="44">
        <v>791</v>
      </c>
      <c r="BYC636" s="44" t="s">
        <v>51</v>
      </c>
      <c r="BYD636" s="44">
        <v>324</v>
      </c>
      <c r="BYE636" s="44" t="s">
        <v>85</v>
      </c>
      <c r="BYF636" s="44">
        <v>25</v>
      </c>
      <c r="BYG636" s="44" t="s">
        <v>429</v>
      </c>
      <c r="BYH636" s="44">
        <v>4</v>
      </c>
      <c r="BYI636" s="44" t="s">
        <v>35</v>
      </c>
      <c r="BYJ636" s="44">
        <v>64</v>
      </c>
      <c r="BYK636" s="44" t="s">
        <v>473</v>
      </c>
      <c r="BYM636" s="8">
        <v>5080198</v>
      </c>
      <c r="BYN636" s="44">
        <v>0</v>
      </c>
      <c r="BYO636" s="44">
        <v>20001</v>
      </c>
      <c r="BYP636" s="11" t="s">
        <v>427</v>
      </c>
      <c r="BYQ636" s="44" t="s">
        <v>50</v>
      </c>
      <c r="BYR636" s="44">
        <v>791</v>
      </c>
      <c r="BYS636" s="44" t="s">
        <v>51</v>
      </c>
      <c r="BYT636" s="44">
        <v>324</v>
      </c>
      <c r="BYU636" s="44" t="s">
        <v>85</v>
      </c>
      <c r="BYV636" s="44">
        <v>25</v>
      </c>
      <c r="BYW636" s="44" t="s">
        <v>429</v>
      </c>
      <c r="BYX636" s="44">
        <v>4</v>
      </c>
      <c r="BYY636" s="44" t="s">
        <v>35</v>
      </c>
      <c r="BYZ636" s="44">
        <v>64</v>
      </c>
      <c r="BZA636" s="44" t="s">
        <v>473</v>
      </c>
      <c r="BZC636" s="8">
        <v>5080198</v>
      </c>
      <c r="BZD636" s="44">
        <v>0</v>
      </c>
      <c r="BZE636" s="44">
        <v>20001</v>
      </c>
      <c r="BZF636" s="11" t="s">
        <v>427</v>
      </c>
      <c r="BZG636" s="44" t="s">
        <v>50</v>
      </c>
      <c r="BZH636" s="44">
        <v>791</v>
      </c>
      <c r="BZI636" s="44" t="s">
        <v>51</v>
      </c>
      <c r="BZJ636" s="44">
        <v>324</v>
      </c>
      <c r="BZK636" s="44" t="s">
        <v>85</v>
      </c>
      <c r="BZL636" s="44">
        <v>25</v>
      </c>
      <c r="BZM636" s="44" t="s">
        <v>429</v>
      </c>
      <c r="BZN636" s="44">
        <v>4</v>
      </c>
      <c r="BZO636" s="44" t="s">
        <v>35</v>
      </c>
      <c r="BZP636" s="44">
        <v>64</v>
      </c>
      <c r="BZQ636" s="44" t="s">
        <v>473</v>
      </c>
      <c r="BZS636" s="8">
        <v>5080198</v>
      </c>
      <c r="BZT636" s="44">
        <v>0</v>
      </c>
      <c r="BZU636" s="44">
        <v>20001</v>
      </c>
      <c r="BZV636" s="11" t="s">
        <v>427</v>
      </c>
      <c r="BZW636" s="44" t="s">
        <v>50</v>
      </c>
      <c r="BZX636" s="44">
        <v>791</v>
      </c>
      <c r="BZY636" s="44" t="s">
        <v>51</v>
      </c>
      <c r="BZZ636" s="44">
        <v>324</v>
      </c>
      <c r="CAA636" s="44" t="s">
        <v>85</v>
      </c>
      <c r="CAB636" s="44">
        <v>25</v>
      </c>
      <c r="CAC636" s="44" t="s">
        <v>429</v>
      </c>
      <c r="CAD636" s="44">
        <v>4</v>
      </c>
      <c r="CAE636" s="44" t="s">
        <v>35</v>
      </c>
      <c r="CAF636" s="44">
        <v>64</v>
      </c>
      <c r="CAG636" s="44" t="s">
        <v>473</v>
      </c>
      <c r="CAI636" s="8">
        <v>5080198</v>
      </c>
      <c r="CAJ636" s="44">
        <v>0</v>
      </c>
      <c r="CAK636" s="44">
        <v>20001</v>
      </c>
      <c r="CAL636" s="11" t="s">
        <v>427</v>
      </c>
      <c r="CAM636" s="44" t="s">
        <v>50</v>
      </c>
      <c r="CAN636" s="44">
        <v>791</v>
      </c>
      <c r="CAO636" s="44" t="s">
        <v>51</v>
      </c>
      <c r="CAP636" s="44">
        <v>324</v>
      </c>
      <c r="CAQ636" s="44" t="s">
        <v>85</v>
      </c>
      <c r="CAR636" s="44">
        <v>25</v>
      </c>
      <c r="CAS636" s="44" t="s">
        <v>429</v>
      </c>
      <c r="CAT636" s="44">
        <v>4</v>
      </c>
      <c r="CAU636" s="44" t="s">
        <v>35</v>
      </c>
      <c r="CAV636" s="44">
        <v>64</v>
      </c>
      <c r="CAW636" s="44" t="s">
        <v>473</v>
      </c>
      <c r="CAY636" s="8">
        <v>5080198</v>
      </c>
      <c r="CAZ636" s="44">
        <v>0</v>
      </c>
      <c r="CBA636" s="44">
        <v>20001</v>
      </c>
      <c r="CBB636" s="11" t="s">
        <v>427</v>
      </c>
      <c r="CBC636" s="44" t="s">
        <v>50</v>
      </c>
      <c r="CBD636" s="44">
        <v>791</v>
      </c>
      <c r="CBE636" s="44" t="s">
        <v>51</v>
      </c>
      <c r="CBF636" s="44">
        <v>324</v>
      </c>
      <c r="CBG636" s="44" t="s">
        <v>85</v>
      </c>
      <c r="CBH636" s="44">
        <v>25</v>
      </c>
      <c r="CBI636" s="44" t="s">
        <v>429</v>
      </c>
      <c r="CBJ636" s="44">
        <v>4</v>
      </c>
      <c r="CBK636" s="44" t="s">
        <v>35</v>
      </c>
      <c r="CBL636" s="44">
        <v>64</v>
      </c>
      <c r="CBM636" s="44" t="s">
        <v>473</v>
      </c>
      <c r="CBO636" s="8">
        <v>5080198</v>
      </c>
      <c r="CBP636" s="44">
        <v>0</v>
      </c>
      <c r="CBQ636" s="44">
        <v>20001</v>
      </c>
      <c r="CBR636" s="11" t="s">
        <v>427</v>
      </c>
      <c r="CBS636" s="44" t="s">
        <v>50</v>
      </c>
      <c r="CBT636" s="44">
        <v>791</v>
      </c>
      <c r="CBU636" s="44" t="s">
        <v>51</v>
      </c>
      <c r="CBV636" s="44">
        <v>324</v>
      </c>
      <c r="CBW636" s="44" t="s">
        <v>85</v>
      </c>
      <c r="CBX636" s="44">
        <v>25</v>
      </c>
      <c r="CBY636" s="44" t="s">
        <v>429</v>
      </c>
      <c r="CBZ636" s="44">
        <v>4</v>
      </c>
      <c r="CCA636" s="44" t="s">
        <v>35</v>
      </c>
      <c r="CCB636" s="44">
        <v>64</v>
      </c>
      <c r="CCC636" s="44" t="s">
        <v>473</v>
      </c>
      <c r="CCE636" s="8">
        <v>5080198</v>
      </c>
      <c r="CCF636" s="44">
        <v>0</v>
      </c>
      <c r="CCG636" s="44">
        <v>20001</v>
      </c>
      <c r="CCH636" s="11" t="s">
        <v>427</v>
      </c>
      <c r="CCI636" s="44" t="s">
        <v>50</v>
      </c>
      <c r="CCJ636" s="44">
        <v>791</v>
      </c>
      <c r="CCK636" s="44" t="s">
        <v>51</v>
      </c>
      <c r="CCL636" s="44">
        <v>324</v>
      </c>
      <c r="CCM636" s="44" t="s">
        <v>85</v>
      </c>
      <c r="CCN636" s="44">
        <v>25</v>
      </c>
      <c r="CCO636" s="44" t="s">
        <v>429</v>
      </c>
      <c r="CCP636" s="44">
        <v>4</v>
      </c>
      <c r="CCQ636" s="44" t="s">
        <v>35</v>
      </c>
      <c r="CCR636" s="44">
        <v>64</v>
      </c>
      <c r="CCS636" s="44" t="s">
        <v>473</v>
      </c>
      <c r="CCU636" s="8">
        <v>5080198</v>
      </c>
      <c r="CCV636" s="44">
        <v>0</v>
      </c>
      <c r="CCW636" s="44">
        <v>20001</v>
      </c>
      <c r="CCX636" s="11" t="s">
        <v>427</v>
      </c>
      <c r="CCY636" s="44" t="s">
        <v>50</v>
      </c>
      <c r="CCZ636" s="44">
        <v>791</v>
      </c>
      <c r="CDA636" s="44" t="s">
        <v>51</v>
      </c>
      <c r="CDB636" s="44">
        <v>324</v>
      </c>
      <c r="CDC636" s="44" t="s">
        <v>85</v>
      </c>
      <c r="CDD636" s="44">
        <v>25</v>
      </c>
      <c r="CDE636" s="44" t="s">
        <v>429</v>
      </c>
      <c r="CDF636" s="44">
        <v>4</v>
      </c>
      <c r="CDG636" s="44" t="s">
        <v>35</v>
      </c>
      <c r="CDH636" s="44">
        <v>64</v>
      </c>
      <c r="CDI636" s="44" t="s">
        <v>473</v>
      </c>
      <c r="CDK636" s="8">
        <v>5080198</v>
      </c>
      <c r="CDL636" s="44">
        <v>0</v>
      </c>
      <c r="CDM636" s="44">
        <v>20001</v>
      </c>
      <c r="CDN636" s="11" t="s">
        <v>427</v>
      </c>
      <c r="CDO636" s="44" t="s">
        <v>50</v>
      </c>
      <c r="CDP636" s="44">
        <v>791</v>
      </c>
      <c r="CDQ636" s="44" t="s">
        <v>51</v>
      </c>
      <c r="CDR636" s="44">
        <v>324</v>
      </c>
      <c r="CDS636" s="44" t="s">
        <v>85</v>
      </c>
      <c r="CDT636" s="44">
        <v>25</v>
      </c>
      <c r="CDU636" s="44" t="s">
        <v>429</v>
      </c>
      <c r="CDV636" s="44">
        <v>4</v>
      </c>
      <c r="CDW636" s="44" t="s">
        <v>35</v>
      </c>
      <c r="CDX636" s="44">
        <v>64</v>
      </c>
      <c r="CDY636" s="44" t="s">
        <v>473</v>
      </c>
      <c r="CEA636" s="8">
        <v>5080198</v>
      </c>
      <c r="CEB636" s="44">
        <v>0</v>
      </c>
      <c r="CEC636" s="44">
        <v>20001</v>
      </c>
      <c r="CED636" s="11" t="s">
        <v>427</v>
      </c>
      <c r="CEE636" s="44" t="s">
        <v>50</v>
      </c>
      <c r="CEF636" s="44">
        <v>791</v>
      </c>
      <c r="CEG636" s="44" t="s">
        <v>51</v>
      </c>
      <c r="CEH636" s="44">
        <v>324</v>
      </c>
      <c r="CEI636" s="44" t="s">
        <v>85</v>
      </c>
      <c r="CEJ636" s="44">
        <v>25</v>
      </c>
      <c r="CEK636" s="44" t="s">
        <v>429</v>
      </c>
      <c r="CEL636" s="44">
        <v>4</v>
      </c>
      <c r="CEM636" s="44" t="s">
        <v>35</v>
      </c>
      <c r="CEN636" s="44">
        <v>64</v>
      </c>
      <c r="CEO636" s="44" t="s">
        <v>473</v>
      </c>
      <c r="CEQ636" s="8">
        <v>5080198</v>
      </c>
      <c r="CER636" s="44">
        <v>0</v>
      </c>
      <c r="CES636" s="44">
        <v>20001</v>
      </c>
      <c r="CET636" s="11" t="s">
        <v>427</v>
      </c>
      <c r="CEU636" s="44" t="s">
        <v>50</v>
      </c>
      <c r="CEV636" s="44">
        <v>791</v>
      </c>
      <c r="CEW636" s="44" t="s">
        <v>51</v>
      </c>
      <c r="CEX636" s="44">
        <v>324</v>
      </c>
      <c r="CEY636" s="44" t="s">
        <v>85</v>
      </c>
      <c r="CEZ636" s="44">
        <v>25</v>
      </c>
      <c r="CFA636" s="44" t="s">
        <v>429</v>
      </c>
      <c r="CFB636" s="44">
        <v>4</v>
      </c>
      <c r="CFC636" s="44" t="s">
        <v>35</v>
      </c>
      <c r="CFD636" s="44">
        <v>64</v>
      </c>
      <c r="CFE636" s="44" t="s">
        <v>473</v>
      </c>
      <c r="CFG636" s="8">
        <v>5080198</v>
      </c>
      <c r="CFH636" s="44">
        <v>0</v>
      </c>
      <c r="CFI636" s="44">
        <v>20001</v>
      </c>
      <c r="CFJ636" s="11" t="s">
        <v>427</v>
      </c>
      <c r="CFK636" s="44" t="s">
        <v>50</v>
      </c>
      <c r="CFL636" s="44">
        <v>791</v>
      </c>
      <c r="CFM636" s="44" t="s">
        <v>51</v>
      </c>
      <c r="CFN636" s="44">
        <v>324</v>
      </c>
      <c r="CFO636" s="44" t="s">
        <v>85</v>
      </c>
      <c r="CFP636" s="44">
        <v>25</v>
      </c>
      <c r="CFQ636" s="44" t="s">
        <v>429</v>
      </c>
      <c r="CFR636" s="44">
        <v>4</v>
      </c>
      <c r="CFS636" s="44" t="s">
        <v>35</v>
      </c>
      <c r="CFT636" s="44">
        <v>64</v>
      </c>
      <c r="CFU636" s="44" t="s">
        <v>473</v>
      </c>
      <c r="CFW636" s="8">
        <v>5080198</v>
      </c>
      <c r="CFX636" s="44">
        <v>0</v>
      </c>
      <c r="CFY636" s="44">
        <v>20001</v>
      </c>
      <c r="CFZ636" s="11" t="s">
        <v>427</v>
      </c>
      <c r="CGA636" s="44" t="s">
        <v>50</v>
      </c>
      <c r="CGB636" s="44">
        <v>791</v>
      </c>
      <c r="CGC636" s="44" t="s">
        <v>51</v>
      </c>
      <c r="CGD636" s="44">
        <v>324</v>
      </c>
      <c r="CGE636" s="44" t="s">
        <v>85</v>
      </c>
      <c r="CGF636" s="44">
        <v>25</v>
      </c>
      <c r="CGG636" s="44" t="s">
        <v>429</v>
      </c>
      <c r="CGH636" s="44">
        <v>4</v>
      </c>
      <c r="CGI636" s="44" t="s">
        <v>35</v>
      </c>
      <c r="CGJ636" s="44">
        <v>64</v>
      </c>
      <c r="CGK636" s="44" t="s">
        <v>473</v>
      </c>
      <c r="CGM636" s="8">
        <v>5080198</v>
      </c>
      <c r="CGN636" s="44">
        <v>0</v>
      </c>
      <c r="CGO636" s="44">
        <v>20001</v>
      </c>
      <c r="CGP636" s="11" t="s">
        <v>427</v>
      </c>
      <c r="CGQ636" s="44" t="s">
        <v>50</v>
      </c>
      <c r="CGR636" s="44">
        <v>791</v>
      </c>
      <c r="CGS636" s="44" t="s">
        <v>51</v>
      </c>
      <c r="CGT636" s="44">
        <v>324</v>
      </c>
      <c r="CGU636" s="44" t="s">
        <v>85</v>
      </c>
      <c r="CGV636" s="44">
        <v>25</v>
      </c>
      <c r="CGW636" s="44" t="s">
        <v>429</v>
      </c>
      <c r="CGX636" s="44">
        <v>4</v>
      </c>
      <c r="CGY636" s="44" t="s">
        <v>35</v>
      </c>
      <c r="CGZ636" s="44">
        <v>64</v>
      </c>
      <c r="CHA636" s="44" t="s">
        <v>473</v>
      </c>
      <c r="CHC636" s="8">
        <v>5080198</v>
      </c>
      <c r="CHD636" s="44">
        <v>0</v>
      </c>
      <c r="CHE636" s="44">
        <v>20001</v>
      </c>
      <c r="CHF636" s="11" t="s">
        <v>427</v>
      </c>
      <c r="CHG636" s="44" t="s">
        <v>50</v>
      </c>
      <c r="CHH636" s="44">
        <v>791</v>
      </c>
      <c r="CHI636" s="44" t="s">
        <v>51</v>
      </c>
      <c r="CHJ636" s="44">
        <v>324</v>
      </c>
      <c r="CHK636" s="44" t="s">
        <v>85</v>
      </c>
      <c r="CHL636" s="44">
        <v>25</v>
      </c>
      <c r="CHM636" s="44" t="s">
        <v>429</v>
      </c>
      <c r="CHN636" s="44">
        <v>4</v>
      </c>
      <c r="CHO636" s="44" t="s">
        <v>35</v>
      </c>
      <c r="CHP636" s="44">
        <v>64</v>
      </c>
      <c r="CHQ636" s="44" t="s">
        <v>473</v>
      </c>
      <c r="CHS636" s="8">
        <v>5080198</v>
      </c>
      <c r="CHT636" s="44">
        <v>0</v>
      </c>
      <c r="CHU636" s="44">
        <v>20001</v>
      </c>
      <c r="CHV636" s="11" t="s">
        <v>427</v>
      </c>
      <c r="CHW636" s="44" t="s">
        <v>50</v>
      </c>
      <c r="CHX636" s="44">
        <v>791</v>
      </c>
      <c r="CHY636" s="44" t="s">
        <v>51</v>
      </c>
      <c r="CHZ636" s="44">
        <v>324</v>
      </c>
      <c r="CIA636" s="44" t="s">
        <v>85</v>
      </c>
      <c r="CIB636" s="44">
        <v>25</v>
      </c>
      <c r="CIC636" s="44" t="s">
        <v>429</v>
      </c>
      <c r="CID636" s="44">
        <v>4</v>
      </c>
      <c r="CIE636" s="44" t="s">
        <v>35</v>
      </c>
      <c r="CIF636" s="44">
        <v>64</v>
      </c>
      <c r="CIG636" s="44" t="s">
        <v>473</v>
      </c>
      <c r="CII636" s="8">
        <v>5080198</v>
      </c>
      <c r="CIJ636" s="44">
        <v>0</v>
      </c>
      <c r="CIK636" s="44">
        <v>20001</v>
      </c>
      <c r="CIL636" s="11" t="s">
        <v>427</v>
      </c>
      <c r="CIM636" s="44" t="s">
        <v>50</v>
      </c>
      <c r="CIN636" s="44">
        <v>791</v>
      </c>
      <c r="CIO636" s="44" t="s">
        <v>51</v>
      </c>
      <c r="CIP636" s="44">
        <v>324</v>
      </c>
      <c r="CIQ636" s="44" t="s">
        <v>85</v>
      </c>
      <c r="CIR636" s="44">
        <v>25</v>
      </c>
      <c r="CIS636" s="44" t="s">
        <v>429</v>
      </c>
      <c r="CIT636" s="44">
        <v>4</v>
      </c>
      <c r="CIU636" s="44" t="s">
        <v>35</v>
      </c>
      <c r="CIV636" s="44">
        <v>64</v>
      </c>
      <c r="CIW636" s="44" t="s">
        <v>473</v>
      </c>
      <c r="CIY636" s="8">
        <v>5080198</v>
      </c>
      <c r="CIZ636" s="44">
        <v>0</v>
      </c>
      <c r="CJA636" s="44">
        <v>20001</v>
      </c>
      <c r="CJB636" s="11" t="s">
        <v>427</v>
      </c>
      <c r="CJC636" s="44" t="s">
        <v>50</v>
      </c>
      <c r="CJD636" s="44">
        <v>791</v>
      </c>
      <c r="CJE636" s="44" t="s">
        <v>51</v>
      </c>
      <c r="CJF636" s="44">
        <v>324</v>
      </c>
      <c r="CJG636" s="44" t="s">
        <v>85</v>
      </c>
      <c r="CJH636" s="44">
        <v>25</v>
      </c>
      <c r="CJI636" s="44" t="s">
        <v>429</v>
      </c>
      <c r="CJJ636" s="44">
        <v>4</v>
      </c>
      <c r="CJK636" s="44" t="s">
        <v>35</v>
      </c>
      <c r="CJL636" s="44">
        <v>64</v>
      </c>
      <c r="CJM636" s="44" t="s">
        <v>473</v>
      </c>
      <c r="CJO636" s="8">
        <v>5080198</v>
      </c>
      <c r="CJP636" s="44">
        <v>0</v>
      </c>
      <c r="CJQ636" s="44">
        <v>20001</v>
      </c>
      <c r="CJR636" s="11" t="s">
        <v>427</v>
      </c>
      <c r="CJS636" s="44" t="s">
        <v>50</v>
      </c>
      <c r="CJT636" s="44">
        <v>791</v>
      </c>
      <c r="CJU636" s="44" t="s">
        <v>51</v>
      </c>
      <c r="CJV636" s="44">
        <v>324</v>
      </c>
      <c r="CJW636" s="44" t="s">
        <v>85</v>
      </c>
      <c r="CJX636" s="44">
        <v>25</v>
      </c>
      <c r="CJY636" s="44" t="s">
        <v>429</v>
      </c>
      <c r="CJZ636" s="44">
        <v>4</v>
      </c>
      <c r="CKA636" s="44" t="s">
        <v>35</v>
      </c>
      <c r="CKB636" s="44">
        <v>64</v>
      </c>
      <c r="CKC636" s="44" t="s">
        <v>473</v>
      </c>
      <c r="CKE636" s="8">
        <v>5080198</v>
      </c>
      <c r="CKF636" s="44">
        <v>0</v>
      </c>
      <c r="CKG636" s="44">
        <v>20001</v>
      </c>
      <c r="CKH636" s="11" t="s">
        <v>427</v>
      </c>
      <c r="CKI636" s="44" t="s">
        <v>50</v>
      </c>
      <c r="CKJ636" s="44">
        <v>791</v>
      </c>
      <c r="CKK636" s="44" t="s">
        <v>51</v>
      </c>
      <c r="CKL636" s="44">
        <v>324</v>
      </c>
      <c r="CKM636" s="44" t="s">
        <v>85</v>
      </c>
      <c r="CKN636" s="44">
        <v>25</v>
      </c>
      <c r="CKO636" s="44" t="s">
        <v>429</v>
      </c>
      <c r="CKP636" s="44">
        <v>4</v>
      </c>
      <c r="CKQ636" s="44" t="s">
        <v>35</v>
      </c>
      <c r="CKR636" s="44">
        <v>64</v>
      </c>
      <c r="CKS636" s="44" t="s">
        <v>473</v>
      </c>
      <c r="CKU636" s="8">
        <v>5080198</v>
      </c>
      <c r="CKV636" s="44">
        <v>0</v>
      </c>
      <c r="CKW636" s="44">
        <v>20001</v>
      </c>
      <c r="CKX636" s="11" t="s">
        <v>427</v>
      </c>
      <c r="CKY636" s="44" t="s">
        <v>50</v>
      </c>
      <c r="CKZ636" s="44">
        <v>791</v>
      </c>
      <c r="CLA636" s="44" t="s">
        <v>51</v>
      </c>
      <c r="CLB636" s="44">
        <v>324</v>
      </c>
      <c r="CLC636" s="44" t="s">
        <v>85</v>
      </c>
      <c r="CLD636" s="44">
        <v>25</v>
      </c>
      <c r="CLE636" s="44" t="s">
        <v>429</v>
      </c>
      <c r="CLF636" s="44">
        <v>4</v>
      </c>
      <c r="CLG636" s="44" t="s">
        <v>35</v>
      </c>
      <c r="CLH636" s="44">
        <v>64</v>
      </c>
      <c r="CLI636" s="44" t="s">
        <v>473</v>
      </c>
      <c r="CLK636" s="8">
        <v>5080198</v>
      </c>
      <c r="CLL636" s="44">
        <v>0</v>
      </c>
      <c r="CLM636" s="44">
        <v>20001</v>
      </c>
      <c r="CLN636" s="11" t="s">
        <v>427</v>
      </c>
      <c r="CLO636" s="44" t="s">
        <v>50</v>
      </c>
      <c r="CLP636" s="44">
        <v>791</v>
      </c>
      <c r="CLQ636" s="44" t="s">
        <v>51</v>
      </c>
      <c r="CLR636" s="44">
        <v>324</v>
      </c>
      <c r="CLS636" s="44" t="s">
        <v>85</v>
      </c>
      <c r="CLT636" s="44">
        <v>25</v>
      </c>
      <c r="CLU636" s="44" t="s">
        <v>429</v>
      </c>
      <c r="CLV636" s="44">
        <v>4</v>
      </c>
      <c r="CLW636" s="44" t="s">
        <v>35</v>
      </c>
      <c r="CLX636" s="44">
        <v>64</v>
      </c>
      <c r="CLY636" s="44" t="s">
        <v>473</v>
      </c>
      <c r="CMA636" s="8">
        <v>5080198</v>
      </c>
      <c r="CMB636" s="44">
        <v>0</v>
      </c>
      <c r="CMC636" s="44">
        <v>20001</v>
      </c>
      <c r="CMD636" s="11" t="s">
        <v>427</v>
      </c>
      <c r="CME636" s="44" t="s">
        <v>50</v>
      </c>
      <c r="CMF636" s="44">
        <v>791</v>
      </c>
      <c r="CMG636" s="44" t="s">
        <v>51</v>
      </c>
      <c r="CMH636" s="44">
        <v>324</v>
      </c>
      <c r="CMI636" s="44" t="s">
        <v>85</v>
      </c>
      <c r="CMJ636" s="44">
        <v>25</v>
      </c>
      <c r="CMK636" s="44" t="s">
        <v>429</v>
      </c>
      <c r="CML636" s="44">
        <v>4</v>
      </c>
      <c r="CMM636" s="44" t="s">
        <v>35</v>
      </c>
      <c r="CMN636" s="44">
        <v>64</v>
      </c>
      <c r="CMO636" s="44" t="s">
        <v>473</v>
      </c>
      <c r="CMQ636" s="8">
        <v>5080198</v>
      </c>
      <c r="CMR636" s="44">
        <v>0</v>
      </c>
      <c r="CMS636" s="44">
        <v>20001</v>
      </c>
      <c r="CMT636" s="11" t="s">
        <v>427</v>
      </c>
      <c r="CMU636" s="44" t="s">
        <v>50</v>
      </c>
      <c r="CMV636" s="44">
        <v>791</v>
      </c>
      <c r="CMW636" s="44" t="s">
        <v>51</v>
      </c>
      <c r="CMX636" s="44">
        <v>324</v>
      </c>
      <c r="CMY636" s="44" t="s">
        <v>85</v>
      </c>
      <c r="CMZ636" s="44">
        <v>25</v>
      </c>
      <c r="CNA636" s="44" t="s">
        <v>429</v>
      </c>
      <c r="CNB636" s="44">
        <v>4</v>
      </c>
      <c r="CNC636" s="44" t="s">
        <v>35</v>
      </c>
      <c r="CND636" s="44">
        <v>64</v>
      </c>
      <c r="CNE636" s="44" t="s">
        <v>473</v>
      </c>
      <c r="CNG636" s="8">
        <v>5080198</v>
      </c>
      <c r="CNH636" s="44">
        <v>0</v>
      </c>
      <c r="CNI636" s="44">
        <v>20001</v>
      </c>
      <c r="CNJ636" s="11" t="s">
        <v>427</v>
      </c>
      <c r="CNK636" s="44" t="s">
        <v>50</v>
      </c>
      <c r="CNL636" s="44">
        <v>791</v>
      </c>
      <c r="CNM636" s="44" t="s">
        <v>51</v>
      </c>
      <c r="CNN636" s="44">
        <v>324</v>
      </c>
      <c r="CNO636" s="44" t="s">
        <v>85</v>
      </c>
      <c r="CNP636" s="44">
        <v>25</v>
      </c>
      <c r="CNQ636" s="44" t="s">
        <v>429</v>
      </c>
      <c r="CNR636" s="44">
        <v>4</v>
      </c>
      <c r="CNS636" s="44" t="s">
        <v>35</v>
      </c>
      <c r="CNT636" s="44">
        <v>64</v>
      </c>
      <c r="CNU636" s="44" t="s">
        <v>473</v>
      </c>
      <c r="CNW636" s="8">
        <v>5080198</v>
      </c>
      <c r="CNX636" s="44">
        <v>0</v>
      </c>
      <c r="CNY636" s="44">
        <v>20001</v>
      </c>
      <c r="CNZ636" s="11" t="s">
        <v>427</v>
      </c>
      <c r="COA636" s="44" t="s">
        <v>50</v>
      </c>
      <c r="COB636" s="44">
        <v>791</v>
      </c>
      <c r="COC636" s="44" t="s">
        <v>51</v>
      </c>
      <c r="COD636" s="44">
        <v>324</v>
      </c>
      <c r="COE636" s="44" t="s">
        <v>85</v>
      </c>
      <c r="COF636" s="44">
        <v>25</v>
      </c>
      <c r="COG636" s="44" t="s">
        <v>429</v>
      </c>
      <c r="COH636" s="44">
        <v>4</v>
      </c>
      <c r="COI636" s="44" t="s">
        <v>35</v>
      </c>
      <c r="COJ636" s="44">
        <v>64</v>
      </c>
      <c r="COK636" s="44" t="s">
        <v>473</v>
      </c>
      <c r="COM636" s="8">
        <v>5080198</v>
      </c>
      <c r="CON636" s="44">
        <v>0</v>
      </c>
      <c r="COO636" s="44">
        <v>20001</v>
      </c>
      <c r="COP636" s="11" t="s">
        <v>427</v>
      </c>
      <c r="COQ636" s="44" t="s">
        <v>50</v>
      </c>
      <c r="COR636" s="44">
        <v>791</v>
      </c>
      <c r="COS636" s="44" t="s">
        <v>51</v>
      </c>
      <c r="COT636" s="44">
        <v>324</v>
      </c>
      <c r="COU636" s="44" t="s">
        <v>85</v>
      </c>
      <c r="COV636" s="44">
        <v>25</v>
      </c>
      <c r="COW636" s="44" t="s">
        <v>429</v>
      </c>
      <c r="COX636" s="44">
        <v>4</v>
      </c>
      <c r="COY636" s="44" t="s">
        <v>35</v>
      </c>
      <c r="COZ636" s="44">
        <v>64</v>
      </c>
      <c r="CPA636" s="44" t="s">
        <v>473</v>
      </c>
      <c r="CPC636" s="8">
        <v>5080198</v>
      </c>
      <c r="CPD636" s="44">
        <v>0</v>
      </c>
      <c r="CPE636" s="44">
        <v>20001</v>
      </c>
      <c r="CPF636" s="11" t="s">
        <v>427</v>
      </c>
      <c r="CPG636" s="44" t="s">
        <v>50</v>
      </c>
      <c r="CPH636" s="44">
        <v>791</v>
      </c>
      <c r="CPI636" s="44" t="s">
        <v>51</v>
      </c>
      <c r="CPJ636" s="44">
        <v>324</v>
      </c>
      <c r="CPK636" s="44" t="s">
        <v>85</v>
      </c>
      <c r="CPL636" s="44">
        <v>25</v>
      </c>
      <c r="CPM636" s="44" t="s">
        <v>429</v>
      </c>
      <c r="CPN636" s="44">
        <v>4</v>
      </c>
      <c r="CPO636" s="44" t="s">
        <v>35</v>
      </c>
      <c r="CPP636" s="44">
        <v>64</v>
      </c>
      <c r="CPQ636" s="44" t="s">
        <v>473</v>
      </c>
      <c r="CPS636" s="8">
        <v>5080198</v>
      </c>
      <c r="CPT636" s="44">
        <v>0</v>
      </c>
      <c r="CPU636" s="44">
        <v>20001</v>
      </c>
      <c r="CPV636" s="11" t="s">
        <v>427</v>
      </c>
      <c r="CPW636" s="44" t="s">
        <v>50</v>
      </c>
      <c r="CPX636" s="44">
        <v>791</v>
      </c>
      <c r="CPY636" s="44" t="s">
        <v>51</v>
      </c>
      <c r="CPZ636" s="44">
        <v>324</v>
      </c>
      <c r="CQA636" s="44" t="s">
        <v>85</v>
      </c>
      <c r="CQB636" s="44">
        <v>25</v>
      </c>
      <c r="CQC636" s="44" t="s">
        <v>429</v>
      </c>
      <c r="CQD636" s="44">
        <v>4</v>
      </c>
      <c r="CQE636" s="44" t="s">
        <v>35</v>
      </c>
      <c r="CQF636" s="44">
        <v>64</v>
      </c>
      <c r="CQG636" s="44" t="s">
        <v>473</v>
      </c>
      <c r="CQI636" s="8">
        <v>5080198</v>
      </c>
      <c r="CQJ636" s="44">
        <v>0</v>
      </c>
      <c r="CQK636" s="44">
        <v>20001</v>
      </c>
      <c r="CQL636" s="11" t="s">
        <v>427</v>
      </c>
      <c r="CQM636" s="44" t="s">
        <v>50</v>
      </c>
      <c r="CQN636" s="44">
        <v>791</v>
      </c>
      <c r="CQO636" s="44" t="s">
        <v>51</v>
      </c>
      <c r="CQP636" s="44">
        <v>324</v>
      </c>
      <c r="CQQ636" s="44" t="s">
        <v>85</v>
      </c>
      <c r="CQR636" s="44">
        <v>25</v>
      </c>
      <c r="CQS636" s="44" t="s">
        <v>429</v>
      </c>
      <c r="CQT636" s="44">
        <v>4</v>
      </c>
      <c r="CQU636" s="44" t="s">
        <v>35</v>
      </c>
      <c r="CQV636" s="44">
        <v>64</v>
      </c>
      <c r="CQW636" s="44" t="s">
        <v>473</v>
      </c>
      <c r="CQY636" s="8">
        <v>5080198</v>
      </c>
      <c r="CQZ636" s="44">
        <v>0</v>
      </c>
      <c r="CRA636" s="44">
        <v>20001</v>
      </c>
      <c r="CRB636" s="11" t="s">
        <v>427</v>
      </c>
      <c r="CRC636" s="44" t="s">
        <v>50</v>
      </c>
      <c r="CRD636" s="44">
        <v>791</v>
      </c>
      <c r="CRE636" s="44" t="s">
        <v>51</v>
      </c>
      <c r="CRF636" s="44">
        <v>324</v>
      </c>
      <c r="CRG636" s="44" t="s">
        <v>85</v>
      </c>
      <c r="CRH636" s="44">
        <v>25</v>
      </c>
      <c r="CRI636" s="44" t="s">
        <v>429</v>
      </c>
      <c r="CRJ636" s="44">
        <v>4</v>
      </c>
      <c r="CRK636" s="44" t="s">
        <v>35</v>
      </c>
      <c r="CRL636" s="44">
        <v>64</v>
      </c>
      <c r="CRM636" s="44" t="s">
        <v>473</v>
      </c>
      <c r="CRO636" s="8">
        <v>5080198</v>
      </c>
      <c r="CRP636" s="44">
        <v>0</v>
      </c>
      <c r="CRQ636" s="44">
        <v>20001</v>
      </c>
      <c r="CRR636" s="11" t="s">
        <v>427</v>
      </c>
      <c r="CRS636" s="44" t="s">
        <v>50</v>
      </c>
      <c r="CRT636" s="44">
        <v>791</v>
      </c>
      <c r="CRU636" s="44" t="s">
        <v>51</v>
      </c>
      <c r="CRV636" s="44">
        <v>324</v>
      </c>
      <c r="CRW636" s="44" t="s">
        <v>85</v>
      </c>
      <c r="CRX636" s="44">
        <v>25</v>
      </c>
      <c r="CRY636" s="44" t="s">
        <v>429</v>
      </c>
      <c r="CRZ636" s="44">
        <v>4</v>
      </c>
      <c r="CSA636" s="44" t="s">
        <v>35</v>
      </c>
      <c r="CSB636" s="44">
        <v>64</v>
      </c>
      <c r="CSC636" s="44" t="s">
        <v>473</v>
      </c>
      <c r="CSE636" s="8">
        <v>5080198</v>
      </c>
      <c r="CSF636" s="44">
        <v>0</v>
      </c>
      <c r="CSG636" s="44">
        <v>20001</v>
      </c>
      <c r="CSH636" s="11" t="s">
        <v>427</v>
      </c>
      <c r="CSI636" s="44" t="s">
        <v>50</v>
      </c>
      <c r="CSJ636" s="44">
        <v>791</v>
      </c>
      <c r="CSK636" s="44" t="s">
        <v>51</v>
      </c>
      <c r="CSL636" s="44">
        <v>324</v>
      </c>
      <c r="CSM636" s="44" t="s">
        <v>85</v>
      </c>
      <c r="CSN636" s="44">
        <v>25</v>
      </c>
      <c r="CSO636" s="44" t="s">
        <v>429</v>
      </c>
      <c r="CSP636" s="44">
        <v>4</v>
      </c>
      <c r="CSQ636" s="44" t="s">
        <v>35</v>
      </c>
      <c r="CSR636" s="44">
        <v>64</v>
      </c>
      <c r="CSS636" s="44" t="s">
        <v>473</v>
      </c>
      <c r="CSU636" s="8">
        <v>5080198</v>
      </c>
      <c r="CSV636" s="44">
        <v>0</v>
      </c>
      <c r="CSW636" s="44">
        <v>20001</v>
      </c>
      <c r="CSX636" s="11" t="s">
        <v>427</v>
      </c>
      <c r="CSY636" s="44" t="s">
        <v>50</v>
      </c>
      <c r="CSZ636" s="44">
        <v>791</v>
      </c>
      <c r="CTA636" s="44" t="s">
        <v>51</v>
      </c>
      <c r="CTB636" s="44">
        <v>324</v>
      </c>
      <c r="CTC636" s="44" t="s">
        <v>85</v>
      </c>
      <c r="CTD636" s="44">
        <v>25</v>
      </c>
      <c r="CTE636" s="44" t="s">
        <v>429</v>
      </c>
      <c r="CTF636" s="44">
        <v>4</v>
      </c>
      <c r="CTG636" s="44" t="s">
        <v>35</v>
      </c>
      <c r="CTH636" s="44">
        <v>64</v>
      </c>
      <c r="CTI636" s="44" t="s">
        <v>473</v>
      </c>
      <c r="CTK636" s="8">
        <v>5080198</v>
      </c>
      <c r="CTL636" s="44">
        <v>0</v>
      </c>
      <c r="CTM636" s="44">
        <v>20001</v>
      </c>
      <c r="CTN636" s="11" t="s">
        <v>427</v>
      </c>
      <c r="CTO636" s="44" t="s">
        <v>50</v>
      </c>
      <c r="CTP636" s="44">
        <v>791</v>
      </c>
      <c r="CTQ636" s="44" t="s">
        <v>51</v>
      </c>
      <c r="CTR636" s="44">
        <v>324</v>
      </c>
      <c r="CTS636" s="44" t="s">
        <v>85</v>
      </c>
      <c r="CTT636" s="44">
        <v>25</v>
      </c>
      <c r="CTU636" s="44" t="s">
        <v>429</v>
      </c>
      <c r="CTV636" s="44">
        <v>4</v>
      </c>
      <c r="CTW636" s="44" t="s">
        <v>35</v>
      </c>
      <c r="CTX636" s="44">
        <v>64</v>
      </c>
      <c r="CTY636" s="44" t="s">
        <v>473</v>
      </c>
      <c r="CUA636" s="8">
        <v>5080198</v>
      </c>
      <c r="CUB636" s="44">
        <v>0</v>
      </c>
      <c r="CUC636" s="44">
        <v>20001</v>
      </c>
      <c r="CUD636" s="11" t="s">
        <v>427</v>
      </c>
      <c r="CUE636" s="44" t="s">
        <v>50</v>
      </c>
      <c r="CUF636" s="44">
        <v>791</v>
      </c>
      <c r="CUG636" s="44" t="s">
        <v>51</v>
      </c>
      <c r="CUH636" s="44">
        <v>324</v>
      </c>
      <c r="CUI636" s="44" t="s">
        <v>85</v>
      </c>
      <c r="CUJ636" s="44">
        <v>25</v>
      </c>
      <c r="CUK636" s="44" t="s">
        <v>429</v>
      </c>
      <c r="CUL636" s="44">
        <v>4</v>
      </c>
      <c r="CUM636" s="44" t="s">
        <v>35</v>
      </c>
      <c r="CUN636" s="44">
        <v>64</v>
      </c>
      <c r="CUO636" s="44" t="s">
        <v>473</v>
      </c>
      <c r="CUQ636" s="8">
        <v>5080198</v>
      </c>
      <c r="CUR636" s="44">
        <v>0</v>
      </c>
      <c r="CUS636" s="44">
        <v>20001</v>
      </c>
      <c r="CUT636" s="11" t="s">
        <v>427</v>
      </c>
      <c r="CUU636" s="44" t="s">
        <v>50</v>
      </c>
      <c r="CUV636" s="44">
        <v>791</v>
      </c>
      <c r="CUW636" s="44" t="s">
        <v>51</v>
      </c>
      <c r="CUX636" s="44">
        <v>324</v>
      </c>
      <c r="CUY636" s="44" t="s">
        <v>85</v>
      </c>
      <c r="CUZ636" s="44">
        <v>25</v>
      </c>
      <c r="CVA636" s="44" t="s">
        <v>429</v>
      </c>
      <c r="CVB636" s="44">
        <v>4</v>
      </c>
      <c r="CVC636" s="44" t="s">
        <v>35</v>
      </c>
      <c r="CVD636" s="44">
        <v>64</v>
      </c>
      <c r="CVE636" s="44" t="s">
        <v>473</v>
      </c>
      <c r="CVG636" s="8">
        <v>5080198</v>
      </c>
      <c r="CVH636" s="44">
        <v>0</v>
      </c>
      <c r="CVI636" s="44">
        <v>20001</v>
      </c>
      <c r="CVJ636" s="11" t="s">
        <v>427</v>
      </c>
      <c r="CVK636" s="44" t="s">
        <v>50</v>
      </c>
      <c r="CVL636" s="44">
        <v>791</v>
      </c>
      <c r="CVM636" s="44" t="s">
        <v>51</v>
      </c>
      <c r="CVN636" s="44">
        <v>324</v>
      </c>
      <c r="CVO636" s="44" t="s">
        <v>85</v>
      </c>
      <c r="CVP636" s="44">
        <v>25</v>
      </c>
      <c r="CVQ636" s="44" t="s">
        <v>429</v>
      </c>
      <c r="CVR636" s="44">
        <v>4</v>
      </c>
      <c r="CVS636" s="44" t="s">
        <v>35</v>
      </c>
      <c r="CVT636" s="44">
        <v>64</v>
      </c>
      <c r="CVU636" s="44" t="s">
        <v>473</v>
      </c>
      <c r="CVW636" s="8">
        <v>5080198</v>
      </c>
      <c r="CVX636" s="44">
        <v>0</v>
      </c>
      <c r="CVY636" s="44">
        <v>20001</v>
      </c>
      <c r="CVZ636" s="11" t="s">
        <v>427</v>
      </c>
      <c r="CWA636" s="44" t="s">
        <v>50</v>
      </c>
      <c r="CWB636" s="44">
        <v>791</v>
      </c>
      <c r="CWC636" s="44" t="s">
        <v>51</v>
      </c>
      <c r="CWD636" s="44">
        <v>324</v>
      </c>
      <c r="CWE636" s="44" t="s">
        <v>85</v>
      </c>
      <c r="CWF636" s="44">
        <v>25</v>
      </c>
      <c r="CWG636" s="44" t="s">
        <v>429</v>
      </c>
      <c r="CWH636" s="44">
        <v>4</v>
      </c>
      <c r="CWI636" s="44" t="s">
        <v>35</v>
      </c>
      <c r="CWJ636" s="44">
        <v>64</v>
      </c>
      <c r="CWK636" s="44" t="s">
        <v>473</v>
      </c>
      <c r="CWM636" s="8">
        <v>5080198</v>
      </c>
      <c r="CWN636" s="44">
        <v>0</v>
      </c>
      <c r="CWO636" s="44">
        <v>20001</v>
      </c>
      <c r="CWP636" s="11" t="s">
        <v>427</v>
      </c>
      <c r="CWQ636" s="44" t="s">
        <v>50</v>
      </c>
      <c r="CWR636" s="44">
        <v>791</v>
      </c>
      <c r="CWS636" s="44" t="s">
        <v>51</v>
      </c>
      <c r="CWT636" s="44">
        <v>324</v>
      </c>
      <c r="CWU636" s="44" t="s">
        <v>85</v>
      </c>
      <c r="CWV636" s="44">
        <v>25</v>
      </c>
      <c r="CWW636" s="44" t="s">
        <v>429</v>
      </c>
      <c r="CWX636" s="44">
        <v>4</v>
      </c>
      <c r="CWY636" s="44" t="s">
        <v>35</v>
      </c>
      <c r="CWZ636" s="44">
        <v>64</v>
      </c>
      <c r="CXA636" s="44" t="s">
        <v>473</v>
      </c>
      <c r="CXC636" s="8">
        <v>5080198</v>
      </c>
      <c r="CXD636" s="44">
        <v>0</v>
      </c>
      <c r="CXE636" s="44">
        <v>20001</v>
      </c>
      <c r="CXF636" s="11" t="s">
        <v>427</v>
      </c>
      <c r="CXG636" s="44" t="s">
        <v>50</v>
      </c>
      <c r="CXH636" s="44">
        <v>791</v>
      </c>
      <c r="CXI636" s="44" t="s">
        <v>51</v>
      </c>
      <c r="CXJ636" s="44">
        <v>324</v>
      </c>
      <c r="CXK636" s="44" t="s">
        <v>85</v>
      </c>
      <c r="CXL636" s="44">
        <v>25</v>
      </c>
      <c r="CXM636" s="44" t="s">
        <v>429</v>
      </c>
      <c r="CXN636" s="44">
        <v>4</v>
      </c>
      <c r="CXO636" s="44" t="s">
        <v>35</v>
      </c>
      <c r="CXP636" s="44">
        <v>64</v>
      </c>
      <c r="CXQ636" s="44" t="s">
        <v>473</v>
      </c>
      <c r="CXS636" s="8">
        <v>5080198</v>
      </c>
      <c r="CXT636" s="44">
        <v>0</v>
      </c>
      <c r="CXU636" s="44">
        <v>20001</v>
      </c>
      <c r="CXV636" s="11" t="s">
        <v>427</v>
      </c>
      <c r="CXW636" s="44" t="s">
        <v>50</v>
      </c>
      <c r="CXX636" s="44">
        <v>791</v>
      </c>
      <c r="CXY636" s="44" t="s">
        <v>51</v>
      </c>
      <c r="CXZ636" s="44">
        <v>324</v>
      </c>
      <c r="CYA636" s="44" t="s">
        <v>85</v>
      </c>
      <c r="CYB636" s="44">
        <v>25</v>
      </c>
      <c r="CYC636" s="44" t="s">
        <v>429</v>
      </c>
      <c r="CYD636" s="44">
        <v>4</v>
      </c>
      <c r="CYE636" s="44" t="s">
        <v>35</v>
      </c>
      <c r="CYF636" s="44">
        <v>64</v>
      </c>
      <c r="CYG636" s="44" t="s">
        <v>473</v>
      </c>
      <c r="CYI636" s="8">
        <v>5080198</v>
      </c>
      <c r="CYJ636" s="44">
        <v>0</v>
      </c>
      <c r="CYK636" s="44">
        <v>20001</v>
      </c>
      <c r="CYL636" s="11" t="s">
        <v>427</v>
      </c>
      <c r="CYM636" s="44" t="s">
        <v>50</v>
      </c>
      <c r="CYN636" s="44">
        <v>791</v>
      </c>
      <c r="CYO636" s="44" t="s">
        <v>51</v>
      </c>
      <c r="CYP636" s="44">
        <v>324</v>
      </c>
      <c r="CYQ636" s="44" t="s">
        <v>85</v>
      </c>
      <c r="CYR636" s="44">
        <v>25</v>
      </c>
      <c r="CYS636" s="44" t="s">
        <v>429</v>
      </c>
      <c r="CYT636" s="44">
        <v>4</v>
      </c>
      <c r="CYU636" s="44" t="s">
        <v>35</v>
      </c>
      <c r="CYV636" s="44">
        <v>64</v>
      </c>
      <c r="CYW636" s="44" t="s">
        <v>473</v>
      </c>
      <c r="CYY636" s="8">
        <v>5080198</v>
      </c>
      <c r="CYZ636" s="44">
        <v>0</v>
      </c>
      <c r="CZA636" s="44">
        <v>20001</v>
      </c>
      <c r="CZB636" s="11" t="s">
        <v>427</v>
      </c>
      <c r="CZC636" s="44" t="s">
        <v>50</v>
      </c>
      <c r="CZD636" s="44">
        <v>791</v>
      </c>
      <c r="CZE636" s="44" t="s">
        <v>51</v>
      </c>
      <c r="CZF636" s="44">
        <v>324</v>
      </c>
      <c r="CZG636" s="44" t="s">
        <v>85</v>
      </c>
      <c r="CZH636" s="44">
        <v>25</v>
      </c>
      <c r="CZI636" s="44" t="s">
        <v>429</v>
      </c>
      <c r="CZJ636" s="44">
        <v>4</v>
      </c>
      <c r="CZK636" s="44" t="s">
        <v>35</v>
      </c>
      <c r="CZL636" s="44">
        <v>64</v>
      </c>
      <c r="CZM636" s="44" t="s">
        <v>473</v>
      </c>
      <c r="CZO636" s="8">
        <v>5080198</v>
      </c>
      <c r="CZP636" s="44">
        <v>0</v>
      </c>
      <c r="CZQ636" s="44">
        <v>20001</v>
      </c>
      <c r="CZR636" s="11" t="s">
        <v>427</v>
      </c>
      <c r="CZS636" s="44" t="s">
        <v>50</v>
      </c>
      <c r="CZT636" s="44">
        <v>791</v>
      </c>
      <c r="CZU636" s="44" t="s">
        <v>51</v>
      </c>
      <c r="CZV636" s="44">
        <v>324</v>
      </c>
      <c r="CZW636" s="44" t="s">
        <v>85</v>
      </c>
      <c r="CZX636" s="44">
        <v>25</v>
      </c>
      <c r="CZY636" s="44" t="s">
        <v>429</v>
      </c>
      <c r="CZZ636" s="44">
        <v>4</v>
      </c>
      <c r="DAA636" s="44" t="s">
        <v>35</v>
      </c>
      <c r="DAB636" s="44">
        <v>64</v>
      </c>
      <c r="DAC636" s="44" t="s">
        <v>473</v>
      </c>
      <c r="DAE636" s="8">
        <v>5080198</v>
      </c>
      <c r="DAF636" s="44">
        <v>0</v>
      </c>
      <c r="DAG636" s="44">
        <v>20001</v>
      </c>
      <c r="DAH636" s="11" t="s">
        <v>427</v>
      </c>
      <c r="DAI636" s="44" t="s">
        <v>50</v>
      </c>
      <c r="DAJ636" s="44">
        <v>791</v>
      </c>
      <c r="DAK636" s="44" t="s">
        <v>51</v>
      </c>
      <c r="DAL636" s="44">
        <v>324</v>
      </c>
      <c r="DAM636" s="44" t="s">
        <v>85</v>
      </c>
      <c r="DAN636" s="44">
        <v>25</v>
      </c>
      <c r="DAO636" s="44" t="s">
        <v>429</v>
      </c>
      <c r="DAP636" s="44">
        <v>4</v>
      </c>
      <c r="DAQ636" s="44" t="s">
        <v>35</v>
      </c>
      <c r="DAR636" s="44">
        <v>64</v>
      </c>
      <c r="DAS636" s="44" t="s">
        <v>473</v>
      </c>
      <c r="DAU636" s="8">
        <v>5080198</v>
      </c>
      <c r="DAV636" s="44">
        <v>0</v>
      </c>
      <c r="DAW636" s="44">
        <v>20001</v>
      </c>
      <c r="DAX636" s="11" t="s">
        <v>427</v>
      </c>
      <c r="DAY636" s="44" t="s">
        <v>50</v>
      </c>
      <c r="DAZ636" s="44">
        <v>791</v>
      </c>
      <c r="DBA636" s="44" t="s">
        <v>51</v>
      </c>
      <c r="DBB636" s="44">
        <v>324</v>
      </c>
      <c r="DBC636" s="44" t="s">
        <v>85</v>
      </c>
      <c r="DBD636" s="44">
        <v>25</v>
      </c>
      <c r="DBE636" s="44" t="s">
        <v>429</v>
      </c>
      <c r="DBF636" s="44">
        <v>4</v>
      </c>
      <c r="DBG636" s="44" t="s">
        <v>35</v>
      </c>
      <c r="DBH636" s="44">
        <v>64</v>
      </c>
      <c r="DBI636" s="44" t="s">
        <v>473</v>
      </c>
      <c r="DBK636" s="8">
        <v>5080198</v>
      </c>
      <c r="DBL636" s="44">
        <v>0</v>
      </c>
      <c r="DBM636" s="44">
        <v>20001</v>
      </c>
      <c r="DBN636" s="11" t="s">
        <v>427</v>
      </c>
      <c r="DBO636" s="44" t="s">
        <v>50</v>
      </c>
      <c r="DBP636" s="44">
        <v>791</v>
      </c>
      <c r="DBQ636" s="44" t="s">
        <v>51</v>
      </c>
      <c r="DBR636" s="44">
        <v>324</v>
      </c>
      <c r="DBS636" s="44" t="s">
        <v>85</v>
      </c>
      <c r="DBT636" s="44">
        <v>25</v>
      </c>
      <c r="DBU636" s="44" t="s">
        <v>429</v>
      </c>
      <c r="DBV636" s="44">
        <v>4</v>
      </c>
      <c r="DBW636" s="44" t="s">
        <v>35</v>
      </c>
      <c r="DBX636" s="44">
        <v>64</v>
      </c>
      <c r="DBY636" s="44" t="s">
        <v>473</v>
      </c>
      <c r="DCA636" s="8">
        <v>5080198</v>
      </c>
      <c r="DCB636" s="44">
        <v>0</v>
      </c>
      <c r="DCC636" s="44">
        <v>20001</v>
      </c>
      <c r="DCD636" s="11" t="s">
        <v>427</v>
      </c>
      <c r="DCE636" s="44" t="s">
        <v>50</v>
      </c>
      <c r="DCF636" s="44">
        <v>791</v>
      </c>
      <c r="DCG636" s="44" t="s">
        <v>51</v>
      </c>
      <c r="DCH636" s="44">
        <v>324</v>
      </c>
      <c r="DCI636" s="44" t="s">
        <v>85</v>
      </c>
      <c r="DCJ636" s="44">
        <v>25</v>
      </c>
      <c r="DCK636" s="44" t="s">
        <v>429</v>
      </c>
      <c r="DCL636" s="44">
        <v>4</v>
      </c>
      <c r="DCM636" s="44" t="s">
        <v>35</v>
      </c>
      <c r="DCN636" s="44">
        <v>64</v>
      </c>
      <c r="DCO636" s="44" t="s">
        <v>473</v>
      </c>
      <c r="DCQ636" s="8">
        <v>5080198</v>
      </c>
      <c r="DCR636" s="44">
        <v>0</v>
      </c>
      <c r="DCS636" s="44">
        <v>20001</v>
      </c>
      <c r="DCT636" s="11" t="s">
        <v>427</v>
      </c>
      <c r="DCU636" s="44" t="s">
        <v>50</v>
      </c>
      <c r="DCV636" s="44">
        <v>791</v>
      </c>
      <c r="DCW636" s="44" t="s">
        <v>51</v>
      </c>
      <c r="DCX636" s="44">
        <v>324</v>
      </c>
      <c r="DCY636" s="44" t="s">
        <v>85</v>
      </c>
      <c r="DCZ636" s="44">
        <v>25</v>
      </c>
      <c r="DDA636" s="44" t="s">
        <v>429</v>
      </c>
      <c r="DDB636" s="44">
        <v>4</v>
      </c>
      <c r="DDC636" s="44" t="s">
        <v>35</v>
      </c>
      <c r="DDD636" s="44">
        <v>64</v>
      </c>
      <c r="DDE636" s="44" t="s">
        <v>473</v>
      </c>
      <c r="DDG636" s="8">
        <v>5080198</v>
      </c>
      <c r="DDH636" s="44">
        <v>0</v>
      </c>
      <c r="DDI636" s="44">
        <v>20001</v>
      </c>
      <c r="DDJ636" s="11" t="s">
        <v>427</v>
      </c>
      <c r="DDK636" s="44" t="s">
        <v>50</v>
      </c>
      <c r="DDL636" s="44">
        <v>791</v>
      </c>
      <c r="DDM636" s="44" t="s">
        <v>51</v>
      </c>
      <c r="DDN636" s="44">
        <v>324</v>
      </c>
      <c r="DDO636" s="44" t="s">
        <v>85</v>
      </c>
      <c r="DDP636" s="44">
        <v>25</v>
      </c>
      <c r="DDQ636" s="44" t="s">
        <v>429</v>
      </c>
      <c r="DDR636" s="44">
        <v>4</v>
      </c>
      <c r="DDS636" s="44" t="s">
        <v>35</v>
      </c>
      <c r="DDT636" s="44">
        <v>64</v>
      </c>
      <c r="DDU636" s="44" t="s">
        <v>473</v>
      </c>
      <c r="DDW636" s="8">
        <v>5080198</v>
      </c>
      <c r="DDX636" s="44">
        <v>0</v>
      </c>
      <c r="DDY636" s="44">
        <v>20001</v>
      </c>
      <c r="DDZ636" s="11" t="s">
        <v>427</v>
      </c>
      <c r="DEA636" s="44" t="s">
        <v>50</v>
      </c>
      <c r="DEB636" s="44">
        <v>791</v>
      </c>
      <c r="DEC636" s="44" t="s">
        <v>51</v>
      </c>
      <c r="DED636" s="44">
        <v>324</v>
      </c>
      <c r="DEE636" s="44" t="s">
        <v>85</v>
      </c>
      <c r="DEF636" s="44">
        <v>25</v>
      </c>
      <c r="DEG636" s="44" t="s">
        <v>429</v>
      </c>
      <c r="DEH636" s="44">
        <v>4</v>
      </c>
      <c r="DEI636" s="44" t="s">
        <v>35</v>
      </c>
      <c r="DEJ636" s="44">
        <v>64</v>
      </c>
      <c r="DEK636" s="44" t="s">
        <v>473</v>
      </c>
      <c r="DEM636" s="8">
        <v>5080198</v>
      </c>
      <c r="DEN636" s="44">
        <v>0</v>
      </c>
      <c r="DEO636" s="44">
        <v>20001</v>
      </c>
      <c r="DEP636" s="11" t="s">
        <v>427</v>
      </c>
      <c r="DEQ636" s="44" t="s">
        <v>50</v>
      </c>
      <c r="DER636" s="44">
        <v>791</v>
      </c>
      <c r="DES636" s="44" t="s">
        <v>51</v>
      </c>
      <c r="DET636" s="44">
        <v>324</v>
      </c>
      <c r="DEU636" s="44" t="s">
        <v>85</v>
      </c>
      <c r="DEV636" s="44">
        <v>25</v>
      </c>
      <c r="DEW636" s="44" t="s">
        <v>429</v>
      </c>
      <c r="DEX636" s="44">
        <v>4</v>
      </c>
      <c r="DEY636" s="44" t="s">
        <v>35</v>
      </c>
      <c r="DEZ636" s="44">
        <v>64</v>
      </c>
      <c r="DFA636" s="44" t="s">
        <v>473</v>
      </c>
      <c r="DFC636" s="8">
        <v>5080198</v>
      </c>
      <c r="DFD636" s="44">
        <v>0</v>
      </c>
      <c r="DFE636" s="44">
        <v>20001</v>
      </c>
      <c r="DFF636" s="11" t="s">
        <v>427</v>
      </c>
      <c r="DFG636" s="44" t="s">
        <v>50</v>
      </c>
      <c r="DFH636" s="44">
        <v>791</v>
      </c>
      <c r="DFI636" s="44" t="s">
        <v>51</v>
      </c>
      <c r="DFJ636" s="44">
        <v>324</v>
      </c>
      <c r="DFK636" s="44" t="s">
        <v>85</v>
      </c>
      <c r="DFL636" s="44">
        <v>25</v>
      </c>
      <c r="DFM636" s="44" t="s">
        <v>429</v>
      </c>
      <c r="DFN636" s="44">
        <v>4</v>
      </c>
      <c r="DFO636" s="44" t="s">
        <v>35</v>
      </c>
      <c r="DFP636" s="44">
        <v>64</v>
      </c>
      <c r="DFQ636" s="44" t="s">
        <v>473</v>
      </c>
      <c r="DFS636" s="8">
        <v>5080198</v>
      </c>
      <c r="DFT636" s="44">
        <v>0</v>
      </c>
      <c r="DFU636" s="44">
        <v>20001</v>
      </c>
      <c r="DFV636" s="11" t="s">
        <v>427</v>
      </c>
      <c r="DFW636" s="44" t="s">
        <v>50</v>
      </c>
      <c r="DFX636" s="44">
        <v>791</v>
      </c>
      <c r="DFY636" s="44" t="s">
        <v>51</v>
      </c>
      <c r="DFZ636" s="44">
        <v>324</v>
      </c>
      <c r="DGA636" s="44" t="s">
        <v>85</v>
      </c>
      <c r="DGB636" s="44">
        <v>25</v>
      </c>
      <c r="DGC636" s="44" t="s">
        <v>429</v>
      </c>
      <c r="DGD636" s="44">
        <v>4</v>
      </c>
      <c r="DGE636" s="44" t="s">
        <v>35</v>
      </c>
      <c r="DGF636" s="44">
        <v>64</v>
      </c>
      <c r="DGG636" s="44" t="s">
        <v>473</v>
      </c>
      <c r="DGI636" s="8">
        <v>5080198</v>
      </c>
      <c r="DGJ636" s="44">
        <v>0</v>
      </c>
      <c r="DGK636" s="44">
        <v>20001</v>
      </c>
      <c r="DGL636" s="11" t="s">
        <v>427</v>
      </c>
      <c r="DGM636" s="44" t="s">
        <v>50</v>
      </c>
      <c r="DGN636" s="44">
        <v>791</v>
      </c>
      <c r="DGO636" s="44" t="s">
        <v>51</v>
      </c>
      <c r="DGP636" s="44">
        <v>324</v>
      </c>
      <c r="DGQ636" s="44" t="s">
        <v>85</v>
      </c>
      <c r="DGR636" s="44">
        <v>25</v>
      </c>
      <c r="DGS636" s="44" t="s">
        <v>429</v>
      </c>
      <c r="DGT636" s="44">
        <v>4</v>
      </c>
      <c r="DGU636" s="44" t="s">
        <v>35</v>
      </c>
      <c r="DGV636" s="44">
        <v>64</v>
      </c>
      <c r="DGW636" s="44" t="s">
        <v>473</v>
      </c>
      <c r="DGY636" s="8">
        <v>5080198</v>
      </c>
      <c r="DGZ636" s="44">
        <v>0</v>
      </c>
      <c r="DHA636" s="44">
        <v>20001</v>
      </c>
      <c r="DHB636" s="11" t="s">
        <v>427</v>
      </c>
      <c r="DHC636" s="44" t="s">
        <v>50</v>
      </c>
      <c r="DHD636" s="44">
        <v>791</v>
      </c>
      <c r="DHE636" s="44" t="s">
        <v>51</v>
      </c>
      <c r="DHF636" s="44">
        <v>324</v>
      </c>
      <c r="DHG636" s="44" t="s">
        <v>85</v>
      </c>
      <c r="DHH636" s="44">
        <v>25</v>
      </c>
      <c r="DHI636" s="44" t="s">
        <v>429</v>
      </c>
      <c r="DHJ636" s="44">
        <v>4</v>
      </c>
      <c r="DHK636" s="44" t="s">
        <v>35</v>
      </c>
      <c r="DHL636" s="44">
        <v>64</v>
      </c>
      <c r="DHM636" s="44" t="s">
        <v>473</v>
      </c>
      <c r="DHO636" s="8">
        <v>5080198</v>
      </c>
      <c r="DHP636" s="44">
        <v>0</v>
      </c>
      <c r="DHQ636" s="44">
        <v>20001</v>
      </c>
      <c r="DHR636" s="11" t="s">
        <v>427</v>
      </c>
      <c r="DHS636" s="44" t="s">
        <v>50</v>
      </c>
      <c r="DHT636" s="44">
        <v>791</v>
      </c>
      <c r="DHU636" s="44" t="s">
        <v>51</v>
      </c>
      <c r="DHV636" s="44">
        <v>324</v>
      </c>
      <c r="DHW636" s="44" t="s">
        <v>85</v>
      </c>
      <c r="DHX636" s="44">
        <v>25</v>
      </c>
      <c r="DHY636" s="44" t="s">
        <v>429</v>
      </c>
      <c r="DHZ636" s="44">
        <v>4</v>
      </c>
      <c r="DIA636" s="44" t="s">
        <v>35</v>
      </c>
      <c r="DIB636" s="44">
        <v>64</v>
      </c>
      <c r="DIC636" s="44" t="s">
        <v>473</v>
      </c>
      <c r="DIE636" s="8">
        <v>5080198</v>
      </c>
      <c r="DIF636" s="44">
        <v>0</v>
      </c>
      <c r="DIG636" s="44">
        <v>20001</v>
      </c>
      <c r="DIH636" s="11" t="s">
        <v>427</v>
      </c>
      <c r="DII636" s="44" t="s">
        <v>50</v>
      </c>
      <c r="DIJ636" s="44">
        <v>791</v>
      </c>
      <c r="DIK636" s="44" t="s">
        <v>51</v>
      </c>
      <c r="DIL636" s="44">
        <v>324</v>
      </c>
      <c r="DIM636" s="44" t="s">
        <v>85</v>
      </c>
      <c r="DIN636" s="44">
        <v>25</v>
      </c>
      <c r="DIO636" s="44" t="s">
        <v>429</v>
      </c>
      <c r="DIP636" s="44">
        <v>4</v>
      </c>
      <c r="DIQ636" s="44" t="s">
        <v>35</v>
      </c>
      <c r="DIR636" s="44">
        <v>64</v>
      </c>
      <c r="DIS636" s="44" t="s">
        <v>473</v>
      </c>
      <c r="DIU636" s="8">
        <v>5080198</v>
      </c>
      <c r="DIV636" s="44">
        <v>0</v>
      </c>
      <c r="DIW636" s="44">
        <v>20001</v>
      </c>
      <c r="DIX636" s="11" t="s">
        <v>427</v>
      </c>
      <c r="DIY636" s="44" t="s">
        <v>50</v>
      </c>
      <c r="DIZ636" s="44">
        <v>791</v>
      </c>
      <c r="DJA636" s="44" t="s">
        <v>51</v>
      </c>
      <c r="DJB636" s="44">
        <v>324</v>
      </c>
      <c r="DJC636" s="44" t="s">
        <v>85</v>
      </c>
      <c r="DJD636" s="44">
        <v>25</v>
      </c>
      <c r="DJE636" s="44" t="s">
        <v>429</v>
      </c>
      <c r="DJF636" s="44">
        <v>4</v>
      </c>
      <c r="DJG636" s="44" t="s">
        <v>35</v>
      </c>
      <c r="DJH636" s="44">
        <v>64</v>
      </c>
      <c r="DJI636" s="44" t="s">
        <v>473</v>
      </c>
      <c r="DJK636" s="8">
        <v>5080198</v>
      </c>
      <c r="DJL636" s="44">
        <v>0</v>
      </c>
      <c r="DJM636" s="44">
        <v>20001</v>
      </c>
      <c r="DJN636" s="11" t="s">
        <v>427</v>
      </c>
      <c r="DJO636" s="44" t="s">
        <v>50</v>
      </c>
      <c r="DJP636" s="44">
        <v>791</v>
      </c>
      <c r="DJQ636" s="44" t="s">
        <v>51</v>
      </c>
      <c r="DJR636" s="44">
        <v>324</v>
      </c>
      <c r="DJS636" s="44" t="s">
        <v>85</v>
      </c>
      <c r="DJT636" s="44">
        <v>25</v>
      </c>
      <c r="DJU636" s="44" t="s">
        <v>429</v>
      </c>
      <c r="DJV636" s="44">
        <v>4</v>
      </c>
      <c r="DJW636" s="44" t="s">
        <v>35</v>
      </c>
      <c r="DJX636" s="44">
        <v>64</v>
      </c>
      <c r="DJY636" s="44" t="s">
        <v>473</v>
      </c>
      <c r="DKA636" s="8">
        <v>5080198</v>
      </c>
      <c r="DKB636" s="44">
        <v>0</v>
      </c>
      <c r="DKC636" s="44">
        <v>20001</v>
      </c>
      <c r="DKD636" s="11" t="s">
        <v>427</v>
      </c>
      <c r="DKE636" s="44" t="s">
        <v>50</v>
      </c>
      <c r="DKF636" s="44">
        <v>791</v>
      </c>
      <c r="DKG636" s="44" t="s">
        <v>51</v>
      </c>
      <c r="DKH636" s="44">
        <v>324</v>
      </c>
      <c r="DKI636" s="44" t="s">
        <v>85</v>
      </c>
      <c r="DKJ636" s="44">
        <v>25</v>
      </c>
      <c r="DKK636" s="44" t="s">
        <v>429</v>
      </c>
      <c r="DKL636" s="44">
        <v>4</v>
      </c>
      <c r="DKM636" s="44" t="s">
        <v>35</v>
      </c>
      <c r="DKN636" s="44">
        <v>64</v>
      </c>
      <c r="DKO636" s="44" t="s">
        <v>473</v>
      </c>
      <c r="DKQ636" s="8">
        <v>5080198</v>
      </c>
      <c r="DKR636" s="44">
        <v>0</v>
      </c>
      <c r="DKS636" s="44">
        <v>20001</v>
      </c>
      <c r="DKT636" s="11" t="s">
        <v>427</v>
      </c>
      <c r="DKU636" s="44" t="s">
        <v>50</v>
      </c>
      <c r="DKV636" s="44">
        <v>791</v>
      </c>
      <c r="DKW636" s="44" t="s">
        <v>51</v>
      </c>
      <c r="DKX636" s="44">
        <v>324</v>
      </c>
      <c r="DKY636" s="44" t="s">
        <v>85</v>
      </c>
      <c r="DKZ636" s="44">
        <v>25</v>
      </c>
      <c r="DLA636" s="44" t="s">
        <v>429</v>
      </c>
      <c r="DLB636" s="44">
        <v>4</v>
      </c>
      <c r="DLC636" s="44" t="s">
        <v>35</v>
      </c>
      <c r="DLD636" s="44">
        <v>64</v>
      </c>
      <c r="DLE636" s="44" t="s">
        <v>473</v>
      </c>
      <c r="DLG636" s="8">
        <v>5080198</v>
      </c>
      <c r="DLH636" s="44">
        <v>0</v>
      </c>
      <c r="DLI636" s="44">
        <v>20001</v>
      </c>
      <c r="DLJ636" s="11" t="s">
        <v>427</v>
      </c>
      <c r="DLK636" s="44" t="s">
        <v>50</v>
      </c>
      <c r="DLL636" s="44">
        <v>791</v>
      </c>
      <c r="DLM636" s="44" t="s">
        <v>51</v>
      </c>
      <c r="DLN636" s="44">
        <v>324</v>
      </c>
      <c r="DLO636" s="44" t="s">
        <v>85</v>
      </c>
      <c r="DLP636" s="44">
        <v>25</v>
      </c>
      <c r="DLQ636" s="44" t="s">
        <v>429</v>
      </c>
      <c r="DLR636" s="44">
        <v>4</v>
      </c>
      <c r="DLS636" s="44" t="s">
        <v>35</v>
      </c>
      <c r="DLT636" s="44">
        <v>64</v>
      </c>
      <c r="DLU636" s="44" t="s">
        <v>473</v>
      </c>
      <c r="DLW636" s="8">
        <v>5080198</v>
      </c>
      <c r="DLX636" s="44">
        <v>0</v>
      </c>
      <c r="DLY636" s="44">
        <v>20001</v>
      </c>
      <c r="DLZ636" s="11" t="s">
        <v>427</v>
      </c>
      <c r="DMA636" s="44" t="s">
        <v>50</v>
      </c>
      <c r="DMB636" s="44">
        <v>791</v>
      </c>
      <c r="DMC636" s="44" t="s">
        <v>51</v>
      </c>
      <c r="DMD636" s="44">
        <v>324</v>
      </c>
      <c r="DME636" s="44" t="s">
        <v>85</v>
      </c>
      <c r="DMF636" s="44">
        <v>25</v>
      </c>
      <c r="DMG636" s="44" t="s">
        <v>429</v>
      </c>
      <c r="DMH636" s="44">
        <v>4</v>
      </c>
      <c r="DMI636" s="44" t="s">
        <v>35</v>
      </c>
      <c r="DMJ636" s="44">
        <v>64</v>
      </c>
      <c r="DMK636" s="44" t="s">
        <v>473</v>
      </c>
      <c r="DMM636" s="8">
        <v>5080198</v>
      </c>
      <c r="DMN636" s="44">
        <v>0</v>
      </c>
      <c r="DMO636" s="44">
        <v>20001</v>
      </c>
      <c r="DMP636" s="11" t="s">
        <v>427</v>
      </c>
      <c r="DMQ636" s="44" t="s">
        <v>50</v>
      </c>
      <c r="DMR636" s="44">
        <v>791</v>
      </c>
      <c r="DMS636" s="44" t="s">
        <v>51</v>
      </c>
      <c r="DMT636" s="44">
        <v>324</v>
      </c>
      <c r="DMU636" s="44" t="s">
        <v>85</v>
      </c>
      <c r="DMV636" s="44">
        <v>25</v>
      </c>
      <c r="DMW636" s="44" t="s">
        <v>429</v>
      </c>
      <c r="DMX636" s="44">
        <v>4</v>
      </c>
      <c r="DMY636" s="44" t="s">
        <v>35</v>
      </c>
      <c r="DMZ636" s="44">
        <v>64</v>
      </c>
      <c r="DNA636" s="44" t="s">
        <v>473</v>
      </c>
      <c r="DNC636" s="8">
        <v>5080198</v>
      </c>
      <c r="DND636" s="44">
        <v>0</v>
      </c>
      <c r="DNE636" s="44">
        <v>20001</v>
      </c>
      <c r="DNF636" s="11" t="s">
        <v>427</v>
      </c>
      <c r="DNG636" s="44" t="s">
        <v>50</v>
      </c>
      <c r="DNH636" s="44">
        <v>791</v>
      </c>
      <c r="DNI636" s="44" t="s">
        <v>51</v>
      </c>
      <c r="DNJ636" s="44">
        <v>324</v>
      </c>
      <c r="DNK636" s="44" t="s">
        <v>85</v>
      </c>
      <c r="DNL636" s="44">
        <v>25</v>
      </c>
      <c r="DNM636" s="44" t="s">
        <v>429</v>
      </c>
      <c r="DNN636" s="44">
        <v>4</v>
      </c>
      <c r="DNO636" s="44" t="s">
        <v>35</v>
      </c>
      <c r="DNP636" s="44">
        <v>64</v>
      </c>
      <c r="DNQ636" s="44" t="s">
        <v>473</v>
      </c>
      <c r="DNS636" s="8">
        <v>5080198</v>
      </c>
      <c r="DNT636" s="44">
        <v>0</v>
      </c>
      <c r="DNU636" s="44">
        <v>20001</v>
      </c>
      <c r="DNV636" s="11" t="s">
        <v>427</v>
      </c>
      <c r="DNW636" s="44" t="s">
        <v>50</v>
      </c>
      <c r="DNX636" s="44">
        <v>791</v>
      </c>
      <c r="DNY636" s="44" t="s">
        <v>51</v>
      </c>
      <c r="DNZ636" s="44">
        <v>324</v>
      </c>
      <c r="DOA636" s="44" t="s">
        <v>85</v>
      </c>
      <c r="DOB636" s="44">
        <v>25</v>
      </c>
      <c r="DOC636" s="44" t="s">
        <v>429</v>
      </c>
      <c r="DOD636" s="44">
        <v>4</v>
      </c>
      <c r="DOE636" s="44" t="s">
        <v>35</v>
      </c>
      <c r="DOF636" s="44">
        <v>64</v>
      </c>
      <c r="DOG636" s="44" t="s">
        <v>473</v>
      </c>
      <c r="DOI636" s="8">
        <v>5080198</v>
      </c>
      <c r="DOJ636" s="44">
        <v>0</v>
      </c>
      <c r="DOK636" s="44">
        <v>20001</v>
      </c>
      <c r="DOL636" s="11" t="s">
        <v>427</v>
      </c>
      <c r="DOM636" s="44" t="s">
        <v>50</v>
      </c>
      <c r="DON636" s="44">
        <v>791</v>
      </c>
      <c r="DOO636" s="44" t="s">
        <v>51</v>
      </c>
      <c r="DOP636" s="44">
        <v>324</v>
      </c>
      <c r="DOQ636" s="44" t="s">
        <v>85</v>
      </c>
      <c r="DOR636" s="44">
        <v>25</v>
      </c>
      <c r="DOS636" s="44" t="s">
        <v>429</v>
      </c>
      <c r="DOT636" s="44">
        <v>4</v>
      </c>
      <c r="DOU636" s="44" t="s">
        <v>35</v>
      </c>
      <c r="DOV636" s="44">
        <v>64</v>
      </c>
      <c r="DOW636" s="44" t="s">
        <v>473</v>
      </c>
      <c r="DOY636" s="8">
        <v>5080198</v>
      </c>
      <c r="DOZ636" s="44">
        <v>0</v>
      </c>
      <c r="DPA636" s="44">
        <v>20001</v>
      </c>
      <c r="DPB636" s="11" t="s">
        <v>427</v>
      </c>
      <c r="DPC636" s="44" t="s">
        <v>50</v>
      </c>
      <c r="DPD636" s="44">
        <v>791</v>
      </c>
      <c r="DPE636" s="44" t="s">
        <v>51</v>
      </c>
      <c r="DPF636" s="44">
        <v>324</v>
      </c>
      <c r="DPG636" s="44" t="s">
        <v>85</v>
      </c>
      <c r="DPH636" s="44">
        <v>25</v>
      </c>
      <c r="DPI636" s="44" t="s">
        <v>429</v>
      </c>
      <c r="DPJ636" s="44">
        <v>4</v>
      </c>
      <c r="DPK636" s="44" t="s">
        <v>35</v>
      </c>
      <c r="DPL636" s="44">
        <v>64</v>
      </c>
      <c r="DPM636" s="44" t="s">
        <v>473</v>
      </c>
      <c r="DPO636" s="8">
        <v>5080198</v>
      </c>
      <c r="DPP636" s="44">
        <v>0</v>
      </c>
      <c r="DPQ636" s="44">
        <v>20001</v>
      </c>
      <c r="DPR636" s="11" t="s">
        <v>427</v>
      </c>
      <c r="DPS636" s="44" t="s">
        <v>50</v>
      </c>
      <c r="DPT636" s="44">
        <v>791</v>
      </c>
      <c r="DPU636" s="44" t="s">
        <v>51</v>
      </c>
      <c r="DPV636" s="44">
        <v>324</v>
      </c>
      <c r="DPW636" s="44" t="s">
        <v>85</v>
      </c>
      <c r="DPX636" s="44">
        <v>25</v>
      </c>
      <c r="DPY636" s="44" t="s">
        <v>429</v>
      </c>
      <c r="DPZ636" s="44">
        <v>4</v>
      </c>
      <c r="DQA636" s="44" t="s">
        <v>35</v>
      </c>
      <c r="DQB636" s="44">
        <v>64</v>
      </c>
      <c r="DQC636" s="44" t="s">
        <v>473</v>
      </c>
      <c r="DQE636" s="8">
        <v>5080198</v>
      </c>
      <c r="DQF636" s="44">
        <v>0</v>
      </c>
      <c r="DQG636" s="44">
        <v>20001</v>
      </c>
      <c r="DQH636" s="11" t="s">
        <v>427</v>
      </c>
      <c r="DQI636" s="44" t="s">
        <v>50</v>
      </c>
      <c r="DQJ636" s="44">
        <v>791</v>
      </c>
      <c r="DQK636" s="44" t="s">
        <v>51</v>
      </c>
      <c r="DQL636" s="44">
        <v>324</v>
      </c>
      <c r="DQM636" s="44" t="s">
        <v>85</v>
      </c>
      <c r="DQN636" s="44">
        <v>25</v>
      </c>
      <c r="DQO636" s="44" t="s">
        <v>429</v>
      </c>
      <c r="DQP636" s="44">
        <v>4</v>
      </c>
      <c r="DQQ636" s="44" t="s">
        <v>35</v>
      </c>
      <c r="DQR636" s="44">
        <v>64</v>
      </c>
      <c r="DQS636" s="44" t="s">
        <v>473</v>
      </c>
      <c r="DQU636" s="8">
        <v>5080198</v>
      </c>
      <c r="DQV636" s="44">
        <v>0</v>
      </c>
      <c r="DQW636" s="44">
        <v>20001</v>
      </c>
      <c r="DQX636" s="11" t="s">
        <v>427</v>
      </c>
      <c r="DQY636" s="44" t="s">
        <v>50</v>
      </c>
      <c r="DQZ636" s="44">
        <v>791</v>
      </c>
      <c r="DRA636" s="44" t="s">
        <v>51</v>
      </c>
      <c r="DRB636" s="44">
        <v>324</v>
      </c>
      <c r="DRC636" s="44" t="s">
        <v>85</v>
      </c>
      <c r="DRD636" s="44">
        <v>25</v>
      </c>
      <c r="DRE636" s="44" t="s">
        <v>429</v>
      </c>
      <c r="DRF636" s="44">
        <v>4</v>
      </c>
      <c r="DRG636" s="44" t="s">
        <v>35</v>
      </c>
      <c r="DRH636" s="44">
        <v>64</v>
      </c>
      <c r="DRI636" s="44" t="s">
        <v>473</v>
      </c>
      <c r="DRK636" s="8">
        <v>5080198</v>
      </c>
      <c r="DRL636" s="44">
        <v>0</v>
      </c>
      <c r="DRM636" s="44">
        <v>20001</v>
      </c>
      <c r="DRN636" s="11" t="s">
        <v>427</v>
      </c>
      <c r="DRO636" s="44" t="s">
        <v>50</v>
      </c>
      <c r="DRP636" s="44">
        <v>791</v>
      </c>
      <c r="DRQ636" s="44" t="s">
        <v>51</v>
      </c>
      <c r="DRR636" s="44">
        <v>324</v>
      </c>
      <c r="DRS636" s="44" t="s">
        <v>85</v>
      </c>
      <c r="DRT636" s="44">
        <v>25</v>
      </c>
      <c r="DRU636" s="44" t="s">
        <v>429</v>
      </c>
      <c r="DRV636" s="44">
        <v>4</v>
      </c>
      <c r="DRW636" s="44" t="s">
        <v>35</v>
      </c>
      <c r="DRX636" s="44">
        <v>64</v>
      </c>
      <c r="DRY636" s="44" t="s">
        <v>473</v>
      </c>
      <c r="DSA636" s="8">
        <v>5080198</v>
      </c>
      <c r="DSB636" s="44">
        <v>0</v>
      </c>
      <c r="DSC636" s="44">
        <v>20001</v>
      </c>
      <c r="DSD636" s="11" t="s">
        <v>427</v>
      </c>
      <c r="DSE636" s="44" t="s">
        <v>50</v>
      </c>
      <c r="DSF636" s="44">
        <v>791</v>
      </c>
      <c r="DSG636" s="44" t="s">
        <v>51</v>
      </c>
      <c r="DSH636" s="44">
        <v>324</v>
      </c>
      <c r="DSI636" s="44" t="s">
        <v>85</v>
      </c>
      <c r="DSJ636" s="44">
        <v>25</v>
      </c>
      <c r="DSK636" s="44" t="s">
        <v>429</v>
      </c>
      <c r="DSL636" s="44">
        <v>4</v>
      </c>
      <c r="DSM636" s="44" t="s">
        <v>35</v>
      </c>
      <c r="DSN636" s="44">
        <v>64</v>
      </c>
      <c r="DSO636" s="44" t="s">
        <v>473</v>
      </c>
      <c r="DSQ636" s="8">
        <v>5080198</v>
      </c>
      <c r="DSR636" s="44">
        <v>0</v>
      </c>
      <c r="DSS636" s="44">
        <v>20001</v>
      </c>
      <c r="DST636" s="11" t="s">
        <v>427</v>
      </c>
      <c r="DSU636" s="44" t="s">
        <v>50</v>
      </c>
      <c r="DSV636" s="44">
        <v>791</v>
      </c>
      <c r="DSW636" s="44" t="s">
        <v>51</v>
      </c>
      <c r="DSX636" s="44">
        <v>324</v>
      </c>
      <c r="DSY636" s="44" t="s">
        <v>85</v>
      </c>
      <c r="DSZ636" s="44">
        <v>25</v>
      </c>
      <c r="DTA636" s="44" t="s">
        <v>429</v>
      </c>
      <c r="DTB636" s="44">
        <v>4</v>
      </c>
      <c r="DTC636" s="44" t="s">
        <v>35</v>
      </c>
      <c r="DTD636" s="44">
        <v>64</v>
      </c>
      <c r="DTE636" s="44" t="s">
        <v>473</v>
      </c>
      <c r="DTG636" s="8">
        <v>5080198</v>
      </c>
      <c r="DTH636" s="44">
        <v>0</v>
      </c>
      <c r="DTI636" s="44">
        <v>20001</v>
      </c>
      <c r="DTJ636" s="11" t="s">
        <v>427</v>
      </c>
      <c r="DTK636" s="44" t="s">
        <v>50</v>
      </c>
      <c r="DTL636" s="44">
        <v>791</v>
      </c>
      <c r="DTM636" s="44" t="s">
        <v>51</v>
      </c>
      <c r="DTN636" s="44">
        <v>324</v>
      </c>
      <c r="DTO636" s="44" t="s">
        <v>85</v>
      </c>
      <c r="DTP636" s="44">
        <v>25</v>
      </c>
      <c r="DTQ636" s="44" t="s">
        <v>429</v>
      </c>
      <c r="DTR636" s="44">
        <v>4</v>
      </c>
      <c r="DTS636" s="44" t="s">
        <v>35</v>
      </c>
      <c r="DTT636" s="44">
        <v>64</v>
      </c>
      <c r="DTU636" s="44" t="s">
        <v>473</v>
      </c>
      <c r="DTW636" s="8">
        <v>5080198</v>
      </c>
      <c r="DTX636" s="44">
        <v>0</v>
      </c>
      <c r="DTY636" s="44">
        <v>20001</v>
      </c>
      <c r="DTZ636" s="11" t="s">
        <v>427</v>
      </c>
      <c r="DUA636" s="44" t="s">
        <v>50</v>
      </c>
      <c r="DUB636" s="44">
        <v>791</v>
      </c>
      <c r="DUC636" s="44" t="s">
        <v>51</v>
      </c>
      <c r="DUD636" s="44">
        <v>324</v>
      </c>
      <c r="DUE636" s="44" t="s">
        <v>85</v>
      </c>
      <c r="DUF636" s="44">
        <v>25</v>
      </c>
      <c r="DUG636" s="44" t="s">
        <v>429</v>
      </c>
      <c r="DUH636" s="44">
        <v>4</v>
      </c>
      <c r="DUI636" s="44" t="s">
        <v>35</v>
      </c>
      <c r="DUJ636" s="44">
        <v>64</v>
      </c>
      <c r="DUK636" s="44" t="s">
        <v>473</v>
      </c>
      <c r="DUM636" s="8">
        <v>5080198</v>
      </c>
      <c r="DUN636" s="44">
        <v>0</v>
      </c>
      <c r="DUO636" s="44">
        <v>20001</v>
      </c>
      <c r="DUP636" s="11" t="s">
        <v>427</v>
      </c>
      <c r="DUQ636" s="44" t="s">
        <v>50</v>
      </c>
      <c r="DUR636" s="44">
        <v>791</v>
      </c>
      <c r="DUS636" s="44" t="s">
        <v>51</v>
      </c>
      <c r="DUT636" s="44">
        <v>324</v>
      </c>
      <c r="DUU636" s="44" t="s">
        <v>85</v>
      </c>
      <c r="DUV636" s="44">
        <v>25</v>
      </c>
      <c r="DUW636" s="44" t="s">
        <v>429</v>
      </c>
      <c r="DUX636" s="44">
        <v>4</v>
      </c>
      <c r="DUY636" s="44" t="s">
        <v>35</v>
      </c>
      <c r="DUZ636" s="44">
        <v>64</v>
      </c>
      <c r="DVA636" s="44" t="s">
        <v>473</v>
      </c>
      <c r="DVC636" s="8">
        <v>5080198</v>
      </c>
      <c r="DVD636" s="44">
        <v>0</v>
      </c>
      <c r="DVE636" s="44">
        <v>20001</v>
      </c>
      <c r="DVF636" s="11" t="s">
        <v>427</v>
      </c>
      <c r="DVG636" s="44" t="s">
        <v>50</v>
      </c>
      <c r="DVH636" s="44">
        <v>791</v>
      </c>
      <c r="DVI636" s="44" t="s">
        <v>51</v>
      </c>
      <c r="DVJ636" s="44">
        <v>324</v>
      </c>
      <c r="DVK636" s="44" t="s">
        <v>85</v>
      </c>
      <c r="DVL636" s="44">
        <v>25</v>
      </c>
      <c r="DVM636" s="44" t="s">
        <v>429</v>
      </c>
      <c r="DVN636" s="44">
        <v>4</v>
      </c>
      <c r="DVO636" s="44" t="s">
        <v>35</v>
      </c>
      <c r="DVP636" s="44">
        <v>64</v>
      </c>
      <c r="DVQ636" s="44" t="s">
        <v>473</v>
      </c>
      <c r="DVS636" s="8">
        <v>5080198</v>
      </c>
      <c r="DVT636" s="44">
        <v>0</v>
      </c>
      <c r="DVU636" s="44">
        <v>20001</v>
      </c>
      <c r="DVV636" s="11" t="s">
        <v>427</v>
      </c>
      <c r="DVW636" s="44" t="s">
        <v>50</v>
      </c>
      <c r="DVX636" s="44">
        <v>791</v>
      </c>
      <c r="DVY636" s="44" t="s">
        <v>51</v>
      </c>
      <c r="DVZ636" s="44">
        <v>324</v>
      </c>
      <c r="DWA636" s="44" t="s">
        <v>85</v>
      </c>
      <c r="DWB636" s="44">
        <v>25</v>
      </c>
      <c r="DWC636" s="44" t="s">
        <v>429</v>
      </c>
      <c r="DWD636" s="44">
        <v>4</v>
      </c>
      <c r="DWE636" s="44" t="s">
        <v>35</v>
      </c>
      <c r="DWF636" s="44">
        <v>64</v>
      </c>
      <c r="DWG636" s="44" t="s">
        <v>473</v>
      </c>
      <c r="DWI636" s="8">
        <v>5080198</v>
      </c>
      <c r="DWJ636" s="44">
        <v>0</v>
      </c>
      <c r="DWK636" s="44">
        <v>20001</v>
      </c>
      <c r="DWL636" s="11" t="s">
        <v>427</v>
      </c>
      <c r="DWM636" s="44" t="s">
        <v>50</v>
      </c>
      <c r="DWN636" s="44">
        <v>791</v>
      </c>
      <c r="DWO636" s="44" t="s">
        <v>51</v>
      </c>
      <c r="DWP636" s="44">
        <v>324</v>
      </c>
      <c r="DWQ636" s="44" t="s">
        <v>85</v>
      </c>
      <c r="DWR636" s="44">
        <v>25</v>
      </c>
      <c r="DWS636" s="44" t="s">
        <v>429</v>
      </c>
      <c r="DWT636" s="44">
        <v>4</v>
      </c>
      <c r="DWU636" s="44" t="s">
        <v>35</v>
      </c>
      <c r="DWV636" s="44">
        <v>64</v>
      </c>
      <c r="DWW636" s="44" t="s">
        <v>473</v>
      </c>
      <c r="DWY636" s="8">
        <v>5080198</v>
      </c>
      <c r="DWZ636" s="44">
        <v>0</v>
      </c>
      <c r="DXA636" s="44">
        <v>20001</v>
      </c>
      <c r="DXB636" s="11" t="s">
        <v>427</v>
      </c>
      <c r="DXC636" s="44" t="s">
        <v>50</v>
      </c>
      <c r="DXD636" s="44">
        <v>791</v>
      </c>
      <c r="DXE636" s="44" t="s">
        <v>51</v>
      </c>
      <c r="DXF636" s="44">
        <v>324</v>
      </c>
      <c r="DXG636" s="44" t="s">
        <v>85</v>
      </c>
      <c r="DXH636" s="44">
        <v>25</v>
      </c>
      <c r="DXI636" s="44" t="s">
        <v>429</v>
      </c>
      <c r="DXJ636" s="44">
        <v>4</v>
      </c>
      <c r="DXK636" s="44" t="s">
        <v>35</v>
      </c>
      <c r="DXL636" s="44">
        <v>64</v>
      </c>
      <c r="DXM636" s="44" t="s">
        <v>473</v>
      </c>
      <c r="DXO636" s="8">
        <v>5080198</v>
      </c>
      <c r="DXP636" s="44">
        <v>0</v>
      </c>
      <c r="DXQ636" s="44">
        <v>20001</v>
      </c>
      <c r="DXR636" s="11" t="s">
        <v>427</v>
      </c>
      <c r="DXS636" s="44" t="s">
        <v>50</v>
      </c>
      <c r="DXT636" s="44">
        <v>791</v>
      </c>
      <c r="DXU636" s="44" t="s">
        <v>51</v>
      </c>
      <c r="DXV636" s="44">
        <v>324</v>
      </c>
      <c r="DXW636" s="44" t="s">
        <v>85</v>
      </c>
      <c r="DXX636" s="44">
        <v>25</v>
      </c>
      <c r="DXY636" s="44" t="s">
        <v>429</v>
      </c>
      <c r="DXZ636" s="44">
        <v>4</v>
      </c>
      <c r="DYA636" s="44" t="s">
        <v>35</v>
      </c>
      <c r="DYB636" s="44">
        <v>64</v>
      </c>
      <c r="DYC636" s="44" t="s">
        <v>473</v>
      </c>
      <c r="DYE636" s="8">
        <v>5080198</v>
      </c>
      <c r="DYF636" s="44">
        <v>0</v>
      </c>
      <c r="DYG636" s="44">
        <v>20001</v>
      </c>
      <c r="DYH636" s="11" t="s">
        <v>427</v>
      </c>
      <c r="DYI636" s="44" t="s">
        <v>50</v>
      </c>
      <c r="DYJ636" s="44">
        <v>791</v>
      </c>
      <c r="DYK636" s="44" t="s">
        <v>51</v>
      </c>
      <c r="DYL636" s="44">
        <v>324</v>
      </c>
      <c r="DYM636" s="44" t="s">
        <v>85</v>
      </c>
      <c r="DYN636" s="44">
        <v>25</v>
      </c>
      <c r="DYO636" s="44" t="s">
        <v>429</v>
      </c>
      <c r="DYP636" s="44">
        <v>4</v>
      </c>
      <c r="DYQ636" s="44" t="s">
        <v>35</v>
      </c>
      <c r="DYR636" s="44">
        <v>64</v>
      </c>
      <c r="DYS636" s="44" t="s">
        <v>473</v>
      </c>
      <c r="DYU636" s="8">
        <v>5080198</v>
      </c>
      <c r="DYV636" s="44">
        <v>0</v>
      </c>
      <c r="DYW636" s="44">
        <v>20001</v>
      </c>
      <c r="DYX636" s="11" t="s">
        <v>427</v>
      </c>
      <c r="DYY636" s="44" t="s">
        <v>50</v>
      </c>
      <c r="DYZ636" s="44">
        <v>791</v>
      </c>
      <c r="DZA636" s="44" t="s">
        <v>51</v>
      </c>
      <c r="DZB636" s="44">
        <v>324</v>
      </c>
      <c r="DZC636" s="44" t="s">
        <v>85</v>
      </c>
      <c r="DZD636" s="44">
        <v>25</v>
      </c>
      <c r="DZE636" s="44" t="s">
        <v>429</v>
      </c>
      <c r="DZF636" s="44">
        <v>4</v>
      </c>
      <c r="DZG636" s="44" t="s">
        <v>35</v>
      </c>
      <c r="DZH636" s="44">
        <v>64</v>
      </c>
      <c r="DZI636" s="44" t="s">
        <v>473</v>
      </c>
      <c r="DZK636" s="8">
        <v>5080198</v>
      </c>
      <c r="DZL636" s="44">
        <v>0</v>
      </c>
      <c r="DZM636" s="44">
        <v>20001</v>
      </c>
      <c r="DZN636" s="11" t="s">
        <v>427</v>
      </c>
      <c r="DZO636" s="44" t="s">
        <v>50</v>
      </c>
      <c r="DZP636" s="44">
        <v>791</v>
      </c>
      <c r="DZQ636" s="44" t="s">
        <v>51</v>
      </c>
      <c r="DZR636" s="44">
        <v>324</v>
      </c>
      <c r="DZS636" s="44" t="s">
        <v>85</v>
      </c>
      <c r="DZT636" s="44">
        <v>25</v>
      </c>
      <c r="DZU636" s="44" t="s">
        <v>429</v>
      </c>
      <c r="DZV636" s="44">
        <v>4</v>
      </c>
      <c r="DZW636" s="44" t="s">
        <v>35</v>
      </c>
      <c r="DZX636" s="44">
        <v>64</v>
      </c>
      <c r="DZY636" s="44" t="s">
        <v>473</v>
      </c>
      <c r="EAA636" s="8">
        <v>5080198</v>
      </c>
      <c r="EAB636" s="44">
        <v>0</v>
      </c>
      <c r="EAC636" s="44">
        <v>20001</v>
      </c>
      <c r="EAD636" s="11" t="s">
        <v>427</v>
      </c>
      <c r="EAE636" s="44" t="s">
        <v>50</v>
      </c>
      <c r="EAF636" s="44">
        <v>791</v>
      </c>
      <c r="EAG636" s="44" t="s">
        <v>51</v>
      </c>
      <c r="EAH636" s="44">
        <v>324</v>
      </c>
      <c r="EAI636" s="44" t="s">
        <v>85</v>
      </c>
      <c r="EAJ636" s="44">
        <v>25</v>
      </c>
      <c r="EAK636" s="44" t="s">
        <v>429</v>
      </c>
      <c r="EAL636" s="44">
        <v>4</v>
      </c>
      <c r="EAM636" s="44" t="s">
        <v>35</v>
      </c>
      <c r="EAN636" s="44">
        <v>64</v>
      </c>
      <c r="EAO636" s="44" t="s">
        <v>473</v>
      </c>
      <c r="EAQ636" s="8">
        <v>5080198</v>
      </c>
      <c r="EAR636" s="44">
        <v>0</v>
      </c>
      <c r="EAS636" s="44">
        <v>20001</v>
      </c>
      <c r="EAT636" s="11" t="s">
        <v>427</v>
      </c>
      <c r="EAU636" s="44" t="s">
        <v>50</v>
      </c>
      <c r="EAV636" s="44">
        <v>791</v>
      </c>
      <c r="EAW636" s="44" t="s">
        <v>51</v>
      </c>
      <c r="EAX636" s="44">
        <v>324</v>
      </c>
      <c r="EAY636" s="44" t="s">
        <v>85</v>
      </c>
      <c r="EAZ636" s="44">
        <v>25</v>
      </c>
      <c r="EBA636" s="44" t="s">
        <v>429</v>
      </c>
      <c r="EBB636" s="44">
        <v>4</v>
      </c>
      <c r="EBC636" s="44" t="s">
        <v>35</v>
      </c>
      <c r="EBD636" s="44">
        <v>64</v>
      </c>
      <c r="EBE636" s="44" t="s">
        <v>473</v>
      </c>
      <c r="EBG636" s="8">
        <v>5080198</v>
      </c>
      <c r="EBH636" s="44">
        <v>0</v>
      </c>
      <c r="EBI636" s="44">
        <v>20001</v>
      </c>
      <c r="EBJ636" s="11" t="s">
        <v>427</v>
      </c>
      <c r="EBK636" s="44" t="s">
        <v>50</v>
      </c>
      <c r="EBL636" s="44">
        <v>791</v>
      </c>
      <c r="EBM636" s="44" t="s">
        <v>51</v>
      </c>
      <c r="EBN636" s="44">
        <v>324</v>
      </c>
      <c r="EBO636" s="44" t="s">
        <v>85</v>
      </c>
      <c r="EBP636" s="44">
        <v>25</v>
      </c>
      <c r="EBQ636" s="44" t="s">
        <v>429</v>
      </c>
      <c r="EBR636" s="44">
        <v>4</v>
      </c>
      <c r="EBS636" s="44" t="s">
        <v>35</v>
      </c>
      <c r="EBT636" s="44">
        <v>64</v>
      </c>
      <c r="EBU636" s="44" t="s">
        <v>473</v>
      </c>
      <c r="EBW636" s="8">
        <v>5080198</v>
      </c>
      <c r="EBX636" s="44">
        <v>0</v>
      </c>
      <c r="EBY636" s="44">
        <v>20001</v>
      </c>
      <c r="EBZ636" s="11" t="s">
        <v>427</v>
      </c>
      <c r="ECA636" s="44" t="s">
        <v>50</v>
      </c>
      <c r="ECB636" s="44">
        <v>791</v>
      </c>
      <c r="ECC636" s="44" t="s">
        <v>51</v>
      </c>
      <c r="ECD636" s="44">
        <v>324</v>
      </c>
      <c r="ECE636" s="44" t="s">
        <v>85</v>
      </c>
      <c r="ECF636" s="44">
        <v>25</v>
      </c>
      <c r="ECG636" s="44" t="s">
        <v>429</v>
      </c>
      <c r="ECH636" s="44">
        <v>4</v>
      </c>
      <c r="ECI636" s="44" t="s">
        <v>35</v>
      </c>
      <c r="ECJ636" s="44">
        <v>64</v>
      </c>
      <c r="ECK636" s="44" t="s">
        <v>473</v>
      </c>
      <c r="ECM636" s="8">
        <v>5080198</v>
      </c>
      <c r="ECN636" s="44">
        <v>0</v>
      </c>
      <c r="ECO636" s="44">
        <v>20001</v>
      </c>
      <c r="ECP636" s="11" t="s">
        <v>427</v>
      </c>
      <c r="ECQ636" s="44" t="s">
        <v>50</v>
      </c>
      <c r="ECR636" s="44">
        <v>791</v>
      </c>
      <c r="ECS636" s="44" t="s">
        <v>51</v>
      </c>
      <c r="ECT636" s="44">
        <v>324</v>
      </c>
      <c r="ECU636" s="44" t="s">
        <v>85</v>
      </c>
      <c r="ECV636" s="44">
        <v>25</v>
      </c>
      <c r="ECW636" s="44" t="s">
        <v>429</v>
      </c>
      <c r="ECX636" s="44">
        <v>4</v>
      </c>
      <c r="ECY636" s="44" t="s">
        <v>35</v>
      </c>
      <c r="ECZ636" s="44">
        <v>64</v>
      </c>
      <c r="EDA636" s="44" t="s">
        <v>473</v>
      </c>
      <c r="EDC636" s="8">
        <v>5080198</v>
      </c>
      <c r="EDD636" s="44">
        <v>0</v>
      </c>
      <c r="EDE636" s="44">
        <v>20001</v>
      </c>
      <c r="EDF636" s="11" t="s">
        <v>427</v>
      </c>
      <c r="EDG636" s="44" t="s">
        <v>50</v>
      </c>
      <c r="EDH636" s="44">
        <v>791</v>
      </c>
      <c r="EDI636" s="44" t="s">
        <v>51</v>
      </c>
      <c r="EDJ636" s="44">
        <v>324</v>
      </c>
      <c r="EDK636" s="44" t="s">
        <v>85</v>
      </c>
      <c r="EDL636" s="44">
        <v>25</v>
      </c>
      <c r="EDM636" s="44" t="s">
        <v>429</v>
      </c>
      <c r="EDN636" s="44">
        <v>4</v>
      </c>
      <c r="EDO636" s="44" t="s">
        <v>35</v>
      </c>
      <c r="EDP636" s="44">
        <v>64</v>
      </c>
      <c r="EDQ636" s="44" t="s">
        <v>473</v>
      </c>
      <c r="EDS636" s="8">
        <v>5080198</v>
      </c>
      <c r="EDT636" s="44">
        <v>0</v>
      </c>
      <c r="EDU636" s="44">
        <v>20001</v>
      </c>
      <c r="EDV636" s="11" t="s">
        <v>427</v>
      </c>
      <c r="EDW636" s="44" t="s">
        <v>50</v>
      </c>
      <c r="EDX636" s="44">
        <v>791</v>
      </c>
      <c r="EDY636" s="44" t="s">
        <v>51</v>
      </c>
      <c r="EDZ636" s="44">
        <v>324</v>
      </c>
      <c r="EEA636" s="44" t="s">
        <v>85</v>
      </c>
      <c r="EEB636" s="44">
        <v>25</v>
      </c>
      <c r="EEC636" s="44" t="s">
        <v>429</v>
      </c>
      <c r="EED636" s="44">
        <v>4</v>
      </c>
      <c r="EEE636" s="44" t="s">
        <v>35</v>
      </c>
      <c r="EEF636" s="44">
        <v>64</v>
      </c>
      <c r="EEG636" s="44" t="s">
        <v>473</v>
      </c>
      <c r="EEI636" s="8">
        <v>5080198</v>
      </c>
      <c r="EEJ636" s="44">
        <v>0</v>
      </c>
      <c r="EEK636" s="44">
        <v>20001</v>
      </c>
      <c r="EEL636" s="11" t="s">
        <v>427</v>
      </c>
      <c r="EEM636" s="44" t="s">
        <v>50</v>
      </c>
      <c r="EEN636" s="44">
        <v>791</v>
      </c>
      <c r="EEO636" s="44" t="s">
        <v>51</v>
      </c>
      <c r="EEP636" s="44">
        <v>324</v>
      </c>
      <c r="EEQ636" s="44" t="s">
        <v>85</v>
      </c>
      <c r="EER636" s="44">
        <v>25</v>
      </c>
      <c r="EES636" s="44" t="s">
        <v>429</v>
      </c>
      <c r="EET636" s="44">
        <v>4</v>
      </c>
      <c r="EEU636" s="44" t="s">
        <v>35</v>
      </c>
      <c r="EEV636" s="44">
        <v>64</v>
      </c>
      <c r="EEW636" s="44" t="s">
        <v>473</v>
      </c>
      <c r="EEY636" s="8">
        <v>5080198</v>
      </c>
      <c r="EEZ636" s="44">
        <v>0</v>
      </c>
      <c r="EFA636" s="44">
        <v>20001</v>
      </c>
      <c r="EFB636" s="11" t="s">
        <v>427</v>
      </c>
      <c r="EFC636" s="44" t="s">
        <v>50</v>
      </c>
      <c r="EFD636" s="44">
        <v>791</v>
      </c>
      <c r="EFE636" s="44" t="s">
        <v>51</v>
      </c>
      <c r="EFF636" s="44">
        <v>324</v>
      </c>
      <c r="EFG636" s="44" t="s">
        <v>85</v>
      </c>
      <c r="EFH636" s="44">
        <v>25</v>
      </c>
      <c r="EFI636" s="44" t="s">
        <v>429</v>
      </c>
      <c r="EFJ636" s="44">
        <v>4</v>
      </c>
      <c r="EFK636" s="44" t="s">
        <v>35</v>
      </c>
      <c r="EFL636" s="44">
        <v>64</v>
      </c>
      <c r="EFM636" s="44" t="s">
        <v>473</v>
      </c>
      <c r="EFO636" s="8">
        <v>5080198</v>
      </c>
      <c r="EFP636" s="44">
        <v>0</v>
      </c>
      <c r="EFQ636" s="44">
        <v>20001</v>
      </c>
      <c r="EFR636" s="11" t="s">
        <v>427</v>
      </c>
      <c r="EFS636" s="44" t="s">
        <v>50</v>
      </c>
      <c r="EFT636" s="44">
        <v>791</v>
      </c>
      <c r="EFU636" s="44" t="s">
        <v>51</v>
      </c>
      <c r="EFV636" s="44">
        <v>324</v>
      </c>
      <c r="EFW636" s="44" t="s">
        <v>85</v>
      </c>
      <c r="EFX636" s="44">
        <v>25</v>
      </c>
      <c r="EFY636" s="44" t="s">
        <v>429</v>
      </c>
      <c r="EFZ636" s="44">
        <v>4</v>
      </c>
      <c r="EGA636" s="44" t="s">
        <v>35</v>
      </c>
      <c r="EGB636" s="44">
        <v>64</v>
      </c>
      <c r="EGC636" s="44" t="s">
        <v>473</v>
      </c>
      <c r="EGE636" s="8">
        <v>5080198</v>
      </c>
      <c r="EGF636" s="44">
        <v>0</v>
      </c>
      <c r="EGG636" s="44">
        <v>20001</v>
      </c>
      <c r="EGH636" s="11" t="s">
        <v>427</v>
      </c>
      <c r="EGI636" s="44" t="s">
        <v>50</v>
      </c>
      <c r="EGJ636" s="44">
        <v>791</v>
      </c>
      <c r="EGK636" s="44" t="s">
        <v>51</v>
      </c>
      <c r="EGL636" s="44">
        <v>324</v>
      </c>
      <c r="EGM636" s="44" t="s">
        <v>85</v>
      </c>
      <c r="EGN636" s="44">
        <v>25</v>
      </c>
      <c r="EGO636" s="44" t="s">
        <v>429</v>
      </c>
      <c r="EGP636" s="44">
        <v>4</v>
      </c>
      <c r="EGQ636" s="44" t="s">
        <v>35</v>
      </c>
      <c r="EGR636" s="44">
        <v>64</v>
      </c>
      <c r="EGS636" s="44" t="s">
        <v>473</v>
      </c>
      <c r="EGU636" s="8">
        <v>5080198</v>
      </c>
      <c r="EGV636" s="44">
        <v>0</v>
      </c>
      <c r="EGW636" s="44">
        <v>20001</v>
      </c>
      <c r="EGX636" s="11" t="s">
        <v>427</v>
      </c>
      <c r="EGY636" s="44" t="s">
        <v>50</v>
      </c>
      <c r="EGZ636" s="44">
        <v>791</v>
      </c>
      <c r="EHA636" s="44" t="s">
        <v>51</v>
      </c>
      <c r="EHB636" s="44">
        <v>324</v>
      </c>
      <c r="EHC636" s="44" t="s">
        <v>85</v>
      </c>
      <c r="EHD636" s="44">
        <v>25</v>
      </c>
      <c r="EHE636" s="44" t="s">
        <v>429</v>
      </c>
      <c r="EHF636" s="44">
        <v>4</v>
      </c>
      <c r="EHG636" s="44" t="s">
        <v>35</v>
      </c>
      <c r="EHH636" s="44">
        <v>64</v>
      </c>
      <c r="EHI636" s="44" t="s">
        <v>473</v>
      </c>
      <c r="EHK636" s="8">
        <v>5080198</v>
      </c>
      <c r="EHL636" s="44">
        <v>0</v>
      </c>
      <c r="EHM636" s="44">
        <v>20001</v>
      </c>
      <c r="EHN636" s="11" t="s">
        <v>427</v>
      </c>
      <c r="EHO636" s="44" t="s">
        <v>50</v>
      </c>
      <c r="EHP636" s="44">
        <v>791</v>
      </c>
      <c r="EHQ636" s="44" t="s">
        <v>51</v>
      </c>
      <c r="EHR636" s="44">
        <v>324</v>
      </c>
      <c r="EHS636" s="44" t="s">
        <v>85</v>
      </c>
      <c r="EHT636" s="44">
        <v>25</v>
      </c>
      <c r="EHU636" s="44" t="s">
        <v>429</v>
      </c>
      <c r="EHV636" s="44">
        <v>4</v>
      </c>
      <c r="EHW636" s="44" t="s">
        <v>35</v>
      </c>
      <c r="EHX636" s="44">
        <v>64</v>
      </c>
      <c r="EHY636" s="44" t="s">
        <v>473</v>
      </c>
      <c r="EIA636" s="8">
        <v>5080198</v>
      </c>
      <c r="EIB636" s="44">
        <v>0</v>
      </c>
      <c r="EIC636" s="44">
        <v>20001</v>
      </c>
      <c r="EID636" s="11" t="s">
        <v>427</v>
      </c>
      <c r="EIE636" s="44" t="s">
        <v>50</v>
      </c>
      <c r="EIF636" s="44">
        <v>791</v>
      </c>
      <c r="EIG636" s="44" t="s">
        <v>51</v>
      </c>
      <c r="EIH636" s="44">
        <v>324</v>
      </c>
      <c r="EII636" s="44" t="s">
        <v>85</v>
      </c>
      <c r="EIJ636" s="44">
        <v>25</v>
      </c>
      <c r="EIK636" s="44" t="s">
        <v>429</v>
      </c>
      <c r="EIL636" s="44">
        <v>4</v>
      </c>
      <c r="EIM636" s="44" t="s">
        <v>35</v>
      </c>
      <c r="EIN636" s="44">
        <v>64</v>
      </c>
      <c r="EIO636" s="44" t="s">
        <v>473</v>
      </c>
      <c r="EIQ636" s="8">
        <v>5080198</v>
      </c>
      <c r="EIR636" s="44">
        <v>0</v>
      </c>
      <c r="EIS636" s="44">
        <v>20001</v>
      </c>
      <c r="EIT636" s="11" t="s">
        <v>427</v>
      </c>
      <c r="EIU636" s="44" t="s">
        <v>50</v>
      </c>
      <c r="EIV636" s="44">
        <v>791</v>
      </c>
      <c r="EIW636" s="44" t="s">
        <v>51</v>
      </c>
      <c r="EIX636" s="44">
        <v>324</v>
      </c>
      <c r="EIY636" s="44" t="s">
        <v>85</v>
      </c>
      <c r="EIZ636" s="44">
        <v>25</v>
      </c>
      <c r="EJA636" s="44" t="s">
        <v>429</v>
      </c>
      <c r="EJB636" s="44">
        <v>4</v>
      </c>
      <c r="EJC636" s="44" t="s">
        <v>35</v>
      </c>
      <c r="EJD636" s="44">
        <v>64</v>
      </c>
      <c r="EJE636" s="44" t="s">
        <v>473</v>
      </c>
      <c r="EJG636" s="8">
        <v>5080198</v>
      </c>
      <c r="EJH636" s="44">
        <v>0</v>
      </c>
      <c r="EJI636" s="44">
        <v>20001</v>
      </c>
      <c r="EJJ636" s="11" t="s">
        <v>427</v>
      </c>
      <c r="EJK636" s="44" t="s">
        <v>50</v>
      </c>
      <c r="EJL636" s="44">
        <v>791</v>
      </c>
      <c r="EJM636" s="44" t="s">
        <v>51</v>
      </c>
      <c r="EJN636" s="44">
        <v>324</v>
      </c>
      <c r="EJO636" s="44" t="s">
        <v>85</v>
      </c>
      <c r="EJP636" s="44">
        <v>25</v>
      </c>
      <c r="EJQ636" s="44" t="s">
        <v>429</v>
      </c>
      <c r="EJR636" s="44">
        <v>4</v>
      </c>
      <c r="EJS636" s="44" t="s">
        <v>35</v>
      </c>
      <c r="EJT636" s="44">
        <v>64</v>
      </c>
      <c r="EJU636" s="44" t="s">
        <v>473</v>
      </c>
      <c r="EJW636" s="8">
        <v>5080198</v>
      </c>
      <c r="EJX636" s="44">
        <v>0</v>
      </c>
      <c r="EJY636" s="44">
        <v>20001</v>
      </c>
      <c r="EJZ636" s="11" t="s">
        <v>427</v>
      </c>
      <c r="EKA636" s="44" t="s">
        <v>50</v>
      </c>
      <c r="EKB636" s="44">
        <v>791</v>
      </c>
      <c r="EKC636" s="44" t="s">
        <v>51</v>
      </c>
      <c r="EKD636" s="44">
        <v>324</v>
      </c>
      <c r="EKE636" s="44" t="s">
        <v>85</v>
      </c>
      <c r="EKF636" s="44">
        <v>25</v>
      </c>
      <c r="EKG636" s="44" t="s">
        <v>429</v>
      </c>
      <c r="EKH636" s="44">
        <v>4</v>
      </c>
      <c r="EKI636" s="44" t="s">
        <v>35</v>
      </c>
      <c r="EKJ636" s="44">
        <v>64</v>
      </c>
      <c r="EKK636" s="44" t="s">
        <v>473</v>
      </c>
      <c r="EKM636" s="8">
        <v>5080198</v>
      </c>
      <c r="EKN636" s="44">
        <v>0</v>
      </c>
      <c r="EKO636" s="44">
        <v>20001</v>
      </c>
      <c r="EKP636" s="11" t="s">
        <v>427</v>
      </c>
      <c r="EKQ636" s="44" t="s">
        <v>50</v>
      </c>
      <c r="EKR636" s="44">
        <v>791</v>
      </c>
      <c r="EKS636" s="44" t="s">
        <v>51</v>
      </c>
      <c r="EKT636" s="44">
        <v>324</v>
      </c>
      <c r="EKU636" s="44" t="s">
        <v>85</v>
      </c>
      <c r="EKV636" s="44">
        <v>25</v>
      </c>
      <c r="EKW636" s="44" t="s">
        <v>429</v>
      </c>
      <c r="EKX636" s="44">
        <v>4</v>
      </c>
      <c r="EKY636" s="44" t="s">
        <v>35</v>
      </c>
      <c r="EKZ636" s="44">
        <v>64</v>
      </c>
      <c r="ELA636" s="44" t="s">
        <v>473</v>
      </c>
      <c r="ELC636" s="8">
        <v>5080198</v>
      </c>
      <c r="ELD636" s="44">
        <v>0</v>
      </c>
      <c r="ELE636" s="44">
        <v>20001</v>
      </c>
      <c r="ELF636" s="11" t="s">
        <v>427</v>
      </c>
      <c r="ELG636" s="44" t="s">
        <v>50</v>
      </c>
      <c r="ELH636" s="44">
        <v>791</v>
      </c>
      <c r="ELI636" s="44" t="s">
        <v>51</v>
      </c>
      <c r="ELJ636" s="44">
        <v>324</v>
      </c>
      <c r="ELK636" s="44" t="s">
        <v>85</v>
      </c>
      <c r="ELL636" s="44">
        <v>25</v>
      </c>
      <c r="ELM636" s="44" t="s">
        <v>429</v>
      </c>
      <c r="ELN636" s="44">
        <v>4</v>
      </c>
      <c r="ELO636" s="44" t="s">
        <v>35</v>
      </c>
      <c r="ELP636" s="44">
        <v>64</v>
      </c>
      <c r="ELQ636" s="44" t="s">
        <v>473</v>
      </c>
      <c r="ELS636" s="8">
        <v>5080198</v>
      </c>
      <c r="ELT636" s="44">
        <v>0</v>
      </c>
      <c r="ELU636" s="44">
        <v>20001</v>
      </c>
      <c r="ELV636" s="11" t="s">
        <v>427</v>
      </c>
      <c r="ELW636" s="44" t="s">
        <v>50</v>
      </c>
      <c r="ELX636" s="44">
        <v>791</v>
      </c>
      <c r="ELY636" s="44" t="s">
        <v>51</v>
      </c>
      <c r="ELZ636" s="44">
        <v>324</v>
      </c>
      <c r="EMA636" s="44" t="s">
        <v>85</v>
      </c>
      <c r="EMB636" s="44">
        <v>25</v>
      </c>
      <c r="EMC636" s="44" t="s">
        <v>429</v>
      </c>
      <c r="EMD636" s="44">
        <v>4</v>
      </c>
      <c r="EME636" s="44" t="s">
        <v>35</v>
      </c>
      <c r="EMF636" s="44">
        <v>64</v>
      </c>
      <c r="EMG636" s="44" t="s">
        <v>473</v>
      </c>
      <c r="EMI636" s="8">
        <v>5080198</v>
      </c>
      <c r="EMJ636" s="44">
        <v>0</v>
      </c>
      <c r="EMK636" s="44">
        <v>20001</v>
      </c>
      <c r="EML636" s="11" t="s">
        <v>427</v>
      </c>
      <c r="EMM636" s="44" t="s">
        <v>50</v>
      </c>
      <c r="EMN636" s="44">
        <v>791</v>
      </c>
      <c r="EMO636" s="44" t="s">
        <v>51</v>
      </c>
      <c r="EMP636" s="44">
        <v>324</v>
      </c>
      <c r="EMQ636" s="44" t="s">
        <v>85</v>
      </c>
      <c r="EMR636" s="44">
        <v>25</v>
      </c>
      <c r="EMS636" s="44" t="s">
        <v>429</v>
      </c>
      <c r="EMT636" s="44">
        <v>4</v>
      </c>
      <c r="EMU636" s="44" t="s">
        <v>35</v>
      </c>
      <c r="EMV636" s="44">
        <v>64</v>
      </c>
      <c r="EMW636" s="44" t="s">
        <v>473</v>
      </c>
      <c r="EMY636" s="8">
        <v>5080198</v>
      </c>
      <c r="EMZ636" s="44">
        <v>0</v>
      </c>
      <c r="ENA636" s="44">
        <v>20001</v>
      </c>
      <c r="ENB636" s="11" t="s">
        <v>427</v>
      </c>
      <c r="ENC636" s="44" t="s">
        <v>50</v>
      </c>
      <c r="END636" s="44">
        <v>791</v>
      </c>
      <c r="ENE636" s="44" t="s">
        <v>51</v>
      </c>
      <c r="ENF636" s="44">
        <v>324</v>
      </c>
      <c r="ENG636" s="44" t="s">
        <v>85</v>
      </c>
      <c r="ENH636" s="44">
        <v>25</v>
      </c>
      <c r="ENI636" s="44" t="s">
        <v>429</v>
      </c>
      <c r="ENJ636" s="44">
        <v>4</v>
      </c>
      <c r="ENK636" s="44" t="s">
        <v>35</v>
      </c>
      <c r="ENL636" s="44">
        <v>64</v>
      </c>
      <c r="ENM636" s="44" t="s">
        <v>473</v>
      </c>
      <c r="ENO636" s="8">
        <v>5080198</v>
      </c>
      <c r="ENP636" s="44">
        <v>0</v>
      </c>
      <c r="ENQ636" s="44">
        <v>20001</v>
      </c>
      <c r="ENR636" s="11" t="s">
        <v>427</v>
      </c>
      <c r="ENS636" s="44" t="s">
        <v>50</v>
      </c>
      <c r="ENT636" s="44">
        <v>791</v>
      </c>
      <c r="ENU636" s="44" t="s">
        <v>51</v>
      </c>
      <c r="ENV636" s="44">
        <v>324</v>
      </c>
      <c r="ENW636" s="44" t="s">
        <v>85</v>
      </c>
      <c r="ENX636" s="44">
        <v>25</v>
      </c>
      <c r="ENY636" s="44" t="s">
        <v>429</v>
      </c>
      <c r="ENZ636" s="44">
        <v>4</v>
      </c>
      <c r="EOA636" s="44" t="s">
        <v>35</v>
      </c>
      <c r="EOB636" s="44">
        <v>64</v>
      </c>
      <c r="EOC636" s="44" t="s">
        <v>473</v>
      </c>
      <c r="EOE636" s="8">
        <v>5080198</v>
      </c>
      <c r="EOF636" s="44">
        <v>0</v>
      </c>
      <c r="EOG636" s="44">
        <v>20001</v>
      </c>
      <c r="EOH636" s="11" t="s">
        <v>427</v>
      </c>
      <c r="EOI636" s="44" t="s">
        <v>50</v>
      </c>
      <c r="EOJ636" s="44">
        <v>791</v>
      </c>
      <c r="EOK636" s="44" t="s">
        <v>51</v>
      </c>
      <c r="EOL636" s="44">
        <v>324</v>
      </c>
      <c r="EOM636" s="44" t="s">
        <v>85</v>
      </c>
      <c r="EON636" s="44">
        <v>25</v>
      </c>
      <c r="EOO636" s="44" t="s">
        <v>429</v>
      </c>
      <c r="EOP636" s="44">
        <v>4</v>
      </c>
      <c r="EOQ636" s="44" t="s">
        <v>35</v>
      </c>
      <c r="EOR636" s="44">
        <v>64</v>
      </c>
      <c r="EOS636" s="44" t="s">
        <v>473</v>
      </c>
      <c r="EOU636" s="8">
        <v>5080198</v>
      </c>
      <c r="EOV636" s="44">
        <v>0</v>
      </c>
      <c r="EOW636" s="44">
        <v>20001</v>
      </c>
      <c r="EOX636" s="11" t="s">
        <v>427</v>
      </c>
      <c r="EOY636" s="44" t="s">
        <v>50</v>
      </c>
      <c r="EOZ636" s="44">
        <v>791</v>
      </c>
      <c r="EPA636" s="44" t="s">
        <v>51</v>
      </c>
      <c r="EPB636" s="44">
        <v>324</v>
      </c>
      <c r="EPC636" s="44" t="s">
        <v>85</v>
      </c>
      <c r="EPD636" s="44">
        <v>25</v>
      </c>
      <c r="EPE636" s="44" t="s">
        <v>429</v>
      </c>
      <c r="EPF636" s="44">
        <v>4</v>
      </c>
      <c r="EPG636" s="44" t="s">
        <v>35</v>
      </c>
      <c r="EPH636" s="44">
        <v>64</v>
      </c>
      <c r="EPI636" s="44" t="s">
        <v>473</v>
      </c>
      <c r="EPK636" s="8">
        <v>5080198</v>
      </c>
      <c r="EPL636" s="44">
        <v>0</v>
      </c>
      <c r="EPM636" s="44">
        <v>20001</v>
      </c>
      <c r="EPN636" s="11" t="s">
        <v>427</v>
      </c>
      <c r="EPO636" s="44" t="s">
        <v>50</v>
      </c>
      <c r="EPP636" s="44">
        <v>791</v>
      </c>
      <c r="EPQ636" s="44" t="s">
        <v>51</v>
      </c>
      <c r="EPR636" s="44">
        <v>324</v>
      </c>
      <c r="EPS636" s="44" t="s">
        <v>85</v>
      </c>
      <c r="EPT636" s="44">
        <v>25</v>
      </c>
      <c r="EPU636" s="44" t="s">
        <v>429</v>
      </c>
      <c r="EPV636" s="44">
        <v>4</v>
      </c>
      <c r="EPW636" s="44" t="s">
        <v>35</v>
      </c>
      <c r="EPX636" s="44">
        <v>64</v>
      </c>
      <c r="EPY636" s="44" t="s">
        <v>473</v>
      </c>
      <c r="EQA636" s="8">
        <v>5080198</v>
      </c>
      <c r="EQB636" s="44">
        <v>0</v>
      </c>
      <c r="EQC636" s="44">
        <v>20001</v>
      </c>
      <c r="EQD636" s="11" t="s">
        <v>427</v>
      </c>
      <c r="EQE636" s="44" t="s">
        <v>50</v>
      </c>
      <c r="EQF636" s="44">
        <v>791</v>
      </c>
      <c r="EQG636" s="44" t="s">
        <v>51</v>
      </c>
      <c r="EQH636" s="44">
        <v>324</v>
      </c>
      <c r="EQI636" s="44" t="s">
        <v>85</v>
      </c>
      <c r="EQJ636" s="44">
        <v>25</v>
      </c>
      <c r="EQK636" s="44" t="s">
        <v>429</v>
      </c>
      <c r="EQL636" s="44">
        <v>4</v>
      </c>
      <c r="EQM636" s="44" t="s">
        <v>35</v>
      </c>
      <c r="EQN636" s="44">
        <v>64</v>
      </c>
      <c r="EQO636" s="44" t="s">
        <v>473</v>
      </c>
      <c r="EQQ636" s="8">
        <v>5080198</v>
      </c>
      <c r="EQR636" s="44">
        <v>0</v>
      </c>
      <c r="EQS636" s="44">
        <v>20001</v>
      </c>
      <c r="EQT636" s="11" t="s">
        <v>427</v>
      </c>
      <c r="EQU636" s="44" t="s">
        <v>50</v>
      </c>
      <c r="EQV636" s="44">
        <v>791</v>
      </c>
      <c r="EQW636" s="44" t="s">
        <v>51</v>
      </c>
      <c r="EQX636" s="44">
        <v>324</v>
      </c>
      <c r="EQY636" s="44" t="s">
        <v>85</v>
      </c>
      <c r="EQZ636" s="44">
        <v>25</v>
      </c>
      <c r="ERA636" s="44" t="s">
        <v>429</v>
      </c>
      <c r="ERB636" s="44">
        <v>4</v>
      </c>
      <c r="ERC636" s="44" t="s">
        <v>35</v>
      </c>
      <c r="ERD636" s="44">
        <v>64</v>
      </c>
      <c r="ERE636" s="44" t="s">
        <v>473</v>
      </c>
      <c r="ERG636" s="8">
        <v>5080198</v>
      </c>
      <c r="ERH636" s="44">
        <v>0</v>
      </c>
      <c r="ERI636" s="44">
        <v>20001</v>
      </c>
      <c r="ERJ636" s="11" t="s">
        <v>427</v>
      </c>
      <c r="ERK636" s="44" t="s">
        <v>50</v>
      </c>
      <c r="ERL636" s="44">
        <v>791</v>
      </c>
      <c r="ERM636" s="44" t="s">
        <v>51</v>
      </c>
      <c r="ERN636" s="44">
        <v>324</v>
      </c>
      <c r="ERO636" s="44" t="s">
        <v>85</v>
      </c>
      <c r="ERP636" s="44">
        <v>25</v>
      </c>
      <c r="ERQ636" s="44" t="s">
        <v>429</v>
      </c>
      <c r="ERR636" s="44">
        <v>4</v>
      </c>
      <c r="ERS636" s="44" t="s">
        <v>35</v>
      </c>
      <c r="ERT636" s="44">
        <v>64</v>
      </c>
      <c r="ERU636" s="44" t="s">
        <v>473</v>
      </c>
      <c r="ERW636" s="8">
        <v>5080198</v>
      </c>
      <c r="ERX636" s="44">
        <v>0</v>
      </c>
      <c r="ERY636" s="44">
        <v>20001</v>
      </c>
      <c r="ERZ636" s="11" t="s">
        <v>427</v>
      </c>
      <c r="ESA636" s="44" t="s">
        <v>50</v>
      </c>
      <c r="ESB636" s="44">
        <v>791</v>
      </c>
      <c r="ESC636" s="44" t="s">
        <v>51</v>
      </c>
      <c r="ESD636" s="44">
        <v>324</v>
      </c>
      <c r="ESE636" s="44" t="s">
        <v>85</v>
      </c>
      <c r="ESF636" s="44">
        <v>25</v>
      </c>
      <c r="ESG636" s="44" t="s">
        <v>429</v>
      </c>
      <c r="ESH636" s="44">
        <v>4</v>
      </c>
      <c r="ESI636" s="44" t="s">
        <v>35</v>
      </c>
      <c r="ESJ636" s="44">
        <v>64</v>
      </c>
      <c r="ESK636" s="44" t="s">
        <v>473</v>
      </c>
      <c r="ESM636" s="8">
        <v>5080198</v>
      </c>
      <c r="ESN636" s="44">
        <v>0</v>
      </c>
      <c r="ESO636" s="44">
        <v>20001</v>
      </c>
      <c r="ESP636" s="11" t="s">
        <v>427</v>
      </c>
      <c r="ESQ636" s="44" t="s">
        <v>50</v>
      </c>
      <c r="ESR636" s="44">
        <v>791</v>
      </c>
      <c r="ESS636" s="44" t="s">
        <v>51</v>
      </c>
      <c r="EST636" s="44">
        <v>324</v>
      </c>
      <c r="ESU636" s="44" t="s">
        <v>85</v>
      </c>
      <c r="ESV636" s="44">
        <v>25</v>
      </c>
      <c r="ESW636" s="44" t="s">
        <v>429</v>
      </c>
      <c r="ESX636" s="44">
        <v>4</v>
      </c>
      <c r="ESY636" s="44" t="s">
        <v>35</v>
      </c>
      <c r="ESZ636" s="44">
        <v>64</v>
      </c>
      <c r="ETA636" s="44" t="s">
        <v>473</v>
      </c>
      <c r="ETC636" s="8">
        <v>5080198</v>
      </c>
      <c r="ETD636" s="44">
        <v>0</v>
      </c>
      <c r="ETE636" s="44">
        <v>20001</v>
      </c>
      <c r="ETF636" s="11" t="s">
        <v>427</v>
      </c>
      <c r="ETG636" s="44" t="s">
        <v>50</v>
      </c>
      <c r="ETH636" s="44">
        <v>791</v>
      </c>
      <c r="ETI636" s="44" t="s">
        <v>51</v>
      </c>
      <c r="ETJ636" s="44">
        <v>324</v>
      </c>
      <c r="ETK636" s="44" t="s">
        <v>85</v>
      </c>
      <c r="ETL636" s="44">
        <v>25</v>
      </c>
      <c r="ETM636" s="44" t="s">
        <v>429</v>
      </c>
      <c r="ETN636" s="44">
        <v>4</v>
      </c>
      <c r="ETO636" s="44" t="s">
        <v>35</v>
      </c>
      <c r="ETP636" s="44">
        <v>64</v>
      </c>
      <c r="ETQ636" s="44" t="s">
        <v>473</v>
      </c>
      <c r="ETS636" s="8">
        <v>5080198</v>
      </c>
      <c r="ETT636" s="44">
        <v>0</v>
      </c>
      <c r="ETU636" s="44">
        <v>20001</v>
      </c>
      <c r="ETV636" s="11" t="s">
        <v>427</v>
      </c>
      <c r="ETW636" s="44" t="s">
        <v>50</v>
      </c>
      <c r="ETX636" s="44">
        <v>791</v>
      </c>
      <c r="ETY636" s="44" t="s">
        <v>51</v>
      </c>
      <c r="ETZ636" s="44">
        <v>324</v>
      </c>
      <c r="EUA636" s="44" t="s">
        <v>85</v>
      </c>
      <c r="EUB636" s="44">
        <v>25</v>
      </c>
      <c r="EUC636" s="44" t="s">
        <v>429</v>
      </c>
      <c r="EUD636" s="44">
        <v>4</v>
      </c>
      <c r="EUE636" s="44" t="s">
        <v>35</v>
      </c>
      <c r="EUF636" s="44">
        <v>64</v>
      </c>
      <c r="EUG636" s="44" t="s">
        <v>473</v>
      </c>
      <c r="EUI636" s="8">
        <v>5080198</v>
      </c>
      <c r="EUJ636" s="44">
        <v>0</v>
      </c>
      <c r="EUK636" s="44">
        <v>20001</v>
      </c>
      <c r="EUL636" s="11" t="s">
        <v>427</v>
      </c>
      <c r="EUM636" s="44" t="s">
        <v>50</v>
      </c>
      <c r="EUN636" s="44">
        <v>791</v>
      </c>
      <c r="EUO636" s="44" t="s">
        <v>51</v>
      </c>
      <c r="EUP636" s="44">
        <v>324</v>
      </c>
      <c r="EUQ636" s="44" t="s">
        <v>85</v>
      </c>
      <c r="EUR636" s="44">
        <v>25</v>
      </c>
      <c r="EUS636" s="44" t="s">
        <v>429</v>
      </c>
      <c r="EUT636" s="44">
        <v>4</v>
      </c>
      <c r="EUU636" s="44" t="s">
        <v>35</v>
      </c>
      <c r="EUV636" s="44">
        <v>64</v>
      </c>
      <c r="EUW636" s="44" t="s">
        <v>473</v>
      </c>
      <c r="EUY636" s="8">
        <v>5080198</v>
      </c>
      <c r="EUZ636" s="44">
        <v>0</v>
      </c>
      <c r="EVA636" s="44">
        <v>20001</v>
      </c>
      <c r="EVB636" s="11" t="s">
        <v>427</v>
      </c>
      <c r="EVC636" s="44" t="s">
        <v>50</v>
      </c>
      <c r="EVD636" s="44">
        <v>791</v>
      </c>
      <c r="EVE636" s="44" t="s">
        <v>51</v>
      </c>
      <c r="EVF636" s="44">
        <v>324</v>
      </c>
      <c r="EVG636" s="44" t="s">
        <v>85</v>
      </c>
      <c r="EVH636" s="44">
        <v>25</v>
      </c>
      <c r="EVI636" s="44" t="s">
        <v>429</v>
      </c>
      <c r="EVJ636" s="44">
        <v>4</v>
      </c>
      <c r="EVK636" s="44" t="s">
        <v>35</v>
      </c>
      <c r="EVL636" s="44">
        <v>64</v>
      </c>
      <c r="EVM636" s="44" t="s">
        <v>473</v>
      </c>
      <c r="EVO636" s="8">
        <v>5080198</v>
      </c>
      <c r="EVP636" s="44">
        <v>0</v>
      </c>
      <c r="EVQ636" s="44">
        <v>20001</v>
      </c>
      <c r="EVR636" s="11" t="s">
        <v>427</v>
      </c>
      <c r="EVS636" s="44" t="s">
        <v>50</v>
      </c>
      <c r="EVT636" s="44">
        <v>791</v>
      </c>
      <c r="EVU636" s="44" t="s">
        <v>51</v>
      </c>
      <c r="EVV636" s="44">
        <v>324</v>
      </c>
      <c r="EVW636" s="44" t="s">
        <v>85</v>
      </c>
      <c r="EVX636" s="44">
        <v>25</v>
      </c>
      <c r="EVY636" s="44" t="s">
        <v>429</v>
      </c>
      <c r="EVZ636" s="44">
        <v>4</v>
      </c>
      <c r="EWA636" s="44" t="s">
        <v>35</v>
      </c>
      <c r="EWB636" s="44">
        <v>64</v>
      </c>
      <c r="EWC636" s="44" t="s">
        <v>473</v>
      </c>
      <c r="EWE636" s="8">
        <v>5080198</v>
      </c>
      <c r="EWF636" s="44">
        <v>0</v>
      </c>
      <c r="EWG636" s="44">
        <v>20001</v>
      </c>
      <c r="EWH636" s="11" t="s">
        <v>427</v>
      </c>
      <c r="EWI636" s="44" t="s">
        <v>50</v>
      </c>
      <c r="EWJ636" s="44">
        <v>791</v>
      </c>
      <c r="EWK636" s="44" t="s">
        <v>51</v>
      </c>
      <c r="EWL636" s="44">
        <v>324</v>
      </c>
      <c r="EWM636" s="44" t="s">
        <v>85</v>
      </c>
      <c r="EWN636" s="44">
        <v>25</v>
      </c>
      <c r="EWO636" s="44" t="s">
        <v>429</v>
      </c>
      <c r="EWP636" s="44">
        <v>4</v>
      </c>
      <c r="EWQ636" s="44" t="s">
        <v>35</v>
      </c>
      <c r="EWR636" s="44">
        <v>64</v>
      </c>
      <c r="EWS636" s="44" t="s">
        <v>473</v>
      </c>
      <c r="EWU636" s="8">
        <v>5080198</v>
      </c>
      <c r="EWV636" s="44">
        <v>0</v>
      </c>
      <c r="EWW636" s="44">
        <v>20001</v>
      </c>
      <c r="EWX636" s="11" t="s">
        <v>427</v>
      </c>
      <c r="EWY636" s="44" t="s">
        <v>50</v>
      </c>
      <c r="EWZ636" s="44">
        <v>791</v>
      </c>
      <c r="EXA636" s="44" t="s">
        <v>51</v>
      </c>
      <c r="EXB636" s="44">
        <v>324</v>
      </c>
      <c r="EXC636" s="44" t="s">
        <v>85</v>
      </c>
      <c r="EXD636" s="44">
        <v>25</v>
      </c>
      <c r="EXE636" s="44" t="s">
        <v>429</v>
      </c>
      <c r="EXF636" s="44">
        <v>4</v>
      </c>
      <c r="EXG636" s="44" t="s">
        <v>35</v>
      </c>
      <c r="EXH636" s="44">
        <v>64</v>
      </c>
      <c r="EXI636" s="44" t="s">
        <v>473</v>
      </c>
      <c r="EXK636" s="8">
        <v>5080198</v>
      </c>
      <c r="EXL636" s="44">
        <v>0</v>
      </c>
      <c r="EXM636" s="44">
        <v>20001</v>
      </c>
      <c r="EXN636" s="11" t="s">
        <v>427</v>
      </c>
      <c r="EXO636" s="44" t="s">
        <v>50</v>
      </c>
      <c r="EXP636" s="44">
        <v>791</v>
      </c>
      <c r="EXQ636" s="44" t="s">
        <v>51</v>
      </c>
      <c r="EXR636" s="44">
        <v>324</v>
      </c>
      <c r="EXS636" s="44" t="s">
        <v>85</v>
      </c>
      <c r="EXT636" s="44">
        <v>25</v>
      </c>
      <c r="EXU636" s="44" t="s">
        <v>429</v>
      </c>
      <c r="EXV636" s="44">
        <v>4</v>
      </c>
      <c r="EXW636" s="44" t="s">
        <v>35</v>
      </c>
      <c r="EXX636" s="44">
        <v>64</v>
      </c>
      <c r="EXY636" s="44" t="s">
        <v>473</v>
      </c>
      <c r="EYA636" s="8">
        <v>5080198</v>
      </c>
      <c r="EYB636" s="44">
        <v>0</v>
      </c>
      <c r="EYC636" s="44">
        <v>20001</v>
      </c>
      <c r="EYD636" s="11" t="s">
        <v>427</v>
      </c>
      <c r="EYE636" s="44" t="s">
        <v>50</v>
      </c>
      <c r="EYF636" s="44">
        <v>791</v>
      </c>
      <c r="EYG636" s="44" t="s">
        <v>51</v>
      </c>
      <c r="EYH636" s="44">
        <v>324</v>
      </c>
      <c r="EYI636" s="44" t="s">
        <v>85</v>
      </c>
      <c r="EYJ636" s="44">
        <v>25</v>
      </c>
      <c r="EYK636" s="44" t="s">
        <v>429</v>
      </c>
      <c r="EYL636" s="44">
        <v>4</v>
      </c>
      <c r="EYM636" s="44" t="s">
        <v>35</v>
      </c>
      <c r="EYN636" s="44">
        <v>64</v>
      </c>
      <c r="EYO636" s="44" t="s">
        <v>473</v>
      </c>
      <c r="EYQ636" s="8">
        <v>5080198</v>
      </c>
      <c r="EYR636" s="44">
        <v>0</v>
      </c>
      <c r="EYS636" s="44">
        <v>20001</v>
      </c>
      <c r="EYT636" s="11" t="s">
        <v>427</v>
      </c>
      <c r="EYU636" s="44" t="s">
        <v>50</v>
      </c>
      <c r="EYV636" s="44">
        <v>791</v>
      </c>
      <c r="EYW636" s="44" t="s">
        <v>51</v>
      </c>
      <c r="EYX636" s="44">
        <v>324</v>
      </c>
      <c r="EYY636" s="44" t="s">
        <v>85</v>
      </c>
      <c r="EYZ636" s="44">
        <v>25</v>
      </c>
      <c r="EZA636" s="44" t="s">
        <v>429</v>
      </c>
      <c r="EZB636" s="44">
        <v>4</v>
      </c>
      <c r="EZC636" s="44" t="s">
        <v>35</v>
      </c>
      <c r="EZD636" s="44">
        <v>64</v>
      </c>
      <c r="EZE636" s="44" t="s">
        <v>473</v>
      </c>
      <c r="EZG636" s="8">
        <v>5080198</v>
      </c>
      <c r="EZH636" s="44">
        <v>0</v>
      </c>
      <c r="EZI636" s="44">
        <v>20001</v>
      </c>
      <c r="EZJ636" s="11" t="s">
        <v>427</v>
      </c>
      <c r="EZK636" s="44" t="s">
        <v>50</v>
      </c>
      <c r="EZL636" s="44">
        <v>791</v>
      </c>
      <c r="EZM636" s="44" t="s">
        <v>51</v>
      </c>
      <c r="EZN636" s="44">
        <v>324</v>
      </c>
      <c r="EZO636" s="44" t="s">
        <v>85</v>
      </c>
      <c r="EZP636" s="44">
        <v>25</v>
      </c>
      <c r="EZQ636" s="44" t="s">
        <v>429</v>
      </c>
      <c r="EZR636" s="44">
        <v>4</v>
      </c>
      <c r="EZS636" s="44" t="s">
        <v>35</v>
      </c>
      <c r="EZT636" s="44">
        <v>64</v>
      </c>
      <c r="EZU636" s="44" t="s">
        <v>473</v>
      </c>
      <c r="EZW636" s="8">
        <v>5080198</v>
      </c>
      <c r="EZX636" s="44">
        <v>0</v>
      </c>
      <c r="EZY636" s="44">
        <v>20001</v>
      </c>
      <c r="EZZ636" s="11" t="s">
        <v>427</v>
      </c>
      <c r="FAA636" s="44" t="s">
        <v>50</v>
      </c>
      <c r="FAB636" s="44">
        <v>791</v>
      </c>
      <c r="FAC636" s="44" t="s">
        <v>51</v>
      </c>
      <c r="FAD636" s="44">
        <v>324</v>
      </c>
      <c r="FAE636" s="44" t="s">
        <v>85</v>
      </c>
      <c r="FAF636" s="44">
        <v>25</v>
      </c>
      <c r="FAG636" s="44" t="s">
        <v>429</v>
      </c>
      <c r="FAH636" s="44">
        <v>4</v>
      </c>
      <c r="FAI636" s="44" t="s">
        <v>35</v>
      </c>
      <c r="FAJ636" s="44">
        <v>64</v>
      </c>
      <c r="FAK636" s="44" t="s">
        <v>473</v>
      </c>
      <c r="FAM636" s="8">
        <v>5080198</v>
      </c>
      <c r="FAN636" s="44">
        <v>0</v>
      </c>
      <c r="FAO636" s="44">
        <v>20001</v>
      </c>
      <c r="FAP636" s="11" t="s">
        <v>427</v>
      </c>
      <c r="FAQ636" s="44" t="s">
        <v>50</v>
      </c>
      <c r="FAR636" s="44">
        <v>791</v>
      </c>
      <c r="FAS636" s="44" t="s">
        <v>51</v>
      </c>
      <c r="FAT636" s="44">
        <v>324</v>
      </c>
      <c r="FAU636" s="44" t="s">
        <v>85</v>
      </c>
      <c r="FAV636" s="44">
        <v>25</v>
      </c>
      <c r="FAW636" s="44" t="s">
        <v>429</v>
      </c>
      <c r="FAX636" s="44">
        <v>4</v>
      </c>
      <c r="FAY636" s="44" t="s">
        <v>35</v>
      </c>
      <c r="FAZ636" s="44">
        <v>64</v>
      </c>
      <c r="FBA636" s="44" t="s">
        <v>473</v>
      </c>
      <c r="FBC636" s="8">
        <v>5080198</v>
      </c>
      <c r="FBD636" s="44">
        <v>0</v>
      </c>
      <c r="FBE636" s="44">
        <v>20001</v>
      </c>
      <c r="FBF636" s="11" t="s">
        <v>427</v>
      </c>
      <c r="FBG636" s="44" t="s">
        <v>50</v>
      </c>
      <c r="FBH636" s="44">
        <v>791</v>
      </c>
      <c r="FBI636" s="44" t="s">
        <v>51</v>
      </c>
      <c r="FBJ636" s="44">
        <v>324</v>
      </c>
      <c r="FBK636" s="44" t="s">
        <v>85</v>
      </c>
      <c r="FBL636" s="44">
        <v>25</v>
      </c>
      <c r="FBM636" s="44" t="s">
        <v>429</v>
      </c>
      <c r="FBN636" s="44">
        <v>4</v>
      </c>
      <c r="FBO636" s="44" t="s">
        <v>35</v>
      </c>
      <c r="FBP636" s="44">
        <v>64</v>
      </c>
      <c r="FBQ636" s="44" t="s">
        <v>473</v>
      </c>
      <c r="FBS636" s="8">
        <v>5080198</v>
      </c>
      <c r="FBT636" s="44">
        <v>0</v>
      </c>
      <c r="FBU636" s="44">
        <v>20001</v>
      </c>
      <c r="FBV636" s="11" t="s">
        <v>427</v>
      </c>
      <c r="FBW636" s="44" t="s">
        <v>50</v>
      </c>
      <c r="FBX636" s="44">
        <v>791</v>
      </c>
      <c r="FBY636" s="44" t="s">
        <v>51</v>
      </c>
      <c r="FBZ636" s="44">
        <v>324</v>
      </c>
      <c r="FCA636" s="44" t="s">
        <v>85</v>
      </c>
      <c r="FCB636" s="44">
        <v>25</v>
      </c>
      <c r="FCC636" s="44" t="s">
        <v>429</v>
      </c>
      <c r="FCD636" s="44">
        <v>4</v>
      </c>
      <c r="FCE636" s="44" t="s">
        <v>35</v>
      </c>
      <c r="FCF636" s="44">
        <v>64</v>
      </c>
      <c r="FCG636" s="44" t="s">
        <v>473</v>
      </c>
      <c r="FCI636" s="8">
        <v>5080198</v>
      </c>
      <c r="FCJ636" s="44">
        <v>0</v>
      </c>
      <c r="FCK636" s="44">
        <v>20001</v>
      </c>
      <c r="FCL636" s="11" t="s">
        <v>427</v>
      </c>
      <c r="FCM636" s="44" t="s">
        <v>50</v>
      </c>
      <c r="FCN636" s="44">
        <v>791</v>
      </c>
      <c r="FCO636" s="44" t="s">
        <v>51</v>
      </c>
      <c r="FCP636" s="44">
        <v>324</v>
      </c>
      <c r="FCQ636" s="44" t="s">
        <v>85</v>
      </c>
      <c r="FCR636" s="44">
        <v>25</v>
      </c>
      <c r="FCS636" s="44" t="s">
        <v>429</v>
      </c>
      <c r="FCT636" s="44">
        <v>4</v>
      </c>
      <c r="FCU636" s="44" t="s">
        <v>35</v>
      </c>
      <c r="FCV636" s="44">
        <v>64</v>
      </c>
      <c r="FCW636" s="44" t="s">
        <v>473</v>
      </c>
      <c r="FCY636" s="8">
        <v>5080198</v>
      </c>
      <c r="FCZ636" s="44">
        <v>0</v>
      </c>
      <c r="FDA636" s="44">
        <v>20001</v>
      </c>
      <c r="FDB636" s="11" t="s">
        <v>427</v>
      </c>
      <c r="FDC636" s="44" t="s">
        <v>50</v>
      </c>
      <c r="FDD636" s="44">
        <v>791</v>
      </c>
      <c r="FDE636" s="44" t="s">
        <v>51</v>
      </c>
      <c r="FDF636" s="44">
        <v>324</v>
      </c>
      <c r="FDG636" s="44" t="s">
        <v>85</v>
      </c>
      <c r="FDH636" s="44">
        <v>25</v>
      </c>
      <c r="FDI636" s="44" t="s">
        <v>429</v>
      </c>
      <c r="FDJ636" s="44">
        <v>4</v>
      </c>
      <c r="FDK636" s="44" t="s">
        <v>35</v>
      </c>
      <c r="FDL636" s="44">
        <v>64</v>
      </c>
      <c r="FDM636" s="44" t="s">
        <v>473</v>
      </c>
      <c r="FDO636" s="8">
        <v>5080198</v>
      </c>
      <c r="FDP636" s="44">
        <v>0</v>
      </c>
      <c r="FDQ636" s="44">
        <v>20001</v>
      </c>
      <c r="FDR636" s="11" t="s">
        <v>427</v>
      </c>
      <c r="FDS636" s="44" t="s">
        <v>50</v>
      </c>
      <c r="FDT636" s="44">
        <v>791</v>
      </c>
      <c r="FDU636" s="44" t="s">
        <v>51</v>
      </c>
      <c r="FDV636" s="44">
        <v>324</v>
      </c>
      <c r="FDW636" s="44" t="s">
        <v>85</v>
      </c>
      <c r="FDX636" s="44">
        <v>25</v>
      </c>
      <c r="FDY636" s="44" t="s">
        <v>429</v>
      </c>
      <c r="FDZ636" s="44">
        <v>4</v>
      </c>
      <c r="FEA636" s="44" t="s">
        <v>35</v>
      </c>
      <c r="FEB636" s="44">
        <v>64</v>
      </c>
      <c r="FEC636" s="44" t="s">
        <v>473</v>
      </c>
      <c r="FEE636" s="8">
        <v>5080198</v>
      </c>
      <c r="FEF636" s="44">
        <v>0</v>
      </c>
      <c r="FEG636" s="44">
        <v>20001</v>
      </c>
      <c r="FEH636" s="11" t="s">
        <v>427</v>
      </c>
      <c r="FEI636" s="44" t="s">
        <v>50</v>
      </c>
      <c r="FEJ636" s="44">
        <v>791</v>
      </c>
      <c r="FEK636" s="44" t="s">
        <v>51</v>
      </c>
      <c r="FEL636" s="44">
        <v>324</v>
      </c>
      <c r="FEM636" s="44" t="s">
        <v>85</v>
      </c>
      <c r="FEN636" s="44">
        <v>25</v>
      </c>
      <c r="FEO636" s="44" t="s">
        <v>429</v>
      </c>
      <c r="FEP636" s="44">
        <v>4</v>
      </c>
      <c r="FEQ636" s="44" t="s">
        <v>35</v>
      </c>
      <c r="FER636" s="44">
        <v>64</v>
      </c>
      <c r="FES636" s="44" t="s">
        <v>473</v>
      </c>
      <c r="FEU636" s="8">
        <v>5080198</v>
      </c>
      <c r="FEV636" s="44">
        <v>0</v>
      </c>
      <c r="FEW636" s="44">
        <v>20001</v>
      </c>
      <c r="FEX636" s="11" t="s">
        <v>427</v>
      </c>
      <c r="FEY636" s="44" t="s">
        <v>50</v>
      </c>
      <c r="FEZ636" s="44">
        <v>791</v>
      </c>
      <c r="FFA636" s="44" t="s">
        <v>51</v>
      </c>
      <c r="FFB636" s="44">
        <v>324</v>
      </c>
      <c r="FFC636" s="44" t="s">
        <v>85</v>
      </c>
      <c r="FFD636" s="44">
        <v>25</v>
      </c>
      <c r="FFE636" s="44" t="s">
        <v>429</v>
      </c>
      <c r="FFF636" s="44">
        <v>4</v>
      </c>
      <c r="FFG636" s="44" t="s">
        <v>35</v>
      </c>
      <c r="FFH636" s="44">
        <v>64</v>
      </c>
      <c r="FFI636" s="44" t="s">
        <v>473</v>
      </c>
      <c r="FFK636" s="8">
        <v>5080198</v>
      </c>
      <c r="FFL636" s="44">
        <v>0</v>
      </c>
      <c r="FFM636" s="44">
        <v>20001</v>
      </c>
      <c r="FFN636" s="11" t="s">
        <v>427</v>
      </c>
      <c r="FFO636" s="44" t="s">
        <v>50</v>
      </c>
      <c r="FFP636" s="44">
        <v>791</v>
      </c>
      <c r="FFQ636" s="44" t="s">
        <v>51</v>
      </c>
      <c r="FFR636" s="44">
        <v>324</v>
      </c>
      <c r="FFS636" s="44" t="s">
        <v>85</v>
      </c>
      <c r="FFT636" s="44">
        <v>25</v>
      </c>
      <c r="FFU636" s="44" t="s">
        <v>429</v>
      </c>
      <c r="FFV636" s="44">
        <v>4</v>
      </c>
      <c r="FFW636" s="44" t="s">
        <v>35</v>
      </c>
      <c r="FFX636" s="44">
        <v>64</v>
      </c>
      <c r="FFY636" s="44" t="s">
        <v>473</v>
      </c>
      <c r="FGA636" s="8">
        <v>5080198</v>
      </c>
      <c r="FGB636" s="44">
        <v>0</v>
      </c>
      <c r="FGC636" s="44">
        <v>20001</v>
      </c>
      <c r="FGD636" s="11" t="s">
        <v>427</v>
      </c>
      <c r="FGE636" s="44" t="s">
        <v>50</v>
      </c>
      <c r="FGF636" s="44">
        <v>791</v>
      </c>
      <c r="FGG636" s="44" t="s">
        <v>51</v>
      </c>
      <c r="FGH636" s="44">
        <v>324</v>
      </c>
      <c r="FGI636" s="44" t="s">
        <v>85</v>
      </c>
      <c r="FGJ636" s="44">
        <v>25</v>
      </c>
      <c r="FGK636" s="44" t="s">
        <v>429</v>
      </c>
      <c r="FGL636" s="44">
        <v>4</v>
      </c>
      <c r="FGM636" s="44" t="s">
        <v>35</v>
      </c>
      <c r="FGN636" s="44">
        <v>64</v>
      </c>
      <c r="FGO636" s="44" t="s">
        <v>473</v>
      </c>
      <c r="FGQ636" s="8">
        <v>5080198</v>
      </c>
      <c r="FGR636" s="44">
        <v>0</v>
      </c>
      <c r="FGS636" s="44">
        <v>20001</v>
      </c>
      <c r="FGT636" s="11" t="s">
        <v>427</v>
      </c>
      <c r="FGU636" s="44" t="s">
        <v>50</v>
      </c>
      <c r="FGV636" s="44">
        <v>791</v>
      </c>
      <c r="FGW636" s="44" t="s">
        <v>51</v>
      </c>
      <c r="FGX636" s="44">
        <v>324</v>
      </c>
      <c r="FGY636" s="44" t="s">
        <v>85</v>
      </c>
      <c r="FGZ636" s="44">
        <v>25</v>
      </c>
      <c r="FHA636" s="44" t="s">
        <v>429</v>
      </c>
      <c r="FHB636" s="44">
        <v>4</v>
      </c>
      <c r="FHC636" s="44" t="s">
        <v>35</v>
      </c>
      <c r="FHD636" s="44">
        <v>64</v>
      </c>
      <c r="FHE636" s="44" t="s">
        <v>473</v>
      </c>
      <c r="FHG636" s="8">
        <v>5080198</v>
      </c>
      <c r="FHH636" s="44">
        <v>0</v>
      </c>
      <c r="FHI636" s="44">
        <v>20001</v>
      </c>
      <c r="FHJ636" s="11" t="s">
        <v>427</v>
      </c>
      <c r="FHK636" s="44" t="s">
        <v>50</v>
      </c>
      <c r="FHL636" s="44">
        <v>791</v>
      </c>
      <c r="FHM636" s="44" t="s">
        <v>51</v>
      </c>
      <c r="FHN636" s="44">
        <v>324</v>
      </c>
      <c r="FHO636" s="44" t="s">
        <v>85</v>
      </c>
      <c r="FHP636" s="44">
        <v>25</v>
      </c>
      <c r="FHQ636" s="44" t="s">
        <v>429</v>
      </c>
      <c r="FHR636" s="44">
        <v>4</v>
      </c>
      <c r="FHS636" s="44" t="s">
        <v>35</v>
      </c>
      <c r="FHT636" s="44">
        <v>64</v>
      </c>
      <c r="FHU636" s="44" t="s">
        <v>473</v>
      </c>
      <c r="FHW636" s="8">
        <v>5080198</v>
      </c>
      <c r="FHX636" s="44">
        <v>0</v>
      </c>
      <c r="FHY636" s="44">
        <v>20001</v>
      </c>
      <c r="FHZ636" s="11" t="s">
        <v>427</v>
      </c>
      <c r="FIA636" s="44" t="s">
        <v>50</v>
      </c>
      <c r="FIB636" s="44">
        <v>791</v>
      </c>
      <c r="FIC636" s="44" t="s">
        <v>51</v>
      </c>
      <c r="FID636" s="44">
        <v>324</v>
      </c>
      <c r="FIE636" s="44" t="s">
        <v>85</v>
      </c>
      <c r="FIF636" s="44">
        <v>25</v>
      </c>
      <c r="FIG636" s="44" t="s">
        <v>429</v>
      </c>
      <c r="FIH636" s="44">
        <v>4</v>
      </c>
      <c r="FII636" s="44" t="s">
        <v>35</v>
      </c>
      <c r="FIJ636" s="44">
        <v>64</v>
      </c>
      <c r="FIK636" s="44" t="s">
        <v>473</v>
      </c>
      <c r="FIM636" s="8">
        <v>5080198</v>
      </c>
      <c r="FIN636" s="44">
        <v>0</v>
      </c>
      <c r="FIO636" s="44">
        <v>20001</v>
      </c>
      <c r="FIP636" s="11" t="s">
        <v>427</v>
      </c>
      <c r="FIQ636" s="44" t="s">
        <v>50</v>
      </c>
      <c r="FIR636" s="44">
        <v>791</v>
      </c>
      <c r="FIS636" s="44" t="s">
        <v>51</v>
      </c>
      <c r="FIT636" s="44">
        <v>324</v>
      </c>
      <c r="FIU636" s="44" t="s">
        <v>85</v>
      </c>
      <c r="FIV636" s="44">
        <v>25</v>
      </c>
      <c r="FIW636" s="44" t="s">
        <v>429</v>
      </c>
      <c r="FIX636" s="44">
        <v>4</v>
      </c>
      <c r="FIY636" s="44" t="s">
        <v>35</v>
      </c>
      <c r="FIZ636" s="44">
        <v>64</v>
      </c>
      <c r="FJA636" s="44" t="s">
        <v>473</v>
      </c>
      <c r="FJC636" s="8">
        <v>5080198</v>
      </c>
      <c r="FJD636" s="44">
        <v>0</v>
      </c>
      <c r="FJE636" s="44">
        <v>20001</v>
      </c>
      <c r="FJF636" s="11" t="s">
        <v>427</v>
      </c>
      <c r="FJG636" s="44" t="s">
        <v>50</v>
      </c>
      <c r="FJH636" s="44">
        <v>791</v>
      </c>
      <c r="FJI636" s="44" t="s">
        <v>51</v>
      </c>
      <c r="FJJ636" s="44">
        <v>324</v>
      </c>
      <c r="FJK636" s="44" t="s">
        <v>85</v>
      </c>
      <c r="FJL636" s="44">
        <v>25</v>
      </c>
      <c r="FJM636" s="44" t="s">
        <v>429</v>
      </c>
      <c r="FJN636" s="44">
        <v>4</v>
      </c>
      <c r="FJO636" s="44" t="s">
        <v>35</v>
      </c>
      <c r="FJP636" s="44">
        <v>64</v>
      </c>
      <c r="FJQ636" s="44" t="s">
        <v>473</v>
      </c>
      <c r="FJS636" s="8">
        <v>5080198</v>
      </c>
      <c r="FJT636" s="44">
        <v>0</v>
      </c>
      <c r="FJU636" s="44">
        <v>20001</v>
      </c>
      <c r="FJV636" s="11" t="s">
        <v>427</v>
      </c>
      <c r="FJW636" s="44" t="s">
        <v>50</v>
      </c>
      <c r="FJX636" s="44">
        <v>791</v>
      </c>
      <c r="FJY636" s="44" t="s">
        <v>51</v>
      </c>
      <c r="FJZ636" s="44">
        <v>324</v>
      </c>
      <c r="FKA636" s="44" t="s">
        <v>85</v>
      </c>
      <c r="FKB636" s="44">
        <v>25</v>
      </c>
      <c r="FKC636" s="44" t="s">
        <v>429</v>
      </c>
      <c r="FKD636" s="44">
        <v>4</v>
      </c>
      <c r="FKE636" s="44" t="s">
        <v>35</v>
      </c>
      <c r="FKF636" s="44">
        <v>64</v>
      </c>
      <c r="FKG636" s="44" t="s">
        <v>473</v>
      </c>
      <c r="FKI636" s="8">
        <v>5080198</v>
      </c>
      <c r="FKJ636" s="44">
        <v>0</v>
      </c>
      <c r="FKK636" s="44">
        <v>20001</v>
      </c>
      <c r="FKL636" s="11" t="s">
        <v>427</v>
      </c>
      <c r="FKM636" s="44" t="s">
        <v>50</v>
      </c>
      <c r="FKN636" s="44">
        <v>791</v>
      </c>
      <c r="FKO636" s="44" t="s">
        <v>51</v>
      </c>
      <c r="FKP636" s="44">
        <v>324</v>
      </c>
      <c r="FKQ636" s="44" t="s">
        <v>85</v>
      </c>
      <c r="FKR636" s="44">
        <v>25</v>
      </c>
      <c r="FKS636" s="44" t="s">
        <v>429</v>
      </c>
      <c r="FKT636" s="44">
        <v>4</v>
      </c>
      <c r="FKU636" s="44" t="s">
        <v>35</v>
      </c>
      <c r="FKV636" s="44">
        <v>64</v>
      </c>
      <c r="FKW636" s="44" t="s">
        <v>473</v>
      </c>
      <c r="FKY636" s="8">
        <v>5080198</v>
      </c>
      <c r="FKZ636" s="44">
        <v>0</v>
      </c>
      <c r="FLA636" s="44">
        <v>20001</v>
      </c>
      <c r="FLB636" s="11" t="s">
        <v>427</v>
      </c>
      <c r="FLC636" s="44" t="s">
        <v>50</v>
      </c>
      <c r="FLD636" s="44">
        <v>791</v>
      </c>
      <c r="FLE636" s="44" t="s">
        <v>51</v>
      </c>
      <c r="FLF636" s="44">
        <v>324</v>
      </c>
      <c r="FLG636" s="44" t="s">
        <v>85</v>
      </c>
      <c r="FLH636" s="44">
        <v>25</v>
      </c>
      <c r="FLI636" s="44" t="s">
        <v>429</v>
      </c>
      <c r="FLJ636" s="44">
        <v>4</v>
      </c>
      <c r="FLK636" s="44" t="s">
        <v>35</v>
      </c>
      <c r="FLL636" s="44">
        <v>64</v>
      </c>
      <c r="FLM636" s="44" t="s">
        <v>473</v>
      </c>
      <c r="FLO636" s="8">
        <v>5080198</v>
      </c>
      <c r="FLP636" s="44">
        <v>0</v>
      </c>
      <c r="FLQ636" s="44">
        <v>20001</v>
      </c>
      <c r="FLR636" s="11" t="s">
        <v>427</v>
      </c>
      <c r="FLS636" s="44" t="s">
        <v>50</v>
      </c>
      <c r="FLT636" s="44">
        <v>791</v>
      </c>
      <c r="FLU636" s="44" t="s">
        <v>51</v>
      </c>
      <c r="FLV636" s="44">
        <v>324</v>
      </c>
      <c r="FLW636" s="44" t="s">
        <v>85</v>
      </c>
      <c r="FLX636" s="44">
        <v>25</v>
      </c>
      <c r="FLY636" s="44" t="s">
        <v>429</v>
      </c>
      <c r="FLZ636" s="44">
        <v>4</v>
      </c>
      <c r="FMA636" s="44" t="s">
        <v>35</v>
      </c>
      <c r="FMB636" s="44">
        <v>64</v>
      </c>
      <c r="FMC636" s="44" t="s">
        <v>473</v>
      </c>
      <c r="FME636" s="8">
        <v>5080198</v>
      </c>
      <c r="FMF636" s="44">
        <v>0</v>
      </c>
      <c r="FMG636" s="44">
        <v>20001</v>
      </c>
      <c r="FMH636" s="11" t="s">
        <v>427</v>
      </c>
      <c r="FMI636" s="44" t="s">
        <v>50</v>
      </c>
      <c r="FMJ636" s="44">
        <v>791</v>
      </c>
      <c r="FMK636" s="44" t="s">
        <v>51</v>
      </c>
      <c r="FML636" s="44">
        <v>324</v>
      </c>
      <c r="FMM636" s="44" t="s">
        <v>85</v>
      </c>
      <c r="FMN636" s="44">
        <v>25</v>
      </c>
      <c r="FMO636" s="44" t="s">
        <v>429</v>
      </c>
      <c r="FMP636" s="44">
        <v>4</v>
      </c>
      <c r="FMQ636" s="44" t="s">
        <v>35</v>
      </c>
      <c r="FMR636" s="44">
        <v>64</v>
      </c>
      <c r="FMS636" s="44" t="s">
        <v>473</v>
      </c>
      <c r="FMU636" s="8">
        <v>5080198</v>
      </c>
      <c r="FMV636" s="44">
        <v>0</v>
      </c>
      <c r="FMW636" s="44">
        <v>20001</v>
      </c>
      <c r="FMX636" s="11" t="s">
        <v>427</v>
      </c>
      <c r="FMY636" s="44" t="s">
        <v>50</v>
      </c>
      <c r="FMZ636" s="44">
        <v>791</v>
      </c>
      <c r="FNA636" s="44" t="s">
        <v>51</v>
      </c>
      <c r="FNB636" s="44">
        <v>324</v>
      </c>
      <c r="FNC636" s="44" t="s">
        <v>85</v>
      </c>
      <c r="FND636" s="44">
        <v>25</v>
      </c>
      <c r="FNE636" s="44" t="s">
        <v>429</v>
      </c>
      <c r="FNF636" s="44">
        <v>4</v>
      </c>
      <c r="FNG636" s="44" t="s">
        <v>35</v>
      </c>
      <c r="FNH636" s="44">
        <v>64</v>
      </c>
      <c r="FNI636" s="44" t="s">
        <v>473</v>
      </c>
      <c r="FNK636" s="8">
        <v>5080198</v>
      </c>
      <c r="FNL636" s="44">
        <v>0</v>
      </c>
      <c r="FNM636" s="44">
        <v>20001</v>
      </c>
      <c r="FNN636" s="11" t="s">
        <v>427</v>
      </c>
      <c r="FNO636" s="44" t="s">
        <v>50</v>
      </c>
      <c r="FNP636" s="44">
        <v>791</v>
      </c>
      <c r="FNQ636" s="44" t="s">
        <v>51</v>
      </c>
      <c r="FNR636" s="44">
        <v>324</v>
      </c>
      <c r="FNS636" s="44" t="s">
        <v>85</v>
      </c>
      <c r="FNT636" s="44">
        <v>25</v>
      </c>
      <c r="FNU636" s="44" t="s">
        <v>429</v>
      </c>
      <c r="FNV636" s="44">
        <v>4</v>
      </c>
      <c r="FNW636" s="44" t="s">
        <v>35</v>
      </c>
      <c r="FNX636" s="44">
        <v>64</v>
      </c>
      <c r="FNY636" s="44" t="s">
        <v>473</v>
      </c>
      <c r="FOA636" s="8">
        <v>5080198</v>
      </c>
      <c r="FOB636" s="44">
        <v>0</v>
      </c>
      <c r="FOC636" s="44">
        <v>20001</v>
      </c>
      <c r="FOD636" s="11" t="s">
        <v>427</v>
      </c>
      <c r="FOE636" s="44" t="s">
        <v>50</v>
      </c>
      <c r="FOF636" s="44">
        <v>791</v>
      </c>
      <c r="FOG636" s="44" t="s">
        <v>51</v>
      </c>
      <c r="FOH636" s="44">
        <v>324</v>
      </c>
      <c r="FOI636" s="44" t="s">
        <v>85</v>
      </c>
      <c r="FOJ636" s="44">
        <v>25</v>
      </c>
      <c r="FOK636" s="44" t="s">
        <v>429</v>
      </c>
      <c r="FOL636" s="44">
        <v>4</v>
      </c>
      <c r="FOM636" s="44" t="s">
        <v>35</v>
      </c>
      <c r="FON636" s="44">
        <v>64</v>
      </c>
      <c r="FOO636" s="44" t="s">
        <v>473</v>
      </c>
      <c r="FOQ636" s="8">
        <v>5080198</v>
      </c>
      <c r="FOR636" s="44">
        <v>0</v>
      </c>
      <c r="FOS636" s="44">
        <v>20001</v>
      </c>
      <c r="FOT636" s="11" t="s">
        <v>427</v>
      </c>
      <c r="FOU636" s="44" t="s">
        <v>50</v>
      </c>
      <c r="FOV636" s="44">
        <v>791</v>
      </c>
      <c r="FOW636" s="44" t="s">
        <v>51</v>
      </c>
      <c r="FOX636" s="44">
        <v>324</v>
      </c>
      <c r="FOY636" s="44" t="s">
        <v>85</v>
      </c>
      <c r="FOZ636" s="44">
        <v>25</v>
      </c>
      <c r="FPA636" s="44" t="s">
        <v>429</v>
      </c>
      <c r="FPB636" s="44">
        <v>4</v>
      </c>
      <c r="FPC636" s="44" t="s">
        <v>35</v>
      </c>
      <c r="FPD636" s="44">
        <v>64</v>
      </c>
      <c r="FPE636" s="44" t="s">
        <v>473</v>
      </c>
      <c r="FPG636" s="8">
        <v>5080198</v>
      </c>
      <c r="FPH636" s="44">
        <v>0</v>
      </c>
      <c r="FPI636" s="44">
        <v>20001</v>
      </c>
      <c r="FPJ636" s="11" t="s">
        <v>427</v>
      </c>
      <c r="FPK636" s="44" t="s">
        <v>50</v>
      </c>
      <c r="FPL636" s="44">
        <v>791</v>
      </c>
      <c r="FPM636" s="44" t="s">
        <v>51</v>
      </c>
      <c r="FPN636" s="44">
        <v>324</v>
      </c>
      <c r="FPO636" s="44" t="s">
        <v>85</v>
      </c>
      <c r="FPP636" s="44">
        <v>25</v>
      </c>
      <c r="FPQ636" s="44" t="s">
        <v>429</v>
      </c>
      <c r="FPR636" s="44">
        <v>4</v>
      </c>
      <c r="FPS636" s="44" t="s">
        <v>35</v>
      </c>
      <c r="FPT636" s="44">
        <v>64</v>
      </c>
      <c r="FPU636" s="44" t="s">
        <v>473</v>
      </c>
      <c r="FPW636" s="8">
        <v>5080198</v>
      </c>
      <c r="FPX636" s="44">
        <v>0</v>
      </c>
      <c r="FPY636" s="44">
        <v>20001</v>
      </c>
      <c r="FPZ636" s="11" t="s">
        <v>427</v>
      </c>
      <c r="FQA636" s="44" t="s">
        <v>50</v>
      </c>
      <c r="FQB636" s="44">
        <v>791</v>
      </c>
      <c r="FQC636" s="44" t="s">
        <v>51</v>
      </c>
      <c r="FQD636" s="44">
        <v>324</v>
      </c>
      <c r="FQE636" s="44" t="s">
        <v>85</v>
      </c>
      <c r="FQF636" s="44">
        <v>25</v>
      </c>
      <c r="FQG636" s="44" t="s">
        <v>429</v>
      </c>
      <c r="FQH636" s="44">
        <v>4</v>
      </c>
      <c r="FQI636" s="44" t="s">
        <v>35</v>
      </c>
      <c r="FQJ636" s="44">
        <v>64</v>
      </c>
      <c r="FQK636" s="44" t="s">
        <v>473</v>
      </c>
      <c r="FQM636" s="8">
        <v>5080198</v>
      </c>
      <c r="FQN636" s="44">
        <v>0</v>
      </c>
      <c r="FQO636" s="44">
        <v>20001</v>
      </c>
      <c r="FQP636" s="11" t="s">
        <v>427</v>
      </c>
      <c r="FQQ636" s="44" t="s">
        <v>50</v>
      </c>
      <c r="FQR636" s="44">
        <v>791</v>
      </c>
      <c r="FQS636" s="44" t="s">
        <v>51</v>
      </c>
      <c r="FQT636" s="44">
        <v>324</v>
      </c>
      <c r="FQU636" s="44" t="s">
        <v>85</v>
      </c>
      <c r="FQV636" s="44">
        <v>25</v>
      </c>
      <c r="FQW636" s="44" t="s">
        <v>429</v>
      </c>
      <c r="FQX636" s="44">
        <v>4</v>
      </c>
      <c r="FQY636" s="44" t="s">
        <v>35</v>
      </c>
      <c r="FQZ636" s="44">
        <v>64</v>
      </c>
      <c r="FRA636" s="44" t="s">
        <v>473</v>
      </c>
      <c r="FRC636" s="8">
        <v>5080198</v>
      </c>
      <c r="FRD636" s="44">
        <v>0</v>
      </c>
      <c r="FRE636" s="44">
        <v>20001</v>
      </c>
      <c r="FRF636" s="11" t="s">
        <v>427</v>
      </c>
      <c r="FRG636" s="44" t="s">
        <v>50</v>
      </c>
      <c r="FRH636" s="44">
        <v>791</v>
      </c>
      <c r="FRI636" s="44" t="s">
        <v>51</v>
      </c>
      <c r="FRJ636" s="44">
        <v>324</v>
      </c>
      <c r="FRK636" s="44" t="s">
        <v>85</v>
      </c>
      <c r="FRL636" s="44">
        <v>25</v>
      </c>
      <c r="FRM636" s="44" t="s">
        <v>429</v>
      </c>
      <c r="FRN636" s="44">
        <v>4</v>
      </c>
      <c r="FRO636" s="44" t="s">
        <v>35</v>
      </c>
      <c r="FRP636" s="44">
        <v>64</v>
      </c>
      <c r="FRQ636" s="44" t="s">
        <v>473</v>
      </c>
      <c r="FRS636" s="8">
        <v>5080198</v>
      </c>
      <c r="FRT636" s="44">
        <v>0</v>
      </c>
      <c r="FRU636" s="44">
        <v>20001</v>
      </c>
      <c r="FRV636" s="11" t="s">
        <v>427</v>
      </c>
      <c r="FRW636" s="44" t="s">
        <v>50</v>
      </c>
      <c r="FRX636" s="44">
        <v>791</v>
      </c>
      <c r="FRY636" s="44" t="s">
        <v>51</v>
      </c>
      <c r="FRZ636" s="44">
        <v>324</v>
      </c>
      <c r="FSA636" s="44" t="s">
        <v>85</v>
      </c>
      <c r="FSB636" s="44">
        <v>25</v>
      </c>
      <c r="FSC636" s="44" t="s">
        <v>429</v>
      </c>
      <c r="FSD636" s="44">
        <v>4</v>
      </c>
      <c r="FSE636" s="44" t="s">
        <v>35</v>
      </c>
      <c r="FSF636" s="44">
        <v>64</v>
      </c>
      <c r="FSG636" s="44" t="s">
        <v>473</v>
      </c>
      <c r="FSI636" s="8">
        <v>5080198</v>
      </c>
      <c r="FSJ636" s="44">
        <v>0</v>
      </c>
      <c r="FSK636" s="44">
        <v>20001</v>
      </c>
      <c r="FSL636" s="11" t="s">
        <v>427</v>
      </c>
      <c r="FSM636" s="44" t="s">
        <v>50</v>
      </c>
      <c r="FSN636" s="44">
        <v>791</v>
      </c>
      <c r="FSO636" s="44" t="s">
        <v>51</v>
      </c>
      <c r="FSP636" s="44">
        <v>324</v>
      </c>
      <c r="FSQ636" s="44" t="s">
        <v>85</v>
      </c>
      <c r="FSR636" s="44">
        <v>25</v>
      </c>
      <c r="FSS636" s="44" t="s">
        <v>429</v>
      </c>
      <c r="FST636" s="44">
        <v>4</v>
      </c>
      <c r="FSU636" s="44" t="s">
        <v>35</v>
      </c>
      <c r="FSV636" s="44">
        <v>64</v>
      </c>
      <c r="FSW636" s="44" t="s">
        <v>473</v>
      </c>
      <c r="FSY636" s="8">
        <v>5080198</v>
      </c>
      <c r="FSZ636" s="44">
        <v>0</v>
      </c>
      <c r="FTA636" s="44">
        <v>20001</v>
      </c>
      <c r="FTB636" s="11" t="s">
        <v>427</v>
      </c>
      <c r="FTC636" s="44" t="s">
        <v>50</v>
      </c>
      <c r="FTD636" s="44">
        <v>791</v>
      </c>
      <c r="FTE636" s="44" t="s">
        <v>51</v>
      </c>
      <c r="FTF636" s="44">
        <v>324</v>
      </c>
      <c r="FTG636" s="44" t="s">
        <v>85</v>
      </c>
      <c r="FTH636" s="44">
        <v>25</v>
      </c>
      <c r="FTI636" s="44" t="s">
        <v>429</v>
      </c>
      <c r="FTJ636" s="44">
        <v>4</v>
      </c>
      <c r="FTK636" s="44" t="s">
        <v>35</v>
      </c>
      <c r="FTL636" s="44">
        <v>64</v>
      </c>
      <c r="FTM636" s="44" t="s">
        <v>473</v>
      </c>
      <c r="FTO636" s="8">
        <v>5080198</v>
      </c>
      <c r="FTP636" s="44">
        <v>0</v>
      </c>
      <c r="FTQ636" s="44">
        <v>20001</v>
      </c>
      <c r="FTR636" s="11" t="s">
        <v>427</v>
      </c>
      <c r="FTS636" s="44" t="s">
        <v>50</v>
      </c>
      <c r="FTT636" s="44">
        <v>791</v>
      </c>
      <c r="FTU636" s="44" t="s">
        <v>51</v>
      </c>
      <c r="FTV636" s="44">
        <v>324</v>
      </c>
      <c r="FTW636" s="44" t="s">
        <v>85</v>
      </c>
      <c r="FTX636" s="44">
        <v>25</v>
      </c>
      <c r="FTY636" s="44" t="s">
        <v>429</v>
      </c>
      <c r="FTZ636" s="44">
        <v>4</v>
      </c>
      <c r="FUA636" s="44" t="s">
        <v>35</v>
      </c>
      <c r="FUB636" s="44">
        <v>64</v>
      </c>
      <c r="FUC636" s="44" t="s">
        <v>473</v>
      </c>
      <c r="FUE636" s="8">
        <v>5080198</v>
      </c>
      <c r="FUF636" s="44">
        <v>0</v>
      </c>
      <c r="FUG636" s="44">
        <v>20001</v>
      </c>
      <c r="FUH636" s="11" t="s">
        <v>427</v>
      </c>
      <c r="FUI636" s="44" t="s">
        <v>50</v>
      </c>
      <c r="FUJ636" s="44">
        <v>791</v>
      </c>
      <c r="FUK636" s="44" t="s">
        <v>51</v>
      </c>
      <c r="FUL636" s="44">
        <v>324</v>
      </c>
      <c r="FUM636" s="44" t="s">
        <v>85</v>
      </c>
      <c r="FUN636" s="44">
        <v>25</v>
      </c>
      <c r="FUO636" s="44" t="s">
        <v>429</v>
      </c>
      <c r="FUP636" s="44">
        <v>4</v>
      </c>
      <c r="FUQ636" s="44" t="s">
        <v>35</v>
      </c>
      <c r="FUR636" s="44">
        <v>64</v>
      </c>
      <c r="FUS636" s="44" t="s">
        <v>473</v>
      </c>
      <c r="FUU636" s="8">
        <v>5080198</v>
      </c>
      <c r="FUV636" s="44">
        <v>0</v>
      </c>
      <c r="FUW636" s="44">
        <v>20001</v>
      </c>
      <c r="FUX636" s="11" t="s">
        <v>427</v>
      </c>
      <c r="FUY636" s="44" t="s">
        <v>50</v>
      </c>
      <c r="FUZ636" s="44">
        <v>791</v>
      </c>
      <c r="FVA636" s="44" t="s">
        <v>51</v>
      </c>
      <c r="FVB636" s="44">
        <v>324</v>
      </c>
      <c r="FVC636" s="44" t="s">
        <v>85</v>
      </c>
      <c r="FVD636" s="44">
        <v>25</v>
      </c>
      <c r="FVE636" s="44" t="s">
        <v>429</v>
      </c>
      <c r="FVF636" s="44">
        <v>4</v>
      </c>
      <c r="FVG636" s="44" t="s">
        <v>35</v>
      </c>
      <c r="FVH636" s="44">
        <v>64</v>
      </c>
      <c r="FVI636" s="44" t="s">
        <v>473</v>
      </c>
      <c r="FVK636" s="8">
        <v>5080198</v>
      </c>
      <c r="FVL636" s="44">
        <v>0</v>
      </c>
      <c r="FVM636" s="44">
        <v>20001</v>
      </c>
      <c r="FVN636" s="11" t="s">
        <v>427</v>
      </c>
      <c r="FVO636" s="44" t="s">
        <v>50</v>
      </c>
      <c r="FVP636" s="44">
        <v>791</v>
      </c>
      <c r="FVQ636" s="44" t="s">
        <v>51</v>
      </c>
      <c r="FVR636" s="44">
        <v>324</v>
      </c>
      <c r="FVS636" s="44" t="s">
        <v>85</v>
      </c>
      <c r="FVT636" s="44">
        <v>25</v>
      </c>
      <c r="FVU636" s="44" t="s">
        <v>429</v>
      </c>
      <c r="FVV636" s="44">
        <v>4</v>
      </c>
      <c r="FVW636" s="44" t="s">
        <v>35</v>
      </c>
      <c r="FVX636" s="44">
        <v>64</v>
      </c>
      <c r="FVY636" s="44" t="s">
        <v>473</v>
      </c>
      <c r="FWA636" s="8">
        <v>5080198</v>
      </c>
      <c r="FWB636" s="44">
        <v>0</v>
      </c>
      <c r="FWC636" s="44">
        <v>20001</v>
      </c>
      <c r="FWD636" s="11" t="s">
        <v>427</v>
      </c>
      <c r="FWE636" s="44" t="s">
        <v>50</v>
      </c>
      <c r="FWF636" s="44">
        <v>791</v>
      </c>
      <c r="FWG636" s="44" t="s">
        <v>51</v>
      </c>
      <c r="FWH636" s="44">
        <v>324</v>
      </c>
      <c r="FWI636" s="44" t="s">
        <v>85</v>
      </c>
      <c r="FWJ636" s="44">
        <v>25</v>
      </c>
      <c r="FWK636" s="44" t="s">
        <v>429</v>
      </c>
      <c r="FWL636" s="44">
        <v>4</v>
      </c>
      <c r="FWM636" s="44" t="s">
        <v>35</v>
      </c>
      <c r="FWN636" s="44">
        <v>64</v>
      </c>
      <c r="FWO636" s="44" t="s">
        <v>473</v>
      </c>
      <c r="FWQ636" s="8">
        <v>5080198</v>
      </c>
      <c r="FWR636" s="44">
        <v>0</v>
      </c>
      <c r="FWS636" s="44">
        <v>20001</v>
      </c>
      <c r="FWT636" s="11" t="s">
        <v>427</v>
      </c>
      <c r="FWU636" s="44" t="s">
        <v>50</v>
      </c>
      <c r="FWV636" s="44">
        <v>791</v>
      </c>
      <c r="FWW636" s="44" t="s">
        <v>51</v>
      </c>
      <c r="FWX636" s="44">
        <v>324</v>
      </c>
      <c r="FWY636" s="44" t="s">
        <v>85</v>
      </c>
      <c r="FWZ636" s="44">
        <v>25</v>
      </c>
      <c r="FXA636" s="44" t="s">
        <v>429</v>
      </c>
      <c r="FXB636" s="44">
        <v>4</v>
      </c>
      <c r="FXC636" s="44" t="s">
        <v>35</v>
      </c>
      <c r="FXD636" s="44">
        <v>64</v>
      </c>
      <c r="FXE636" s="44" t="s">
        <v>473</v>
      </c>
      <c r="FXG636" s="8">
        <v>5080198</v>
      </c>
      <c r="FXH636" s="44">
        <v>0</v>
      </c>
      <c r="FXI636" s="44">
        <v>20001</v>
      </c>
      <c r="FXJ636" s="11" t="s">
        <v>427</v>
      </c>
      <c r="FXK636" s="44" t="s">
        <v>50</v>
      </c>
      <c r="FXL636" s="44">
        <v>791</v>
      </c>
      <c r="FXM636" s="44" t="s">
        <v>51</v>
      </c>
      <c r="FXN636" s="44">
        <v>324</v>
      </c>
      <c r="FXO636" s="44" t="s">
        <v>85</v>
      </c>
      <c r="FXP636" s="44">
        <v>25</v>
      </c>
      <c r="FXQ636" s="44" t="s">
        <v>429</v>
      </c>
      <c r="FXR636" s="44">
        <v>4</v>
      </c>
      <c r="FXS636" s="44" t="s">
        <v>35</v>
      </c>
      <c r="FXT636" s="44">
        <v>64</v>
      </c>
      <c r="FXU636" s="44" t="s">
        <v>473</v>
      </c>
      <c r="FXW636" s="8">
        <v>5080198</v>
      </c>
      <c r="FXX636" s="44">
        <v>0</v>
      </c>
      <c r="FXY636" s="44">
        <v>20001</v>
      </c>
      <c r="FXZ636" s="11" t="s">
        <v>427</v>
      </c>
      <c r="FYA636" s="44" t="s">
        <v>50</v>
      </c>
      <c r="FYB636" s="44">
        <v>791</v>
      </c>
      <c r="FYC636" s="44" t="s">
        <v>51</v>
      </c>
      <c r="FYD636" s="44">
        <v>324</v>
      </c>
      <c r="FYE636" s="44" t="s">
        <v>85</v>
      </c>
      <c r="FYF636" s="44">
        <v>25</v>
      </c>
      <c r="FYG636" s="44" t="s">
        <v>429</v>
      </c>
      <c r="FYH636" s="44">
        <v>4</v>
      </c>
      <c r="FYI636" s="44" t="s">
        <v>35</v>
      </c>
      <c r="FYJ636" s="44">
        <v>64</v>
      </c>
      <c r="FYK636" s="44" t="s">
        <v>473</v>
      </c>
      <c r="FYM636" s="8">
        <v>5080198</v>
      </c>
      <c r="FYN636" s="44">
        <v>0</v>
      </c>
      <c r="FYO636" s="44">
        <v>20001</v>
      </c>
      <c r="FYP636" s="11" t="s">
        <v>427</v>
      </c>
      <c r="FYQ636" s="44" t="s">
        <v>50</v>
      </c>
      <c r="FYR636" s="44">
        <v>791</v>
      </c>
      <c r="FYS636" s="44" t="s">
        <v>51</v>
      </c>
      <c r="FYT636" s="44">
        <v>324</v>
      </c>
      <c r="FYU636" s="44" t="s">
        <v>85</v>
      </c>
      <c r="FYV636" s="44">
        <v>25</v>
      </c>
      <c r="FYW636" s="44" t="s">
        <v>429</v>
      </c>
      <c r="FYX636" s="44">
        <v>4</v>
      </c>
      <c r="FYY636" s="44" t="s">
        <v>35</v>
      </c>
      <c r="FYZ636" s="44">
        <v>64</v>
      </c>
      <c r="FZA636" s="44" t="s">
        <v>473</v>
      </c>
      <c r="FZC636" s="8">
        <v>5080198</v>
      </c>
      <c r="FZD636" s="44">
        <v>0</v>
      </c>
      <c r="FZE636" s="44">
        <v>20001</v>
      </c>
      <c r="FZF636" s="11" t="s">
        <v>427</v>
      </c>
      <c r="FZG636" s="44" t="s">
        <v>50</v>
      </c>
      <c r="FZH636" s="44">
        <v>791</v>
      </c>
      <c r="FZI636" s="44" t="s">
        <v>51</v>
      </c>
      <c r="FZJ636" s="44">
        <v>324</v>
      </c>
      <c r="FZK636" s="44" t="s">
        <v>85</v>
      </c>
      <c r="FZL636" s="44">
        <v>25</v>
      </c>
      <c r="FZM636" s="44" t="s">
        <v>429</v>
      </c>
      <c r="FZN636" s="44">
        <v>4</v>
      </c>
      <c r="FZO636" s="44" t="s">
        <v>35</v>
      </c>
      <c r="FZP636" s="44">
        <v>64</v>
      </c>
      <c r="FZQ636" s="44" t="s">
        <v>473</v>
      </c>
      <c r="FZS636" s="8">
        <v>5080198</v>
      </c>
      <c r="FZT636" s="44">
        <v>0</v>
      </c>
      <c r="FZU636" s="44">
        <v>20001</v>
      </c>
      <c r="FZV636" s="11" t="s">
        <v>427</v>
      </c>
      <c r="FZW636" s="44" t="s">
        <v>50</v>
      </c>
      <c r="FZX636" s="44">
        <v>791</v>
      </c>
      <c r="FZY636" s="44" t="s">
        <v>51</v>
      </c>
      <c r="FZZ636" s="44">
        <v>324</v>
      </c>
      <c r="GAA636" s="44" t="s">
        <v>85</v>
      </c>
      <c r="GAB636" s="44">
        <v>25</v>
      </c>
      <c r="GAC636" s="44" t="s">
        <v>429</v>
      </c>
      <c r="GAD636" s="44">
        <v>4</v>
      </c>
      <c r="GAE636" s="44" t="s">
        <v>35</v>
      </c>
      <c r="GAF636" s="44">
        <v>64</v>
      </c>
      <c r="GAG636" s="44" t="s">
        <v>473</v>
      </c>
      <c r="GAI636" s="8">
        <v>5080198</v>
      </c>
      <c r="GAJ636" s="44">
        <v>0</v>
      </c>
      <c r="GAK636" s="44">
        <v>20001</v>
      </c>
      <c r="GAL636" s="11" t="s">
        <v>427</v>
      </c>
      <c r="GAM636" s="44" t="s">
        <v>50</v>
      </c>
      <c r="GAN636" s="44">
        <v>791</v>
      </c>
      <c r="GAO636" s="44" t="s">
        <v>51</v>
      </c>
      <c r="GAP636" s="44">
        <v>324</v>
      </c>
      <c r="GAQ636" s="44" t="s">
        <v>85</v>
      </c>
      <c r="GAR636" s="44">
        <v>25</v>
      </c>
      <c r="GAS636" s="44" t="s">
        <v>429</v>
      </c>
      <c r="GAT636" s="44">
        <v>4</v>
      </c>
      <c r="GAU636" s="44" t="s">
        <v>35</v>
      </c>
      <c r="GAV636" s="44">
        <v>64</v>
      </c>
      <c r="GAW636" s="44" t="s">
        <v>473</v>
      </c>
      <c r="GAY636" s="8">
        <v>5080198</v>
      </c>
      <c r="GAZ636" s="44">
        <v>0</v>
      </c>
      <c r="GBA636" s="44">
        <v>20001</v>
      </c>
      <c r="GBB636" s="11" t="s">
        <v>427</v>
      </c>
      <c r="GBC636" s="44" t="s">
        <v>50</v>
      </c>
      <c r="GBD636" s="44">
        <v>791</v>
      </c>
      <c r="GBE636" s="44" t="s">
        <v>51</v>
      </c>
      <c r="GBF636" s="44">
        <v>324</v>
      </c>
      <c r="GBG636" s="44" t="s">
        <v>85</v>
      </c>
      <c r="GBH636" s="44">
        <v>25</v>
      </c>
      <c r="GBI636" s="44" t="s">
        <v>429</v>
      </c>
      <c r="GBJ636" s="44">
        <v>4</v>
      </c>
      <c r="GBK636" s="44" t="s">
        <v>35</v>
      </c>
      <c r="GBL636" s="44">
        <v>64</v>
      </c>
      <c r="GBM636" s="44" t="s">
        <v>473</v>
      </c>
      <c r="GBO636" s="8">
        <v>5080198</v>
      </c>
      <c r="GBP636" s="44">
        <v>0</v>
      </c>
      <c r="GBQ636" s="44">
        <v>20001</v>
      </c>
      <c r="GBR636" s="11" t="s">
        <v>427</v>
      </c>
      <c r="GBS636" s="44" t="s">
        <v>50</v>
      </c>
      <c r="GBT636" s="44">
        <v>791</v>
      </c>
      <c r="GBU636" s="44" t="s">
        <v>51</v>
      </c>
      <c r="GBV636" s="44">
        <v>324</v>
      </c>
      <c r="GBW636" s="44" t="s">
        <v>85</v>
      </c>
      <c r="GBX636" s="44">
        <v>25</v>
      </c>
      <c r="GBY636" s="44" t="s">
        <v>429</v>
      </c>
      <c r="GBZ636" s="44">
        <v>4</v>
      </c>
      <c r="GCA636" s="44" t="s">
        <v>35</v>
      </c>
      <c r="GCB636" s="44">
        <v>64</v>
      </c>
      <c r="GCC636" s="44" t="s">
        <v>473</v>
      </c>
      <c r="GCE636" s="8">
        <v>5080198</v>
      </c>
      <c r="GCF636" s="44">
        <v>0</v>
      </c>
      <c r="GCG636" s="44">
        <v>20001</v>
      </c>
      <c r="GCH636" s="11" t="s">
        <v>427</v>
      </c>
      <c r="GCI636" s="44" t="s">
        <v>50</v>
      </c>
      <c r="GCJ636" s="44">
        <v>791</v>
      </c>
      <c r="GCK636" s="44" t="s">
        <v>51</v>
      </c>
      <c r="GCL636" s="44">
        <v>324</v>
      </c>
      <c r="GCM636" s="44" t="s">
        <v>85</v>
      </c>
      <c r="GCN636" s="44">
        <v>25</v>
      </c>
      <c r="GCO636" s="44" t="s">
        <v>429</v>
      </c>
      <c r="GCP636" s="44">
        <v>4</v>
      </c>
      <c r="GCQ636" s="44" t="s">
        <v>35</v>
      </c>
      <c r="GCR636" s="44">
        <v>64</v>
      </c>
      <c r="GCS636" s="44" t="s">
        <v>473</v>
      </c>
      <c r="GCU636" s="8">
        <v>5080198</v>
      </c>
      <c r="GCV636" s="44">
        <v>0</v>
      </c>
      <c r="GCW636" s="44">
        <v>20001</v>
      </c>
      <c r="GCX636" s="11" t="s">
        <v>427</v>
      </c>
      <c r="GCY636" s="44" t="s">
        <v>50</v>
      </c>
      <c r="GCZ636" s="44">
        <v>791</v>
      </c>
      <c r="GDA636" s="44" t="s">
        <v>51</v>
      </c>
      <c r="GDB636" s="44">
        <v>324</v>
      </c>
      <c r="GDC636" s="44" t="s">
        <v>85</v>
      </c>
      <c r="GDD636" s="44">
        <v>25</v>
      </c>
      <c r="GDE636" s="44" t="s">
        <v>429</v>
      </c>
      <c r="GDF636" s="44">
        <v>4</v>
      </c>
      <c r="GDG636" s="44" t="s">
        <v>35</v>
      </c>
      <c r="GDH636" s="44">
        <v>64</v>
      </c>
      <c r="GDI636" s="44" t="s">
        <v>473</v>
      </c>
      <c r="GDK636" s="8">
        <v>5080198</v>
      </c>
      <c r="GDL636" s="44">
        <v>0</v>
      </c>
      <c r="GDM636" s="44">
        <v>20001</v>
      </c>
      <c r="GDN636" s="11" t="s">
        <v>427</v>
      </c>
      <c r="GDO636" s="44" t="s">
        <v>50</v>
      </c>
      <c r="GDP636" s="44">
        <v>791</v>
      </c>
      <c r="GDQ636" s="44" t="s">
        <v>51</v>
      </c>
      <c r="GDR636" s="44">
        <v>324</v>
      </c>
      <c r="GDS636" s="44" t="s">
        <v>85</v>
      </c>
      <c r="GDT636" s="44">
        <v>25</v>
      </c>
      <c r="GDU636" s="44" t="s">
        <v>429</v>
      </c>
      <c r="GDV636" s="44">
        <v>4</v>
      </c>
      <c r="GDW636" s="44" t="s">
        <v>35</v>
      </c>
      <c r="GDX636" s="44">
        <v>64</v>
      </c>
      <c r="GDY636" s="44" t="s">
        <v>473</v>
      </c>
      <c r="GEA636" s="8">
        <v>5080198</v>
      </c>
      <c r="GEB636" s="44">
        <v>0</v>
      </c>
      <c r="GEC636" s="44">
        <v>20001</v>
      </c>
      <c r="GED636" s="11" t="s">
        <v>427</v>
      </c>
      <c r="GEE636" s="44" t="s">
        <v>50</v>
      </c>
      <c r="GEF636" s="44">
        <v>791</v>
      </c>
      <c r="GEG636" s="44" t="s">
        <v>51</v>
      </c>
      <c r="GEH636" s="44">
        <v>324</v>
      </c>
      <c r="GEI636" s="44" t="s">
        <v>85</v>
      </c>
      <c r="GEJ636" s="44">
        <v>25</v>
      </c>
      <c r="GEK636" s="44" t="s">
        <v>429</v>
      </c>
      <c r="GEL636" s="44">
        <v>4</v>
      </c>
      <c r="GEM636" s="44" t="s">
        <v>35</v>
      </c>
      <c r="GEN636" s="44">
        <v>64</v>
      </c>
      <c r="GEO636" s="44" t="s">
        <v>473</v>
      </c>
      <c r="GEQ636" s="8">
        <v>5080198</v>
      </c>
      <c r="GER636" s="44">
        <v>0</v>
      </c>
      <c r="GES636" s="44">
        <v>20001</v>
      </c>
      <c r="GET636" s="11" t="s">
        <v>427</v>
      </c>
      <c r="GEU636" s="44" t="s">
        <v>50</v>
      </c>
      <c r="GEV636" s="44">
        <v>791</v>
      </c>
      <c r="GEW636" s="44" t="s">
        <v>51</v>
      </c>
      <c r="GEX636" s="44">
        <v>324</v>
      </c>
      <c r="GEY636" s="44" t="s">
        <v>85</v>
      </c>
      <c r="GEZ636" s="44">
        <v>25</v>
      </c>
      <c r="GFA636" s="44" t="s">
        <v>429</v>
      </c>
      <c r="GFB636" s="44">
        <v>4</v>
      </c>
      <c r="GFC636" s="44" t="s">
        <v>35</v>
      </c>
      <c r="GFD636" s="44">
        <v>64</v>
      </c>
      <c r="GFE636" s="44" t="s">
        <v>473</v>
      </c>
      <c r="GFG636" s="8">
        <v>5080198</v>
      </c>
      <c r="GFH636" s="44">
        <v>0</v>
      </c>
      <c r="GFI636" s="44">
        <v>20001</v>
      </c>
      <c r="GFJ636" s="11" t="s">
        <v>427</v>
      </c>
      <c r="GFK636" s="44" t="s">
        <v>50</v>
      </c>
      <c r="GFL636" s="44">
        <v>791</v>
      </c>
      <c r="GFM636" s="44" t="s">
        <v>51</v>
      </c>
      <c r="GFN636" s="44">
        <v>324</v>
      </c>
      <c r="GFO636" s="44" t="s">
        <v>85</v>
      </c>
      <c r="GFP636" s="44">
        <v>25</v>
      </c>
      <c r="GFQ636" s="44" t="s">
        <v>429</v>
      </c>
      <c r="GFR636" s="44">
        <v>4</v>
      </c>
      <c r="GFS636" s="44" t="s">
        <v>35</v>
      </c>
      <c r="GFT636" s="44">
        <v>64</v>
      </c>
      <c r="GFU636" s="44" t="s">
        <v>473</v>
      </c>
      <c r="GFW636" s="8">
        <v>5080198</v>
      </c>
      <c r="GFX636" s="44">
        <v>0</v>
      </c>
      <c r="GFY636" s="44">
        <v>20001</v>
      </c>
      <c r="GFZ636" s="11" t="s">
        <v>427</v>
      </c>
      <c r="GGA636" s="44" t="s">
        <v>50</v>
      </c>
      <c r="GGB636" s="44">
        <v>791</v>
      </c>
      <c r="GGC636" s="44" t="s">
        <v>51</v>
      </c>
      <c r="GGD636" s="44">
        <v>324</v>
      </c>
      <c r="GGE636" s="44" t="s">
        <v>85</v>
      </c>
      <c r="GGF636" s="44">
        <v>25</v>
      </c>
      <c r="GGG636" s="44" t="s">
        <v>429</v>
      </c>
      <c r="GGH636" s="44">
        <v>4</v>
      </c>
      <c r="GGI636" s="44" t="s">
        <v>35</v>
      </c>
      <c r="GGJ636" s="44">
        <v>64</v>
      </c>
      <c r="GGK636" s="44" t="s">
        <v>473</v>
      </c>
      <c r="GGM636" s="8">
        <v>5080198</v>
      </c>
      <c r="GGN636" s="44">
        <v>0</v>
      </c>
      <c r="GGO636" s="44">
        <v>20001</v>
      </c>
      <c r="GGP636" s="11" t="s">
        <v>427</v>
      </c>
      <c r="GGQ636" s="44" t="s">
        <v>50</v>
      </c>
      <c r="GGR636" s="44">
        <v>791</v>
      </c>
      <c r="GGS636" s="44" t="s">
        <v>51</v>
      </c>
      <c r="GGT636" s="44">
        <v>324</v>
      </c>
      <c r="GGU636" s="44" t="s">
        <v>85</v>
      </c>
      <c r="GGV636" s="44">
        <v>25</v>
      </c>
      <c r="GGW636" s="44" t="s">
        <v>429</v>
      </c>
      <c r="GGX636" s="44">
        <v>4</v>
      </c>
      <c r="GGY636" s="44" t="s">
        <v>35</v>
      </c>
      <c r="GGZ636" s="44">
        <v>64</v>
      </c>
      <c r="GHA636" s="44" t="s">
        <v>473</v>
      </c>
      <c r="GHC636" s="8">
        <v>5080198</v>
      </c>
      <c r="GHD636" s="44">
        <v>0</v>
      </c>
      <c r="GHE636" s="44">
        <v>20001</v>
      </c>
      <c r="GHF636" s="11" t="s">
        <v>427</v>
      </c>
      <c r="GHG636" s="44" t="s">
        <v>50</v>
      </c>
      <c r="GHH636" s="44">
        <v>791</v>
      </c>
      <c r="GHI636" s="44" t="s">
        <v>51</v>
      </c>
      <c r="GHJ636" s="44">
        <v>324</v>
      </c>
      <c r="GHK636" s="44" t="s">
        <v>85</v>
      </c>
      <c r="GHL636" s="44">
        <v>25</v>
      </c>
      <c r="GHM636" s="44" t="s">
        <v>429</v>
      </c>
      <c r="GHN636" s="44">
        <v>4</v>
      </c>
      <c r="GHO636" s="44" t="s">
        <v>35</v>
      </c>
      <c r="GHP636" s="44">
        <v>64</v>
      </c>
      <c r="GHQ636" s="44" t="s">
        <v>473</v>
      </c>
      <c r="GHS636" s="8">
        <v>5080198</v>
      </c>
      <c r="GHT636" s="44">
        <v>0</v>
      </c>
      <c r="GHU636" s="44">
        <v>20001</v>
      </c>
      <c r="GHV636" s="11" t="s">
        <v>427</v>
      </c>
      <c r="GHW636" s="44" t="s">
        <v>50</v>
      </c>
      <c r="GHX636" s="44">
        <v>791</v>
      </c>
      <c r="GHY636" s="44" t="s">
        <v>51</v>
      </c>
      <c r="GHZ636" s="44">
        <v>324</v>
      </c>
      <c r="GIA636" s="44" t="s">
        <v>85</v>
      </c>
      <c r="GIB636" s="44">
        <v>25</v>
      </c>
      <c r="GIC636" s="44" t="s">
        <v>429</v>
      </c>
      <c r="GID636" s="44">
        <v>4</v>
      </c>
      <c r="GIE636" s="44" t="s">
        <v>35</v>
      </c>
      <c r="GIF636" s="44">
        <v>64</v>
      </c>
      <c r="GIG636" s="44" t="s">
        <v>473</v>
      </c>
      <c r="GII636" s="8">
        <v>5080198</v>
      </c>
      <c r="GIJ636" s="44">
        <v>0</v>
      </c>
      <c r="GIK636" s="44">
        <v>20001</v>
      </c>
      <c r="GIL636" s="11" t="s">
        <v>427</v>
      </c>
      <c r="GIM636" s="44" t="s">
        <v>50</v>
      </c>
      <c r="GIN636" s="44">
        <v>791</v>
      </c>
      <c r="GIO636" s="44" t="s">
        <v>51</v>
      </c>
      <c r="GIP636" s="44">
        <v>324</v>
      </c>
      <c r="GIQ636" s="44" t="s">
        <v>85</v>
      </c>
      <c r="GIR636" s="44">
        <v>25</v>
      </c>
      <c r="GIS636" s="44" t="s">
        <v>429</v>
      </c>
      <c r="GIT636" s="44">
        <v>4</v>
      </c>
      <c r="GIU636" s="44" t="s">
        <v>35</v>
      </c>
      <c r="GIV636" s="44">
        <v>64</v>
      </c>
      <c r="GIW636" s="44" t="s">
        <v>473</v>
      </c>
      <c r="GIY636" s="8">
        <v>5080198</v>
      </c>
      <c r="GIZ636" s="44">
        <v>0</v>
      </c>
      <c r="GJA636" s="44">
        <v>20001</v>
      </c>
      <c r="GJB636" s="11" t="s">
        <v>427</v>
      </c>
      <c r="GJC636" s="44" t="s">
        <v>50</v>
      </c>
      <c r="GJD636" s="44">
        <v>791</v>
      </c>
      <c r="GJE636" s="44" t="s">
        <v>51</v>
      </c>
      <c r="GJF636" s="44">
        <v>324</v>
      </c>
      <c r="GJG636" s="44" t="s">
        <v>85</v>
      </c>
      <c r="GJH636" s="44">
        <v>25</v>
      </c>
      <c r="GJI636" s="44" t="s">
        <v>429</v>
      </c>
      <c r="GJJ636" s="44">
        <v>4</v>
      </c>
      <c r="GJK636" s="44" t="s">
        <v>35</v>
      </c>
      <c r="GJL636" s="44">
        <v>64</v>
      </c>
      <c r="GJM636" s="44" t="s">
        <v>473</v>
      </c>
      <c r="GJO636" s="8">
        <v>5080198</v>
      </c>
      <c r="GJP636" s="44">
        <v>0</v>
      </c>
      <c r="GJQ636" s="44">
        <v>20001</v>
      </c>
      <c r="GJR636" s="11" t="s">
        <v>427</v>
      </c>
      <c r="GJS636" s="44" t="s">
        <v>50</v>
      </c>
      <c r="GJT636" s="44">
        <v>791</v>
      </c>
      <c r="GJU636" s="44" t="s">
        <v>51</v>
      </c>
      <c r="GJV636" s="44">
        <v>324</v>
      </c>
      <c r="GJW636" s="44" t="s">
        <v>85</v>
      </c>
      <c r="GJX636" s="44">
        <v>25</v>
      </c>
      <c r="GJY636" s="44" t="s">
        <v>429</v>
      </c>
      <c r="GJZ636" s="44">
        <v>4</v>
      </c>
      <c r="GKA636" s="44" t="s">
        <v>35</v>
      </c>
      <c r="GKB636" s="44">
        <v>64</v>
      </c>
      <c r="GKC636" s="44" t="s">
        <v>473</v>
      </c>
      <c r="GKE636" s="8">
        <v>5080198</v>
      </c>
      <c r="GKF636" s="44">
        <v>0</v>
      </c>
      <c r="GKG636" s="44">
        <v>20001</v>
      </c>
      <c r="GKH636" s="11" t="s">
        <v>427</v>
      </c>
      <c r="GKI636" s="44" t="s">
        <v>50</v>
      </c>
      <c r="GKJ636" s="44">
        <v>791</v>
      </c>
      <c r="GKK636" s="44" t="s">
        <v>51</v>
      </c>
      <c r="GKL636" s="44">
        <v>324</v>
      </c>
      <c r="GKM636" s="44" t="s">
        <v>85</v>
      </c>
      <c r="GKN636" s="44">
        <v>25</v>
      </c>
      <c r="GKO636" s="44" t="s">
        <v>429</v>
      </c>
      <c r="GKP636" s="44">
        <v>4</v>
      </c>
      <c r="GKQ636" s="44" t="s">
        <v>35</v>
      </c>
      <c r="GKR636" s="44">
        <v>64</v>
      </c>
      <c r="GKS636" s="44" t="s">
        <v>473</v>
      </c>
      <c r="GKU636" s="8">
        <v>5080198</v>
      </c>
      <c r="GKV636" s="44">
        <v>0</v>
      </c>
      <c r="GKW636" s="44">
        <v>20001</v>
      </c>
      <c r="GKX636" s="11" t="s">
        <v>427</v>
      </c>
      <c r="GKY636" s="44" t="s">
        <v>50</v>
      </c>
      <c r="GKZ636" s="44">
        <v>791</v>
      </c>
      <c r="GLA636" s="44" t="s">
        <v>51</v>
      </c>
      <c r="GLB636" s="44">
        <v>324</v>
      </c>
      <c r="GLC636" s="44" t="s">
        <v>85</v>
      </c>
      <c r="GLD636" s="44">
        <v>25</v>
      </c>
      <c r="GLE636" s="44" t="s">
        <v>429</v>
      </c>
      <c r="GLF636" s="44">
        <v>4</v>
      </c>
      <c r="GLG636" s="44" t="s">
        <v>35</v>
      </c>
      <c r="GLH636" s="44">
        <v>64</v>
      </c>
      <c r="GLI636" s="44" t="s">
        <v>473</v>
      </c>
      <c r="GLK636" s="8">
        <v>5080198</v>
      </c>
      <c r="GLL636" s="44">
        <v>0</v>
      </c>
      <c r="GLM636" s="44">
        <v>20001</v>
      </c>
      <c r="GLN636" s="11" t="s">
        <v>427</v>
      </c>
      <c r="GLO636" s="44" t="s">
        <v>50</v>
      </c>
      <c r="GLP636" s="44">
        <v>791</v>
      </c>
      <c r="GLQ636" s="44" t="s">
        <v>51</v>
      </c>
      <c r="GLR636" s="44">
        <v>324</v>
      </c>
      <c r="GLS636" s="44" t="s">
        <v>85</v>
      </c>
      <c r="GLT636" s="44">
        <v>25</v>
      </c>
      <c r="GLU636" s="44" t="s">
        <v>429</v>
      </c>
      <c r="GLV636" s="44">
        <v>4</v>
      </c>
      <c r="GLW636" s="44" t="s">
        <v>35</v>
      </c>
      <c r="GLX636" s="44">
        <v>64</v>
      </c>
      <c r="GLY636" s="44" t="s">
        <v>473</v>
      </c>
      <c r="GMA636" s="8">
        <v>5080198</v>
      </c>
      <c r="GMB636" s="44">
        <v>0</v>
      </c>
      <c r="GMC636" s="44">
        <v>20001</v>
      </c>
      <c r="GMD636" s="11" t="s">
        <v>427</v>
      </c>
      <c r="GME636" s="44" t="s">
        <v>50</v>
      </c>
      <c r="GMF636" s="44">
        <v>791</v>
      </c>
      <c r="GMG636" s="44" t="s">
        <v>51</v>
      </c>
      <c r="GMH636" s="44">
        <v>324</v>
      </c>
      <c r="GMI636" s="44" t="s">
        <v>85</v>
      </c>
      <c r="GMJ636" s="44">
        <v>25</v>
      </c>
      <c r="GMK636" s="44" t="s">
        <v>429</v>
      </c>
      <c r="GML636" s="44">
        <v>4</v>
      </c>
      <c r="GMM636" s="44" t="s">
        <v>35</v>
      </c>
      <c r="GMN636" s="44">
        <v>64</v>
      </c>
      <c r="GMO636" s="44" t="s">
        <v>473</v>
      </c>
      <c r="GMQ636" s="8">
        <v>5080198</v>
      </c>
      <c r="GMR636" s="44">
        <v>0</v>
      </c>
      <c r="GMS636" s="44">
        <v>20001</v>
      </c>
      <c r="GMT636" s="11" t="s">
        <v>427</v>
      </c>
      <c r="GMU636" s="44" t="s">
        <v>50</v>
      </c>
      <c r="GMV636" s="44">
        <v>791</v>
      </c>
      <c r="GMW636" s="44" t="s">
        <v>51</v>
      </c>
      <c r="GMX636" s="44">
        <v>324</v>
      </c>
      <c r="GMY636" s="44" t="s">
        <v>85</v>
      </c>
      <c r="GMZ636" s="44">
        <v>25</v>
      </c>
      <c r="GNA636" s="44" t="s">
        <v>429</v>
      </c>
      <c r="GNB636" s="44">
        <v>4</v>
      </c>
      <c r="GNC636" s="44" t="s">
        <v>35</v>
      </c>
      <c r="GND636" s="44">
        <v>64</v>
      </c>
      <c r="GNE636" s="44" t="s">
        <v>473</v>
      </c>
      <c r="GNG636" s="8">
        <v>5080198</v>
      </c>
      <c r="GNH636" s="44">
        <v>0</v>
      </c>
      <c r="GNI636" s="44">
        <v>20001</v>
      </c>
      <c r="GNJ636" s="11" t="s">
        <v>427</v>
      </c>
      <c r="GNK636" s="44" t="s">
        <v>50</v>
      </c>
      <c r="GNL636" s="44">
        <v>791</v>
      </c>
      <c r="GNM636" s="44" t="s">
        <v>51</v>
      </c>
      <c r="GNN636" s="44">
        <v>324</v>
      </c>
      <c r="GNO636" s="44" t="s">
        <v>85</v>
      </c>
      <c r="GNP636" s="44">
        <v>25</v>
      </c>
      <c r="GNQ636" s="44" t="s">
        <v>429</v>
      </c>
      <c r="GNR636" s="44">
        <v>4</v>
      </c>
      <c r="GNS636" s="44" t="s">
        <v>35</v>
      </c>
      <c r="GNT636" s="44">
        <v>64</v>
      </c>
      <c r="GNU636" s="44" t="s">
        <v>473</v>
      </c>
      <c r="GNW636" s="8">
        <v>5080198</v>
      </c>
      <c r="GNX636" s="44">
        <v>0</v>
      </c>
      <c r="GNY636" s="44">
        <v>20001</v>
      </c>
      <c r="GNZ636" s="11" t="s">
        <v>427</v>
      </c>
      <c r="GOA636" s="44" t="s">
        <v>50</v>
      </c>
      <c r="GOB636" s="44">
        <v>791</v>
      </c>
      <c r="GOC636" s="44" t="s">
        <v>51</v>
      </c>
      <c r="GOD636" s="44">
        <v>324</v>
      </c>
      <c r="GOE636" s="44" t="s">
        <v>85</v>
      </c>
      <c r="GOF636" s="44">
        <v>25</v>
      </c>
      <c r="GOG636" s="44" t="s">
        <v>429</v>
      </c>
      <c r="GOH636" s="44">
        <v>4</v>
      </c>
      <c r="GOI636" s="44" t="s">
        <v>35</v>
      </c>
      <c r="GOJ636" s="44">
        <v>64</v>
      </c>
      <c r="GOK636" s="44" t="s">
        <v>473</v>
      </c>
      <c r="GOM636" s="8">
        <v>5080198</v>
      </c>
      <c r="GON636" s="44">
        <v>0</v>
      </c>
      <c r="GOO636" s="44">
        <v>20001</v>
      </c>
      <c r="GOP636" s="11" t="s">
        <v>427</v>
      </c>
      <c r="GOQ636" s="44" t="s">
        <v>50</v>
      </c>
      <c r="GOR636" s="44">
        <v>791</v>
      </c>
      <c r="GOS636" s="44" t="s">
        <v>51</v>
      </c>
      <c r="GOT636" s="44">
        <v>324</v>
      </c>
      <c r="GOU636" s="44" t="s">
        <v>85</v>
      </c>
      <c r="GOV636" s="44">
        <v>25</v>
      </c>
      <c r="GOW636" s="44" t="s">
        <v>429</v>
      </c>
      <c r="GOX636" s="44">
        <v>4</v>
      </c>
      <c r="GOY636" s="44" t="s">
        <v>35</v>
      </c>
      <c r="GOZ636" s="44">
        <v>64</v>
      </c>
      <c r="GPA636" s="44" t="s">
        <v>473</v>
      </c>
      <c r="GPC636" s="8">
        <v>5080198</v>
      </c>
      <c r="GPD636" s="44">
        <v>0</v>
      </c>
      <c r="GPE636" s="44">
        <v>20001</v>
      </c>
      <c r="GPF636" s="11" t="s">
        <v>427</v>
      </c>
      <c r="GPG636" s="44" t="s">
        <v>50</v>
      </c>
      <c r="GPH636" s="44">
        <v>791</v>
      </c>
      <c r="GPI636" s="44" t="s">
        <v>51</v>
      </c>
      <c r="GPJ636" s="44">
        <v>324</v>
      </c>
      <c r="GPK636" s="44" t="s">
        <v>85</v>
      </c>
      <c r="GPL636" s="44">
        <v>25</v>
      </c>
      <c r="GPM636" s="44" t="s">
        <v>429</v>
      </c>
      <c r="GPN636" s="44">
        <v>4</v>
      </c>
      <c r="GPO636" s="44" t="s">
        <v>35</v>
      </c>
      <c r="GPP636" s="44">
        <v>64</v>
      </c>
      <c r="GPQ636" s="44" t="s">
        <v>473</v>
      </c>
      <c r="GPS636" s="8">
        <v>5080198</v>
      </c>
      <c r="GPT636" s="44">
        <v>0</v>
      </c>
      <c r="GPU636" s="44">
        <v>20001</v>
      </c>
      <c r="GPV636" s="11" t="s">
        <v>427</v>
      </c>
      <c r="GPW636" s="44" t="s">
        <v>50</v>
      </c>
      <c r="GPX636" s="44">
        <v>791</v>
      </c>
      <c r="GPY636" s="44" t="s">
        <v>51</v>
      </c>
      <c r="GPZ636" s="44">
        <v>324</v>
      </c>
      <c r="GQA636" s="44" t="s">
        <v>85</v>
      </c>
      <c r="GQB636" s="44">
        <v>25</v>
      </c>
      <c r="GQC636" s="44" t="s">
        <v>429</v>
      </c>
      <c r="GQD636" s="44">
        <v>4</v>
      </c>
      <c r="GQE636" s="44" t="s">
        <v>35</v>
      </c>
      <c r="GQF636" s="44">
        <v>64</v>
      </c>
      <c r="GQG636" s="44" t="s">
        <v>473</v>
      </c>
      <c r="GQI636" s="8">
        <v>5080198</v>
      </c>
      <c r="GQJ636" s="44">
        <v>0</v>
      </c>
      <c r="GQK636" s="44">
        <v>20001</v>
      </c>
      <c r="GQL636" s="11" t="s">
        <v>427</v>
      </c>
      <c r="GQM636" s="44" t="s">
        <v>50</v>
      </c>
      <c r="GQN636" s="44">
        <v>791</v>
      </c>
      <c r="GQO636" s="44" t="s">
        <v>51</v>
      </c>
      <c r="GQP636" s="44">
        <v>324</v>
      </c>
      <c r="GQQ636" s="44" t="s">
        <v>85</v>
      </c>
      <c r="GQR636" s="44">
        <v>25</v>
      </c>
      <c r="GQS636" s="44" t="s">
        <v>429</v>
      </c>
      <c r="GQT636" s="44">
        <v>4</v>
      </c>
      <c r="GQU636" s="44" t="s">
        <v>35</v>
      </c>
      <c r="GQV636" s="44">
        <v>64</v>
      </c>
      <c r="GQW636" s="44" t="s">
        <v>473</v>
      </c>
      <c r="GQY636" s="8">
        <v>5080198</v>
      </c>
      <c r="GQZ636" s="44">
        <v>0</v>
      </c>
      <c r="GRA636" s="44">
        <v>20001</v>
      </c>
      <c r="GRB636" s="11" t="s">
        <v>427</v>
      </c>
      <c r="GRC636" s="44" t="s">
        <v>50</v>
      </c>
      <c r="GRD636" s="44">
        <v>791</v>
      </c>
      <c r="GRE636" s="44" t="s">
        <v>51</v>
      </c>
      <c r="GRF636" s="44">
        <v>324</v>
      </c>
      <c r="GRG636" s="44" t="s">
        <v>85</v>
      </c>
      <c r="GRH636" s="44">
        <v>25</v>
      </c>
      <c r="GRI636" s="44" t="s">
        <v>429</v>
      </c>
      <c r="GRJ636" s="44">
        <v>4</v>
      </c>
      <c r="GRK636" s="44" t="s">
        <v>35</v>
      </c>
      <c r="GRL636" s="44">
        <v>64</v>
      </c>
      <c r="GRM636" s="44" t="s">
        <v>473</v>
      </c>
      <c r="GRO636" s="8">
        <v>5080198</v>
      </c>
      <c r="GRP636" s="44">
        <v>0</v>
      </c>
      <c r="GRQ636" s="44">
        <v>20001</v>
      </c>
      <c r="GRR636" s="11" t="s">
        <v>427</v>
      </c>
      <c r="GRS636" s="44" t="s">
        <v>50</v>
      </c>
      <c r="GRT636" s="44">
        <v>791</v>
      </c>
      <c r="GRU636" s="44" t="s">
        <v>51</v>
      </c>
      <c r="GRV636" s="44">
        <v>324</v>
      </c>
      <c r="GRW636" s="44" t="s">
        <v>85</v>
      </c>
      <c r="GRX636" s="44">
        <v>25</v>
      </c>
      <c r="GRY636" s="44" t="s">
        <v>429</v>
      </c>
      <c r="GRZ636" s="44">
        <v>4</v>
      </c>
      <c r="GSA636" s="44" t="s">
        <v>35</v>
      </c>
      <c r="GSB636" s="44">
        <v>64</v>
      </c>
      <c r="GSC636" s="44" t="s">
        <v>473</v>
      </c>
      <c r="GSE636" s="8">
        <v>5080198</v>
      </c>
      <c r="GSF636" s="44">
        <v>0</v>
      </c>
      <c r="GSG636" s="44">
        <v>20001</v>
      </c>
      <c r="GSH636" s="11" t="s">
        <v>427</v>
      </c>
      <c r="GSI636" s="44" t="s">
        <v>50</v>
      </c>
      <c r="GSJ636" s="44">
        <v>791</v>
      </c>
      <c r="GSK636" s="44" t="s">
        <v>51</v>
      </c>
      <c r="GSL636" s="44">
        <v>324</v>
      </c>
      <c r="GSM636" s="44" t="s">
        <v>85</v>
      </c>
      <c r="GSN636" s="44">
        <v>25</v>
      </c>
      <c r="GSO636" s="44" t="s">
        <v>429</v>
      </c>
      <c r="GSP636" s="44">
        <v>4</v>
      </c>
      <c r="GSQ636" s="44" t="s">
        <v>35</v>
      </c>
      <c r="GSR636" s="44">
        <v>64</v>
      </c>
      <c r="GSS636" s="44" t="s">
        <v>473</v>
      </c>
      <c r="GSU636" s="8">
        <v>5080198</v>
      </c>
      <c r="GSV636" s="44">
        <v>0</v>
      </c>
      <c r="GSW636" s="44">
        <v>20001</v>
      </c>
      <c r="GSX636" s="11" t="s">
        <v>427</v>
      </c>
      <c r="GSY636" s="44" t="s">
        <v>50</v>
      </c>
      <c r="GSZ636" s="44">
        <v>791</v>
      </c>
      <c r="GTA636" s="44" t="s">
        <v>51</v>
      </c>
      <c r="GTB636" s="44">
        <v>324</v>
      </c>
      <c r="GTC636" s="44" t="s">
        <v>85</v>
      </c>
      <c r="GTD636" s="44">
        <v>25</v>
      </c>
      <c r="GTE636" s="44" t="s">
        <v>429</v>
      </c>
      <c r="GTF636" s="44">
        <v>4</v>
      </c>
      <c r="GTG636" s="44" t="s">
        <v>35</v>
      </c>
      <c r="GTH636" s="44">
        <v>64</v>
      </c>
      <c r="GTI636" s="44" t="s">
        <v>473</v>
      </c>
      <c r="GTK636" s="8">
        <v>5080198</v>
      </c>
      <c r="GTL636" s="44">
        <v>0</v>
      </c>
      <c r="GTM636" s="44">
        <v>20001</v>
      </c>
      <c r="GTN636" s="11" t="s">
        <v>427</v>
      </c>
      <c r="GTO636" s="44" t="s">
        <v>50</v>
      </c>
      <c r="GTP636" s="44">
        <v>791</v>
      </c>
      <c r="GTQ636" s="44" t="s">
        <v>51</v>
      </c>
      <c r="GTR636" s="44">
        <v>324</v>
      </c>
      <c r="GTS636" s="44" t="s">
        <v>85</v>
      </c>
      <c r="GTT636" s="44">
        <v>25</v>
      </c>
      <c r="GTU636" s="44" t="s">
        <v>429</v>
      </c>
      <c r="GTV636" s="44">
        <v>4</v>
      </c>
      <c r="GTW636" s="44" t="s">
        <v>35</v>
      </c>
      <c r="GTX636" s="44">
        <v>64</v>
      </c>
      <c r="GTY636" s="44" t="s">
        <v>473</v>
      </c>
      <c r="GUA636" s="8">
        <v>5080198</v>
      </c>
      <c r="GUB636" s="44">
        <v>0</v>
      </c>
      <c r="GUC636" s="44">
        <v>20001</v>
      </c>
      <c r="GUD636" s="11" t="s">
        <v>427</v>
      </c>
      <c r="GUE636" s="44" t="s">
        <v>50</v>
      </c>
      <c r="GUF636" s="44">
        <v>791</v>
      </c>
      <c r="GUG636" s="44" t="s">
        <v>51</v>
      </c>
      <c r="GUH636" s="44">
        <v>324</v>
      </c>
      <c r="GUI636" s="44" t="s">
        <v>85</v>
      </c>
      <c r="GUJ636" s="44">
        <v>25</v>
      </c>
      <c r="GUK636" s="44" t="s">
        <v>429</v>
      </c>
      <c r="GUL636" s="44">
        <v>4</v>
      </c>
      <c r="GUM636" s="44" t="s">
        <v>35</v>
      </c>
      <c r="GUN636" s="44">
        <v>64</v>
      </c>
      <c r="GUO636" s="44" t="s">
        <v>473</v>
      </c>
      <c r="GUQ636" s="8">
        <v>5080198</v>
      </c>
      <c r="GUR636" s="44">
        <v>0</v>
      </c>
      <c r="GUS636" s="44">
        <v>20001</v>
      </c>
      <c r="GUT636" s="11" t="s">
        <v>427</v>
      </c>
      <c r="GUU636" s="44" t="s">
        <v>50</v>
      </c>
      <c r="GUV636" s="44">
        <v>791</v>
      </c>
      <c r="GUW636" s="44" t="s">
        <v>51</v>
      </c>
      <c r="GUX636" s="44">
        <v>324</v>
      </c>
      <c r="GUY636" s="44" t="s">
        <v>85</v>
      </c>
      <c r="GUZ636" s="44">
        <v>25</v>
      </c>
      <c r="GVA636" s="44" t="s">
        <v>429</v>
      </c>
      <c r="GVB636" s="44">
        <v>4</v>
      </c>
      <c r="GVC636" s="44" t="s">
        <v>35</v>
      </c>
      <c r="GVD636" s="44">
        <v>64</v>
      </c>
      <c r="GVE636" s="44" t="s">
        <v>473</v>
      </c>
      <c r="GVG636" s="8">
        <v>5080198</v>
      </c>
      <c r="GVH636" s="44">
        <v>0</v>
      </c>
      <c r="GVI636" s="44">
        <v>20001</v>
      </c>
      <c r="GVJ636" s="11" t="s">
        <v>427</v>
      </c>
      <c r="GVK636" s="44" t="s">
        <v>50</v>
      </c>
      <c r="GVL636" s="44">
        <v>791</v>
      </c>
      <c r="GVM636" s="44" t="s">
        <v>51</v>
      </c>
      <c r="GVN636" s="44">
        <v>324</v>
      </c>
      <c r="GVO636" s="44" t="s">
        <v>85</v>
      </c>
      <c r="GVP636" s="44">
        <v>25</v>
      </c>
      <c r="GVQ636" s="44" t="s">
        <v>429</v>
      </c>
      <c r="GVR636" s="44">
        <v>4</v>
      </c>
      <c r="GVS636" s="44" t="s">
        <v>35</v>
      </c>
      <c r="GVT636" s="44">
        <v>64</v>
      </c>
      <c r="GVU636" s="44" t="s">
        <v>473</v>
      </c>
      <c r="GVW636" s="8">
        <v>5080198</v>
      </c>
      <c r="GVX636" s="44">
        <v>0</v>
      </c>
      <c r="GVY636" s="44">
        <v>20001</v>
      </c>
      <c r="GVZ636" s="11" t="s">
        <v>427</v>
      </c>
      <c r="GWA636" s="44" t="s">
        <v>50</v>
      </c>
      <c r="GWB636" s="44">
        <v>791</v>
      </c>
      <c r="GWC636" s="44" t="s">
        <v>51</v>
      </c>
      <c r="GWD636" s="44">
        <v>324</v>
      </c>
      <c r="GWE636" s="44" t="s">
        <v>85</v>
      </c>
      <c r="GWF636" s="44">
        <v>25</v>
      </c>
      <c r="GWG636" s="44" t="s">
        <v>429</v>
      </c>
      <c r="GWH636" s="44">
        <v>4</v>
      </c>
      <c r="GWI636" s="44" t="s">
        <v>35</v>
      </c>
      <c r="GWJ636" s="44">
        <v>64</v>
      </c>
      <c r="GWK636" s="44" t="s">
        <v>473</v>
      </c>
      <c r="GWM636" s="8">
        <v>5080198</v>
      </c>
      <c r="GWN636" s="44">
        <v>0</v>
      </c>
      <c r="GWO636" s="44">
        <v>20001</v>
      </c>
      <c r="GWP636" s="11" t="s">
        <v>427</v>
      </c>
      <c r="GWQ636" s="44" t="s">
        <v>50</v>
      </c>
      <c r="GWR636" s="44">
        <v>791</v>
      </c>
      <c r="GWS636" s="44" t="s">
        <v>51</v>
      </c>
      <c r="GWT636" s="44">
        <v>324</v>
      </c>
      <c r="GWU636" s="44" t="s">
        <v>85</v>
      </c>
      <c r="GWV636" s="44">
        <v>25</v>
      </c>
      <c r="GWW636" s="44" t="s">
        <v>429</v>
      </c>
      <c r="GWX636" s="44">
        <v>4</v>
      </c>
      <c r="GWY636" s="44" t="s">
        <v>35</v>
      </c>
      <c r="GWZ636" s="44">
        <v>64</v>
      </c>
      <c r="GXA636" s="44" t="s">
        <v>473</v>
      </c>
      <c r="GXC636" s="8">
        <v>5080198</v>
      </c>
      <c r="GXD636" s="44">
        <v>0</v>
      </c>
      <c r="GXE636" s="44">
        <v>20001</v>
      </c>
      <c r="GXF636" s="11" t="s">
        <v>427</v>
      </c>
      <c r="GXG636" s="44" t="s">
        <v>50</v>
      </c>
      <c r="GXH636" s="44">
        <v>791</v>
      </c>
      <c r="GXI636" s="44" t="s">
        <v>51</v>
      </c>
      <c r="GXJ636" s="44">
        <v>324</v>
      </c>
      <c r="GXK636" s="44" t="s">
        <v>85</v>
      </c>
      <c r="GXL636" s="44">
        <v>25</v>
      </c>
      <c r="GXM636" s="44" t="s">
        <v>429</v>
      </c>
      <c r="GXN636" s="44">
        <v>4</v>
      </c>
      <c r="GXO636" s="44" t="s">
        <v>35</v>
      </c>
      <c r="GXP636" s="44">
        <v>64</v>
      </c>
      <c r="GXQ636" s="44" t="s">
        <v>473</v>
      </c>
      <c r="GXS636" s="8">
        <v>5080198</v>
      </c>
      <c r="GXT636" s="44">
        <v>0</v>
      </c>
      <c r="GXU636" s="44">
        <v>20001</v>
      </c>
      <c r="GXV636" s="11" t="s">
        <v>427</v>
      </c>
      <c r="GXW636" s="44" t="s">
        <v>50</v>
      </c>
      <c r="GXX636" s="44">
        <v>791</v>
      </c>
      <c r="GXY636" s="44" t="s">
        <v>51</v>
      </c>
      <c r="GXZ636" s="44">
        <v>324</v>
      </c>
      <c r="GYA636" s="44" t="s">
        <v>85</v>
      </c>
      <c r="GYB636" s="44">
        <v>25</v>
      </c>
      <c r="GYC636" s="44" t="s">
        <v>429</v>
      </c>
      <c r="GYD636" s="44">
        <v>4</v>
      </c>
      <c r="GYE636" s="44" t="s">
        <v>35</v>
      </c>
      <c r="GYF636" s="44">
        <v>64</v>
      </c>
      <c r="GYG636" s="44" t="s">
        <v>473</v>
      </c>
      <c r="GYI636" s="8">
        <v>5080198</v>
      </c>
      <c r="GYJ636" s="44">
        <v>0</v>
      </c>
      <c r="GYK636" s="44">
        <v>20001</v>
      </c>
      <c r="GYL636" s="11" t="s">
        <v>427</v>
      </c>
      <c r="GYM636" s="44" t="s">
        <v>50</v>
      </c>
      <c r="GYN636" s="44">
        <v>791</v>
      </c>
      <c r="GYO636" s="44" t="s">
        <v>51</v>
      </c>
      <c r="GYP636" s="44">
        <v>324</v>
      </c>
      <c r="GYQ636" s="44" t="s">
        <v>85</v>
      </c>
      <c r="GYR636" s="44">
        <v>25</v>
      </c>
      <c r="GYS636" s="44" t="s">
        <v>429</v>
      </c>
      <c r="GYT636" s="44">
        <v>4</v>
      </c>
      <c r="GYU636" s="44" t="s">
        <v>35</v>
      </c>
      <c r="GYV636" s="44">
        <v>64</v>
      </c>
      <c r="GYW636" s="44" t="s">
        <v>473</v>
      </c>
      <c r="GYY636" s="8">
        <v>5080198</v>
      </c>
      <c r="GYZ636" s="44">
        <v>0</v>
      </c>
      <c r="GZA636" s="44">
        <v>20001</v>
      </c>
      <c r="GZB636" s="11" t="s">
        <v>427</v>
      </c>
      <c r="GZC636" s="44" t="s">
        <v>50</v>
      </c>
      <c r="GZD636" s="44">
        <v>791</v>
      </c>
      <c r="GZE636" s="44" t="s">
        <v>51</v>
      </c>
      <c r="GZF636" s="44">
        <v>324</v>
      </c>
      <c r="GZG636" s="44" t="s">
        <v>85</v>
      </c>
      <c r="GZH636" s="44">
        <v>25</v>
      </c>
      <c r="GZI636" s="44" t="s">
        <v>429</v>
      </c>
      <c r="GZJ636" s="44">
        <v>4</v>
      </c>
      <c r="GZK636" s="44" t="s">
        <v>35</v>
      </c>
      <c r="GZL636" s="44">
        <v>64</v>
      </c>
      <c r="GZM636" s="44" t="s">
        <v>473</v>
      </c>
      <c r="GZO636" s="8">
        <v>5080198</v>
      </c>
      <c r="GZP636" s="44">
        <v>0</v>
      </c>
      <c r="GZQ636" s="44">
        <v>20001</v>
      </c>
      <c r="GZR636" s="11" t="s">
        <v>427</v>
      </c>
      <c r="GZS636" s="44" t="s">
        <v>50</v>
      </c>
      <c r="GZT636" s="44">
        <v>791</v>
      </c>
      <c r="GZU636" s="44" t="s">
        <v>51</v>
      </c>
      <c r="GZV636" s="44">
        <v>324</v>
      </c>
      <c r="GZW636" s="44" t="s">
        <v>85</v>
      </c>
      <c r="GZX636" s="44">
        <v>25</v>
      </c>
      <c r="GZY636" s="44" t="s">
        <v>429</v>
      </c>
      <c r="GZZ636" s="44">
        <v>4</v>
      </c>
      <c r="HAA636" s="44" t="s">
        <v>35</v>
      </c>
      <c r="HAB636" s="44">
        <v>64</v>
      </c>
      <c r="HAC636" s="44" t="s">
        <v>473</v>
      </c>
      <c r="HAE636" s="8">
        <v>5080198</v>
      </c>
      <c r="HAF636" s="44">
        <v>0</v>
      </c>
      <c r="HAG636" s="44">
        <v>20001</v>
      </c>
      <c r="HAH636" s="11" t="s">
        <v>427</v>
      </c>
      <c r="HAI636" s="44" t="s">
        <v>50</v>
      </c>
      <c r="HAJ636" s="44">
        <v>791</v>
      </c>
      <c r="HAK636" s="44" t="s">
        <v>51</v>
      </c>
      <c r="HAL636" s="44">
        <v>324</v>
      </c>
      <c r="HAM636" s="44" t="s">
        <v>85</v>
      </c>
      <c r="HAN636" s="44">
        <v>25</v>
      </c>
      <c r="HAO636" s="44" t="s">
        <v>429</v>
      </c>
      <c r="HAP636" s="44">
        <v>4</v>
      </c>
      <c r="HAQ636" s="44" t="s">
        <v>35</v>
      </c>
      <c r="HAR636" s="44">
        <v>64</v>
      </c>
      <c r="HAS636" s="44" t="s">
        <v>473</v>
      </c>
      <c r="HAU636" s="8">
        <v>5080198</v>
      </c>
      <c r="HAV636" s="44">
        <v>0</v>
      </c>
      <c r="HAW636" s="44">
        <v>20001</v>
      </c>
      <c r="HAX636" s="11" t="s">
        <v>427</v>
      </c>
      <c r="HAY636" s="44" t="s">
        <v>50</v>
      </c>
      <c r="HAZ636" s="44">
        <v>791</v>
      </c>
      <c r="HBA636" s="44" t="s">
        <v>51</v>
      </c>
      <c r="HBB636" s="44">
        <v>324</v>
      </c>
      <c r="HBC636" s="44" t="s">
        <v>85</v>
      </c>
      <c r="HBD636" s="44">
        <v>25</v>
      </c>
      <c r="HBE636" s="44" t="s">
        <v>429</v>
      </c>
      <c r="HBF636" s="44">
        <v>4</v>
      </c>
      <c r="HBG636" s="44" t="s">
        <v>35</v>
      </c>
      <c r="HBH636" s="44">
        <v>64</v>
      </c>
      <c r="HBI636" s="44" t="s">
        <v>473</v>
      </c>
      <c r="HBK636" s="8">
        <v>5080198</v>
      </c>
      <c r="HBL636" s="44">
        <v>0</v>
      </c>
      <c r="HBM636" s="44">
        <v>20001</v>
      </c>
      <c r="HBN636" s="11" t="s">
        <v>427</v>
      </c>
      <c r="HBO636" s="44" t="s">
        <v>50</v>
      </c>
      <c r="HBP636" s="44">
        <v>791</v>
      </c>
      <c r="HBQ636" s="44" t="s">
        <v>51</v>
      </c>
      <c r="HBR636" s="44">
        <v>324</v>
      </c>
      <c r="HBS636" s="44" t="s">
        <v>85</v>
      </c>
      <c r="HBT636" s="44">
        <v>25</v>
      </c>
      <c r="HBU636" s="44" t="s">
        <v>429</v>
      </c>
      <c r="HBV636" s="44">
        <v>4</v>
      </c>
      <c r="HBW636" s="44" t="s">
        <v>35</v>
      </c>
      <c r="HBX636" s="44">
        <v>64</v>
      </c>
      <c r="HBY636" s="44" t="s">
        <v>473</v>
      </c>
      <c r="HCA636" s="8">
        <v>5080198</v>
      </c>
      <c r="HCB636" s="44">
        <v>0</v>
      </c>
      <c r="HCC636" s="44">
        <v>20001</v>
      </c>
      <c r="HCD636" s="11" t="s">
        <v>427</v>
      </c>
      <c r="HCE636" s="44" t="s">
        <v>50</v>
      </c>
      <c r="HCF636" s="44">
        <v>791</v>
      </c>
      <c r="HCG636" s="44" t="s">
        <v>51</v>
      </c>
      <c r="HCH636" s="44">
        <v>324</v>
      </c>
      <c r="HCI636" s="44" t="s">
        <v>85</v>
      </c>
      <c r="HCJ636" s="44">
        <v>25</v>
      </c>
      <c r="HCK636" s="44" t="s">
        <v>429</v>
      </c>
      <c r="HCL636" s="44">
        <v>4</v>
      </c>
      <c r="HCM636" s="44" t="s">
        <v>35</v>
      </c>
      <c r="HCN636" s="44">
        <v>64</v>
      </c>
      <c r="HCO636" s="44" t="s">
        <v>473</v>
      </c>
      <c r="HCQ636" s="8">
        <v>5080198</v>
      </c>
      <c r="HCR636" s="44">
        <v>0</v>
      </c>
      <c r="HCS636" s="44">
        <v>20001</v>
      </c>
      <c r="HCT636" s="11" t="s">
        <v>427</v>
      </c>
      <c r="HCU636" s="44" t="s">
        <v>50</v>
      </c>
      <c r="HCV636" s="44">
        <v>791</v>
      </c>
      <c r="HCW636" s="44" t="s">
        <v>51</v>
      </c>
      <c r="HCX636" s="44">
        <v>324</v>
      </c>
      <c r="HCY636" s="44" t="s">
        <v>85</v>
      </c>
      <c r="HCZ636" s="44">
        <v>25</v>
      </c>
      <c r="HDA636" s="44" t="s">
        <v>429</v>
      </c>
      <c r="HDB636" s="44">
        <v>4</v>
      </c>
      <c r="HDC636" s="44" t="s">
        <v>35</v>
      </c>
      <c r="HDD636" s="44">
        <v>64</v>
      </c>
      <c r="HDE636" s="44" t="s">
        <v>473</v>
      </c>
      <c r="HDG636" s="8">
        <v>5080198</v>
      </c>
      <c r="HDH636" s="44">
        <v>0</v>
      </c>
      <c r="HDI636" s="44">
        <v>20001</v>
      </c>
      <c r="HDJ636" s="11" t="s">
        <v>427</v>
      </c>
      <c r="HDK636" s="44" t="s">
        <v>50</v>
      </c>
      <c r="HDL636" s="44">
        <v>791</v>
      </c>
      <c r="HDM636" s="44" t="s">
        <v>51</v>
      </c>
      <c r="HDN636" s="44">
        <v>324</v>
      </c>
      <c r="HDO636" s="44" t="s">
        <v>85</v>
      </c>
      <c r="HDP636" s="44">
        <v>25</v>
      </c>
      <c r="HDQ636" s="44" t="s">
        <v>429</v>
      </c>
      <c r="HDR636" s="44">
        <v>4</v>
      </c>
      <c r="HDS636" s="44" t="s">
        <v>35</v>
      </c>
      <c r="HDT636" s="44">
        <v>64</v>
      </c>
      <c r="HDU636" s="44" t="s">
        <v>473</v>
      </c>
      <c r="HDW636" s="8">
        <v>5080198</v>
      </c>
      <c r="HDX636" s="44">
        <v>0</v>
      </c>
      <c r="HDY636" s="44">
        <v>20001</v>
      </c>
      <c r="HDZ636" s="11" t="s">
        <v>427</v>
      </c>
      <c r="HEA636" s="44" t="s">
        <v>50</v>
      </c>
      <c r="HEB636" s="44">
        <v>791</v>
      </c>
      <c r="HEC636" s="44" t="s">
        <v>51</v>
      </c>
      <c r="HED636" s="44">
        <v>324</v>
      </c>
      <c r="HEE636" s="44" t="s">
        <v>85</v>
      </c>
      <c r="HEF636" s="44">
        <v>25</v>
      </c>
      <c r="HEG636" s="44" t="s">
        <v>429</v>
      </c>
      <c r="HEH636" s="44">
        <v>4</v>
      </c>
      <c r="HEI636" s="44" t="s">
        <v>35</v>
      </c>
      <c r="HEJ636" s="44">
        <v>64</v>
      </c>
      <c r="HEK636" s="44" t="s">
        <v>473</v>
      </c>
      <c r="HEM636" s="8">
        <v>5080198</v>
      </c>
      <c r="HEN636" s="44">
        <v>0</v>
      </c>
      <c r="HEO636" s="44">
        <v>20001</v>
      </c>
      <c r="HEP636" s="11" t="s">
        <v>427</v>
      </c>
      <c r="HEQ636" s="44" t="s">
        <v>50</v>
      </c>
      <c r="HER636" s="44">
        <v>791</v>
      </c>
      <c r="HES636" s="44" t="s">
        <v>51</v>
      </c>
      <c r="HET636" s="44">
        <v>324</v>
      </c>
      <c r="HEU636" s="44" t="s">
        <v>85</v>
      </c>
      <c r="HEV636" s="44">
        <v>25</v>
      </c>
      <c r="HEW636" s="44" t="s">
        <v>429</v>
      </c>
      <c r="HEX636" s="44">
        <v>4</v>
      </c>
      <c r="HEY636" s="44" t="s">
        <v>35</v>
      </c>
      <c r="HEZ636" s="44">
        <v>64</v>
      </c>
      <c r="HFA636" s="44" t="s">
        <v>473</v>
      </c>
      <c r="HFC636" s="8">
        <v>5080198</v>
      </c>
      <c r="HFD636" s="44">
        <v>0</v>
      </c>
      <c r="HFE636" s="44">
        <v>20001</v>
      </c>
      <c r="HFF636" s="11" t="s">
        <v>427</v>
      </c>
      <c r="HFG636" s="44" t="s">
        <v>50</v>
      </c>
      <c r="HFH636" s="44">
        <v>791</v>
      </c>
      <c r="HFI636" s="44" t="s">
        <v>51</v>
      </c>
      <c r="HFJ636" s="44">
        <v>324</v>
      </c>
      <c r="HFK636" s="44" t="s">
        <v>85</v>
      </c>
      <c r="HFL636" s="44">
        <v>25</v>
      </c>
      <c r="HFM636" s="44" t="s">
        <v>429</v>
      </c>
      <c r="HFN636" s="44">
        <v>4</v>
      </c>
      <c r="HFO636" s="44" t="s">
        <v>35</v>
      </c>
      <c r="HFP636" s="44">
        <v>64</v>
      </c>
      <c r="HFQ636" s="44" t="s">
        <v>473</v>
      </c>
      <c r="HFS636" s="8">
        <v>5080198</v>
      </c>
      <c r="HFT636" s="44">
        <v>0</v>
      </c>
      <c r="HFU636" s="44">
        <v>20001</v>
      </c>
      <c r="HFV636" s="11" t="s">
        <v>427</v>
      </c>
      <c r="HFW636" s="44" t="s">
        <v>50</v>
      </c>
      <c r="HFX636" s="44">
        <v>791</v>
      </c>
      <c r="HFY636" s="44" t="s">
        <v>51</v>
      </c>
      <c r="HFZ636" s="44">
        <v>324</v>
      </c>
      <c r="HGA636" s="44" t="s">
        <v>85</v>
      </c>
      <c r="HGB636" s="44">
        <v>25</v>
      </c>
      <c r="HGC636" s="44" t="s">
        <v>429</v>
      </c>
      <c r="HGD636" s="44">
        <v>4</v>
      </c>
      <c r="HGE636" s="44" t="s">
        <v>35</v>
      </c>
      <c r="HGF636" s="44">
        <v>64</v>
      </c>
      <c r="HGG636" s="44" t="s">
        <v>473</v>
      </c>
      <c r="HGI636" s="8">
        <v>5080198</v>
      </c>
      <c r="HGJ636" s="44">
        <v>0</v>
      </c>
      <c r="HGK636" s="44">
        <v>20001</v>
      </c>
      <c r="HGL636" s="11" t="s">
        <v>427</v>
      </c>
      <c r="HGM636" s="44" t="s">
        <v>50</v>
      </c>
      <c r="HGN636" s="44">
        <v>791</v>
      </c>
      <c r="HGO636" s="44" t="s">
        <v>51</v>
      </c>
      <c r="HGP636" s="44">
        <v>324</v>
      </c>
      <c r="HGQ636" s="44" t="s">
        <v>85</v>
      </c>
      <c r="HGR636" s="44">
        <v>25</v>
      </c>
      <c r="HGS636" s="44" t="s">
        <v>429</v>
      </c>
      <c r="HGT636" s="44">
        <v>4</v>
      </c>
      <c r="HGU636" s="44" t="s">
        <v>35</v>
      </c>
      <c r="HGV636" s="44">
        <v>64</v>
      </c>
      <c r="HGW636" s="44" t="s">
        <v>473</v>
      </c>
      <c r="HGY636" s="8">
        <v>5080198</v>
      </c>
      <c r="HGZ636" s="44">
        <v>0</v>
      </c>
      <c r="HHA636" s="44">
        <v>20001</v>
      </c>
      <c r="HHB636" s="11" t="s">
        <v>427</v>
      </c>
      <c r="HHC636" s="44" t="s">
        <v>50</v>
      </c>
      <c r="HHD636" s="44">
        <v>791</v>
      </c>
      <c r="HHE636" s="44" t="s">
        <v>51</v>
      </c>
      <c r="HHF636" s="44">
        <v>324</v>
      </c>
      <c r="HHG636" s="44" t="s">
        <v>85</v>
      </c>
      <c r="HHH636" s="44">
        <v>25</v>
      </c>
      <c r="HHI636" s="44" t="s">
        <v>429</v>
      </c>
      <c r="HHJ636" s="44">
        <v>4</v>
      </c>
      <c r="HHK636" s="44" t="s">
        <v>35</v>
      </c>
      <c r="HHL636" s="44">
        <v>64</v>
      </c>
      <c r="HHM636" s="44" t="s">
        <v>473</v>
      </c>
      <c r="HHO636" s="8">
        <v>5080198</v>
      </c>
      <c r="HHP636" s="44">
        <v>0</v>
      </c>
      <c r="HHQ636" s="44">
        <v>20001</v>
      </c>
      <c r="HHR636" s="11" t="s">
        <v>427</v>
      </c>
      <c r="HHS636" s="44" t="s">
        <v>50</v>
      </c>
      <c r="HHT636" s="44">
        <v>791</v>
      </c>
      <c r="HHU636" s="44" t="s">
        <v>51</v>
      </c>
      <c r="HHV636" s="44">
        <v>324</v>
      </c>
      <c r="HHW636" s="44" t="s">
        <v>85</v>
      </c>
      <c r="HHX636" s="44">
        <v>25</v>
      </c>
      <c r="HHY636" s="44" t="s">
        <v>429</v>
      </c>
      <c r="HHZ636" s="44">
        <v>4</v>
      </c>
      <c r="HIA636" s="44" t="s">
        <v>35</v>
      </c>
      <c r="HIB636" s="44">
        <v>64</v>
      </c>
      <c r="HIC636" s="44" t="s">
        <v>473</v>
      </c>
      <c r="HIE636" s="8">
        <v>5080198</v>
      </c>
      <c r="HIF636" s="44">
        <v>0</v>
      </c>
      <c r="HIG636" s="44">
        <v>20001</v>
      </c>
      <c r="HIH636" s="11" t="s">
        <v>427</v>
      </c>
      <c r="HII636" s="44" t="s">
        <v>50</v>
      </c>
      <c r="HIJ636" s="44">
        <v>791</v>
      </c>
      <c r="HIK636" s="44" t="s">
        <v>51</v>
      </c>
      <c r="HIL636" s="44">
        <v>324</v>
      </c>
      <c r="HIM636" s="44" t="s">
        <v>85</v>
      </c>
      <c r="HIN636" s="44">
        <v>25</v>
      </c>
      <c r="HIO636" s="44" t="s">
        <v>429</v>
      </c>
      <c r="HIP636" s="44">
        <v>4</v>
      </c>
      <c r="HIQ636" s="44" t="s">
        <v>35</v>
      </c>
      <c r="HIR636" s="44">
        <v>64</v>
      </c>
      <c r="HIS636" s="44" t="s">
        <v>473</v>
      </c>
      <c r="HIU636" s="8">
        <v>5080198</v>
      </c>
      <c r="HIV636" s="44">
        <v>0</v>
      </c>
      <c r="HIW636" s="44">
        <v>20001</v>
      </c>
      <c r="HIX636" s="11" t="s">
        <v>427</v>
      </c>
      <c r="HIY636" s="44" t="s">
        <v>50</v>
      </c>
      <c r="HIZ636" s="44">
        <v>791</v>
      </c>
      <c r="HJA636" s="44" t="s">
        <v>51</v>
      </c>
      <c r="HJB636" s="44">
        <v>324</v>
      </c>
      <c r="HJC636" s="44" t="s">
        <v>85</v>
      </c>
      <c r="HJD636" s="44">
        <v>25</v>
      </c>
      <c r="HJE636" s="44" t="s">
        <v>429</v>
      </c>
      <c r="HJF636" s="44">
        <v>4</v>
      </c>
      <c r="HJG636" s="44" t="s">
        <v>35</v>
      </c>
      <c r="HJH636" s="44">
        <v>64</v>
      </c>
      <c r="HJI636" s="44" t="s">
        <v>473</v>
      </c>
      <c r="HJK636" s="8">
        <v>5080198</v>
      </c>
      <c r="HJL636" s="44">
        <v>0</v>
      </c>
      <c r="HJM636" s="44">
        <v>20001</v>
      </c>
      <c r="HJN636" s="11" t="s">
        <v>427</v>
      </c>
      <c r="HJO636" s="44" t="s">
        <v>50</v>
      </c>
      <c r="HJP636" s="44">
        <v>791</v>
      </c>
      <c r="HJQ636" s="44" t="s">
        <v>51</v>
      </c>
      <c r="HJR636" s="44">
        <v>324</v>
      </c>
      <c r="HJS636" s="44" t="s">
        <v>85</v>
      </c>
      <c r="HJT636" s="44">
        <v>25</v>
      </c>
      <c r="HJU636" s="44" t="s">
        <v>429</v>
      </c>
      <c r="HJV636" s="44">
        <v>4</v>
      </c>
      <c r="HJW636" s="44" t="s">
        <v>35</v>
      </c>
      <c r="HJX636" s="44">
        <v>64</v>
      </c>
      <c r="HJY636" s="44" t="s">
        <v>473</v>
      </c>
      <c r="HKA636" s="8">
        <v>5080198</v>
      </c>
      <c r="HKB636" s="44">
        <v>0</v>
      </c>
      <c r="HKC636" s="44">
        <v>20001</v>
      </c>
      <c r="HKD636" s="11" t="s">
        <v>427</v>
      </c>
      <c r="HKE636" s="44" t="s">
        <v>50</v>
      </c>
      <c r="HKF636" s="44">
        <v>791</v>
      </c>
      <c r="HKG636" s="44" t="s">
        <v>51</v>
      </c>
      <c r="HKH636" s="44">
        <v>324</v>
      </c>
      <c r="HKI636" s="44" t="s">
        <v>85</v>
      </c>
      <c r="HKJ636" s="44">
        <v>25</v>
      </c>
      <c r="HKK636" s="44" t="s">
        <v>429</v>
      </c>
      <c r="HKL636" s="44">
        <v>4</v>
      </c>
      <c r="HKM636" s="44" t="s">
        <v>35</v>
      </c>
      <c r="HKN636" s="44">
        <v>64</v>
      </c>
      <c r="HKO636" s="44" t="s">
        <v>473</v>
      </c>
      <c r="HKQ636" s="8">
        <v>5080198</v>
      </c>
      <c r="HKR636" s="44">
        <v>0</v>
      </c>
      <c r="HKS636" s="44">
        <v>20001</v>
      </c>
      <c r="HKT636" s="11" t="s">
        <v>427</v>
      </c>
      <c r="HKU636" s="44" t="s">
        <v>50</v>
      </c>
      <c r="HKV636" s="44">
        <v>791</v>
      </c>
      <c r="HKW636" s="44" t="s">
        <v>51</v>
      </c>
      <c r="HKX636" s="44">
        <v>324</v>
      </c>
      <c r="HKY636" s="44" t="s">
        <v>85</v>
      </c>
      <c r="HKZ636" s="44">
        <v>25</v>
      </c>
      <c r="HLA636" s="44" t="s">
        <v>429</v>
      </c>
      <c r="HLB636" s="44">
        <v>4</v>
      </c>
      <c r="HLC636" s="44" t="s">
        <v>35</v>
      </c>
      <c r="HLD636" s="44">
        <v>64</v>
      </c>
      <c r="HLE636" s="44" t="s">
        <v>473</v>
      </c>
      <c r="HLG636" s="8">
        <v>5080198</v>
      </c>
      <c r="HLH636" s="44">
        <v>0</v>
      </c>
      <c r="HLI636" s="44">
        <v>20001</v>
      </c>
      <c r="HLJ636" s="11" t="s">
        <v>427</v>
      </c>
      <c r="HLK636" s="44" t="s">
        <v>50</v>
      </c>
      <c r="HLL636" s="44">
        <v>791</v>
      </c>
      <c r="HLM636" s="44" t="s">
        <v>51</v>
      </c>
      <c r="HLN636" s="44">
        <v>324</v>
      </c>
      <c r="HLO636" s="44" t="s">
        <v>85</v>
      </c>
      <c r="HLP636" s="44">
        <v>25</v>
      </c>
      <c r="HLQ636" s="44" t="s">
        <v>429</v>
      </c>
      <c r="HLR636" s="44">
        <v>4</v>
      </c>
      <c r="HLS636" s="44" t="s">
        <v>35</v>
      </c>
      <c r="HLT636" s="44">
        <v>64</v>
      </c>
      <c r="HLU636" s="44" t="s">
        <v>473</v>
      </c>
      <c r="HLW636" s="8">
        <v>5080198</v>
      </c>
      <c r="HLX636" s="44">
        <v>0</v>
      </c>
      <c r="HLY636" s="44">
        <v>20001</v>
      </c>
      <c r="HLZ636" s="11" t="s">
        <v>427</v>
      </c>
      <c r="HMA636" s="44" t="s">
        <v>50</v>
      </c>
      <c r="HMB636" s="44">
        <v>791</v>
      </c>
      <c r="HMC636" s="44" t="s">
        <v>51</v>
      </c>
      <c r="HMD636" s="44">
        <v>324</v>
      </c>
      <c r="HME636" s="44" t="s">
        <v>85</v>
      </c>
      <c r="HMF636" s="44">
        <v>25</v>
      </c>
      <c r="HMG636" s="44" t="s">
        <v>429</v>
      </c>
      <c r="HMH636" s="44">
        <v>4</v>
      </c>
      <c r="HMI636" s="44" t="s">
        <v>35</v>
      </c>
      <c r="HMJ636" s="44">
        <v>64</v>
      </c>
      <c r="HMK636" s="44" t="s">
        <v>473</v>
      </c>
      <c r="HMM636" s="8">
        <v>5080198</v>
      </c>
      <c r="HMN636" s="44">
        <v>0</v>
      </c>
      <c r="HMO636" s="44">
        <v>20001</v>
      </c>
      <c r="HMP636" s="11" t="s">
        <v>427</v>
      </c>
      <c r="HMQ636" s="44" t="s">
        <v>50</v>
      </c>
      <c r="HMR636" s="44">
        <v>791</v>
      </c>
      <c r="HMS636" s="44" t="s">
        <v>51</v>
      </c>
      <c r="HMT636" s="44">
        <v>324</v>
      </c>
      <c r="HMU636" s="44" t="s">
        <v>85</v>
      </c>
      <c r="HMV636" s="44">
        <v>25</v>
      </c>
      <c r="HMW636" s="44" t="s">
        <v>429</v>
      </c>
      <c r="HMX636" s="44">
        <v>4</v>
      </c>
      <c r="HMY636" s="44" t="s">
        <v>35</v>
      </c>
      <c r="HMZ636" s="44">
        <v>64</v>
      </c>
      <c r="HNA636" s="44" t="s">
        <v>473</v>
      </c>
      <c r="HNC636" s="8">
        <v>5080198</v>
      </c>
      <c r="HND636" s="44">
        <v>0</v>
      </c>
      <c r="HNE636" s="44">
        <v>20001</v>
      </c>
      <c r="HNF636" s="11" t="s">
        <v>427</v>
      </c>
      <c r="HNG636" s="44" t="s">
        <v>50</v>
      </c>
      <c r="HNH636" s="44">
        <v>791</v>
      </c>
      <c r="HNI636" s="44" t="s">
        <v>51</v>
      </c>
      <c r="HNJ636" s="44">
        <v>324</v>
      </c>
      <c r="HNK636" s="44" t="s">
        <v>85</v>
      </c>
      <c r="HNL636" s="44">
        <v>25</v>
      </c>
      <c r="HNM636" s="44" t="s">
        <v>429</v>
      </c>
      <c r="HNN636" s="44">
        <v>4</v>
      </c>
      <c r="HNO636" s="44" t="s">
        <v>35</v>
      </c>
      <c r="HNP636" s="44">
        <v>64</v>
      </c>
      <c r="HNQ636" s="44" t="s">
        <v>473</v>
      </c>
      <c r="HNS636" s="8">
        <v>5080198</v>
      </c>
      <c r="HNT636" s="44">
        <v>0</v>
      </c>
      <c r="HNU636" s="44">
        <v>20001</v>
      </c>
      <c r="HNV636" s="11" t="s">
        <v>427</v>
      </c>
      <c r="HNW636" s="44" t="s">
        <v>50</v>
      </c>
      <c r="HNX636" s="44">
        <v>791</v>
      </c>
      <c r="HNY636" s="44" t="s">
        <v>51</v>
      </c>
      <c r="HNZ636" s="44">
        <v>324</v>
      </c>
      <c r="HOA636" s="44" t="s">
        <v>85</v>
      </c>
      <c r="HOB636" s="44">
        <v>25</v>
      </c>
      <c r="HOC636" s="44" t="s">
        <v>429</v>
      </c>
      <c r="HOD636" s="44">
        <v>4</v>
      </c>
      <c r="HOE636" s="44" t="s">
        <v>35</v>
      </c>
      <c r="HOF636" s="44">
        <v>64</v>
      </c>
      <c r="HOG636" s="44" t="s">
        <v>473</v>
      </c>
      <c r="HOI636" s="8">
        <v>5080198</v>
      </c>
      <c r="HOJ636" s="44">
        <v>0</v>
      </c>
      <c r="HOK636" s="44">
        <v>20001</v>
      </c>
      <c r="HOL636" s="11" t="s">
        <v>427</v>
      </c>
      <c r="HOM636" s="44" t="s">
        <v>50</v>
      </c>
      <c r="HON636" s="44">
        <v>791</v>
      </c>
      <c r="HOO636" s="44" t="s">
        <v>51</v>
      </c>
      <c r="HOP636" s="44">
        <v>324</v>
      </c>
      <c r="HOQ636" s="44" t="s">
        <v>85</v>
      </c>
      <c r="HOR636" s="44">
        <v>25</v>
      </c>
      <c r="HOS636" s="44" t="s">
        <v>429</v>
      </c>
      <c r="HOT636" s="44">
        <v>4</v>
      </c>
      <c r="HOU636" s="44" t="s">
        <v>35</v>
      </c>
      <c r="HOV636" s="44">
        <v>64</v>
      </c>
      <c r="HOW636" s="44" t="s">
        <v>473</v>
      </c>
      <c r="HOY636" s="8">
        <v>5080198</v>
      </c>
      <c r="HOZ636" s="44">
        <v>0</v>
      </c>
      <c r="HPA636" s="44">
        <v>20001</v>
      </c>
      <c r="HPB636" s="11" t="s">
        <v>427</v>
      </c>
      <c r="HPC636" s="44" t="s">
        <v>50</v>
      </c>
      <c r="HPD636" s="44">
        <v>791</v>
      </c>
      <c r="HPE636" s="44" t="s">
        <v>51</v>
      </c>
      <c r="HPF636" s="44">
        <v>324</v>
      </c>
      <c r="HPG636" s="44" t="s">
        <v>85</v>
      </c>
      <c r="HPH636" s="44">
        <v>25</v>
      </c>
      <c r="HPI636" s="44" t="s">
        <v>429</v>
      </c>
      <c r="HPJ636" s="44">
        <v>4</v>
      </c>
      <c r="HPK636" s="44" t="s">
        <v>35</v>
      </c>
      <c r="HPL636" s="44">
        <v>64</v>
      </c>
      <c r="HPM636" s="44" t="s">
        <v>473</v>
      </c>
      <c r="HPO636" s="8">
        <v>5080198</v>
      </c>
      <c r="HPP636" s="44">
        <v>0</v>
      </c>
      <c r="HPQ636" s="44">
        <v>20001</v>
      </c>
      <c r="HPR636" s="11" t="s">
        <v>427</v>
      </c>
      <c r="HPS636" s="44" t="s">
        <v>50</v>
      </c>
      <c r="HPT636" s="44">
        <v>791</v>
      </c>
      <c r="HPU636" s="44" t="s">
        <v>51</v>
      </c>
      <c r="HPV636" s="44">
        <v>324</v>
      </c>
      <c r="HPW636" s="44" t="s">
        <v>85</v>
      </c>
      <c r="HPX636" s="44">
        <v>25</v>
      </c>
      <c r="HPY636" s="44" t="s">
        <v>429</v>
      </c>
      <c r="HPZ636" s="44">
        <v>4</v>
      </c>
      <c r="HQA636" s="44" t="s">
        <v>35</v>
      </c>
      <c r="HQB636" s="44">
        <v>64</v>
      </c>
      <c r="HQC636" s="44" t="s">
        <v>473</v>
      </c>
      <c r="HQE636" s="8">
        <v>5080198</v>
      </c>
      <c r="HQF636" s="44">
        <v>0</v>
      </c>
      <c r="HQG636" s="44">
        <v>20001</v>
      </c>
      <c r="HQH636" s="11" t="s">
        <v>427</v>
      </c>
      <c r="HQI636" s="44" t="s">
        <v>50</v>
      </c>
      <c r="HQJ636" s="44">
        <v>791</v>
      </c>
      <c r="HQK636" s="44" t="s">
        <v>51</v>
      </c>
      <c r="HQL636" s="44">
        <v>324</v>
      </c>
      <c r="HQM636" s="44" t="s">
        <v>85</v>
      </c>
      <c r="HQN636" s="44">
        <v>25</v>
      </c>
      <c r="HQO636" s="44" t="s">
        <v>429</v>
      </c>
      <c r="HQP636" s="44">
        <v>4</v>
      </c>
      <c r="HQQ636" s="44" t="s">
        <v>35</v>
      </c>
      <c r="HQR636" s="44">
        <v>64</v>
      </c>
      <c r="HQS636" s="44" t="s">
        <v>473</v>
      </c>
      <c r="HQU636" s="8">
        <v>5080198</v>
      </c>
      <c r="HQV636" s="44">
        <v>0</v>
      </c>
      <c r="HQW636" s="44">
        <v>20001</v>
      </c>
      <c r="HQX636" s="11" t="s">
        <v>427</v>
      </c>
      <c r="HQY636" s="44" t="s">
        <v>50</v>
      </c>
      <c r="HQZ636" s="44">
        <v>791</v>
      </c>
      <c r="HRA636" s="44" t="s">
        <v>51</v>
      </c>
      <c r="HRB636" s="44">
        <v>324</v>
      </c>
      <c r="HRC636" s="44" t="s">
        <v>85</v>
      </c>
      <c r="HRD636" s="44">
        <v>25</v>
      </c>
      <c r="HRE636" s="44" t="s">
        <v>429</v>
      </c>
      <c r="HRF636" s="44">
        <v>4</v>
      </c>
      <c r="HRG636" s="44" t="s">
        <v>35</v>
      </c>
      <c r="HRH636" s="44">
        <v>64</v>
      </c>
      <c r="HRI636" s="44" t="s">
        <v>473</v>
      </c>
      <c r="HRK636" s="8">
        <v>5080198</v>
      </c>
      <c r="HRL636" s="44">
        <v>0</v>
      </c>
      <c r="HRM636" s="44">
        <v>20001</v>
      </c>
      <c r="HRN636" s="11" t="s">
        <v>427</v>
      </c>
      <c r="HRO636" s="44" t="s">
        <v>50</v>
      </c>
      <c r="HRP636" s="44">
        <v>791</v>
      </c>
      <c r="HRQ636" s="44" t="s">
        <v>51</v>
      </c>
      <c r="HRR636" s="44">
        <v>324</v>
      </c>
      <c r="HRS636" s="44" t="s">
        <v>85</v>
      </c>
      <c r="HRT636" s="44">
        <v>25</v>
      </c>
      <c r="HRU636" s="44" t="s">
        <v>429</v>
      </c>
      <c r="HRV636" s="44">
        <v>4</v>
      </c>
      <c r="HRW636" s="44" t="s">
        <v>35</v>
      </c>
      <c r="HRX636" s="44">
        <v>64</v>
      </c>
      <c r="HRY636" s="44" t="s">
        <v>473</v>
      </c>
      <c r="HSA636" s="8">
        <v>5080198</v>
      </c>
      <c r="HSB636" s="44">
        <v>0</v>
      </c>
      <c r="HSC636" s="44">
        <v>20001</v>
      </c>
      <c r="HSD636" s="11" t="s">
        <v>427</v>
      </c>
      <c r="HSE636" s="44" t="s">
        <v>50</v>
      </c>
      <c r="HSF636" s="44">
        <v>791</v>
      </c>
      <c r="HSG636" s="44" t="s">
        <v>51</v>
      </c>
      <c r="HSH636" s="44">
        <v>324</v>
      </c>
      <c r="HSI636" s="44" t="s">
        <v>85</v>
      </c>
      <c r="HSJ636" s="44">
        <v>25</v>
      </c>
      <c r="HSK636" s="44" t="s">
        <v>429</v>
      </c>
      <c r="HSL636" s="44">
        <v>4</v>
      </c>
      <c r="HSM636" s="44" t="s">
        <v>35</v>
      </c>
      <c r="HSN636" s="44">
        <v>64</v>
      </c>
      <c r="HSO636" s="44" t="s">
        <v>473</v>
      </c>
      <c r="HSQ636" s="8">
        <v>5080198</v>
      </c>
      <c r="HSR636" s="44">
        <v>0</v>
      </c>
      <c r="HSS636" s="44">
        <v>20001</v>
      </c>
      <c r="HST636" s="11" t="s">
        <v>427</v>
      </c>
      <c r="HSU636" s="44" t="s">
        <v>50</v>
      </c>
      <c r="HSV636" s="44">
        <v>791</v>
      </c>
      <c r="HSW636" s="44" t="s">
        <v>51</v>
      </c>
      <c r="HSX636" s="44">
        <v>324</v>
      </c>
      <c r="HSY636" s="44" t="s">
        <v>85</v>
      </c>
      <c r="HSZ636" s="44">
        <v>25</v>
      </c>
      <c r="HTA636" s="44" t="s">
        <v>429</v>
      </c>
      <c r="HTB636" s="44">
        <v>4</v>
      </c>
      <c r="HTC636" s="44" t="s">
        <v>35</v>
      </c>
      <c r="HTD636" s="44">
        <v>64</v>
      </c>
      <c r="HTE636" s="44" t="s">
        <v>473</v>
      </c>
      <c r="HTG636" s="8">
        <v>5080198</v>
      </c>
      <c r="HTH636" s="44">
        <v>0</v>
      </c>
      <c r="HTI636" s="44">
        <v>20001</v>
      </c>
      <c r="HTJ636" s="11" t="s">
        <v>427</v>
      </c>
      <c r="HTK636" s="44" t="s">
        <v>50</v>
      </c>
      <c r="HTL636" s="44">
        <v>791</v>
      </c>
      <c r="HTM636" s="44" t="s">
        <v>51</v>
      </c>
      <c r="HTN636" s="44">
        <v>324</v>
      </c>
      <c r="HTO636" s="44" t="s">
        <v>85</v>
      </c>
      <c r="HTP636" s="44">
        <v>25</v>
      </c>
      <c r="HTQ636" s="44" t="s">
        <v>429</v>
      </c>
      <c r="HTR636" s="44">
        <v>4</v>
      </c>
      <c r="HTS636" s="44" t="s">
        <v>35</v>
      </c>
      <c r="HTT636" s="44">
        <v>64</v>
      </c>
      <c r="HTU636" s="44" t="s">
        <v>473</v>
      </c>
      <c r="HTW636" s="8">
        <v>5080198</v>
      </c>
      <c r="HTX636" s="44">
        <v>0</v>
      </c>
      <c r="HTY636" s="44">
        <v>20001</v>
      </c>
      <c r="HTZ636" s="11" t="s">
        <v>427</v>
      </c>
      <c r="HUA636" s="44" t="s">
        <v>50</v>
      </c>
      <c r="HUB636" s="44">
        <v>791</v>
      </c>
      <c r="HUC636" s="44" t="s">
        <v>51</v>
      </c>
      <c r="HUD636" s="44">
        <v>324</v>
      </c>
      <c r="HUE636" s="44" t="s">
        <v>85</v>
      </c>
      <c r="HUF636" s="44">
        <v>25</v>
      </c>
      <c r="HUG636" s="44" t="s">
        <v>429</v>
      </c>
      <c r="HUH636" s="44">
        <v>4</v>
      </c>
      <c r="HUI636" s="44" t="s">
        <v>35</v>
      </c>
      <c r="HUJ636" s="44">
        <v>64</v>
      </c>
      <c r="HUK636" s="44" t="s">
        <v>473</v>
      </c>
      <c r="HUM636" s="8">
        <v>5080198</v>
      </c>
      <c r="HUN636" s="44">
        <v>0</v>
      </c>
      <c r="HUO636" s="44">
        <v>20001</v>
      </c>
      <c r="HUP636" s="11" t="s">
        <v>427</v>
      </c>
      <c r="HUQ636" s="44" t="s">
        <v>50</v>
      </c>
      <c r="HUR636" s="44">
        <v>791</v>
      </c>
      <c r="HUS636" s="44" t="s">
        <v>51</v>
      </c>
      <c r="HUT636" s="44">
        <v>324</v>
      </c>
      <c r="HUU636" s="44" t="s">
        <v>85</v>
      </c>
      <c r="HUV636" s="44">
        <v>25</v>
      </c>
      <c r="HUW636" s="44" t="s">
        <v>429</v>
      </c>
      <c r="HUX636" s="44">
        <v>4</v>
      </c>
      <c r="HUY636" s="44" t="s">
        <v>35</v>
      </c>
      <c r="HUZ636" s="44">
        <v>64</v>
      </c>
      <c r="HVA636" s="44" t="s">
        <v>473</v>
      </c>
      <c r="HVC636" s="8">
        <v>5080198</v>
      </c>
      <c r="HVD636" s="44">
        <v>0</v>
      </c>
      <c r="HVE636" s="44">
        <v>20001</v>
      </c>
      <c r="HVF636" s="11" t="s">
        <v>427</v>
      </c>
      <c r="HVG636" s="44" t="s">
        <v>50</v>
      </c>
      <c r="HVH636" s="44">
        <v>791</v>
      </c>
      <c r="HVI636" s="44" t="s">
        <v>51</v>
      </c>
      <c r="HVJ636" s="44">
        <v>324</v>
      </c>
      <c r="HVK636" s="44" t="s">
        <v>85</v>
      </c>
      <c r="HVL636" s="44">
        <v>25</v>
      </c>
      <c r="HVM636" s="44" t="s">
        <v>429</v>
      </c>
      <c r="HVN636" s="44">
        <v>4</v>
      </c>
      <c r="HVO636" s="44" t="s">
        <v>35</v>
      </c>
      <c r="HVP636" s="44">
        <v>64</v>
      </c>
      <c r="HVQ636" s="44" t="s">
        <v>473</v>
      </c>
      <c r="HVS636" s="8">
        <v>5080198</v>
      </c>
      <c r="HVT636" s="44">
        <v>0</v>
      </c>
      <c r="HVU636" s="44">
        <v>20001</v>
      </c>
      <c r="HVV636" s="11" t="s">
        <v>427</v>
      </c>
      <c r="HVW636" s="44" t="s">
        <v>50</v>
      </c>
      <c r="HVX636" s="44">
        <v>791</v>
      </c>
      <c r="HVY636" s="44" t="s">
        <v>51</v>
      </c>
      <c r="HVZ636" s="44">
        <v>324</v>
      </c>
      <c r="HWA636" s="44" t="s">
        <v>85</v>
      </c>
      <c r="HWB636" s="44">
        <v>25</v>
      </c>
      <c r="HWC636" s="44" t="s">
        <v>429</v>
      </c>
      <c r="HWD636" s="44">
        <v>4</v>
      </c>
      <c r="HWE636" s="44" t="s">
        <v>35</v>
      </c>
      <c r="HWF636" s="44">
        <v>64</v>
      </c>
      <c r="HWG636" s="44" t="s">
        <v>473</v>
      </c>
      <c r="HWI636" s="8">
        <v>5080198</v>
      </c>
      <c r="HWJ636" s="44">
        <v>0</v>
      </c>
      <c r="HWK636" s="44">
        <v>20001</v>
      </c>
      <c r="HWL636" s="11" t="s">
        <v>427</v>
      </c>
      <c r="HWM636" s="44" t="s">
        <v>50</v>
      </c>
      <c r="HWN636" s="44">
        <v>791</v>
      </c>
      <c r="HWO636" s="44" t="s">
        <v>51</v>
      </c>
      <c r="HWP636" s="44">
        <v>324</v>
      </c>
      <c r="HWQ636" s="44" t="s">
        <v>85</v>
      </c>
      <c r="HWR636" s="44">
        <v>25</v>
      </c>
      <c r="HWS636" s="44" t="s">
        <v>429</v>
      </c>
      <c r="HWT636" s="44">
        <v>4</v>
      </c>
      <c r="HWU636" s="44" t="s">
        <v>35</v>
      </c>
      <c r="HWV636" s="44">
        <v>64</v>
      </c>
      <c r="HWW636" s="44" t="s">
        <v>473</v>
      </c>
      <c r="HWY636" s="8">
        <v>5080198</v>
      </c>
      <c r="HWZ636" s="44">
        <v>0</v>
      </c>
      <c r="HXA636" s="44">
        <v>20001</v>
      </c>
      <c r="HXB636" s="11" t="s">
        <v>427</v>
      </c>
      <c r="HXC636" s="44" t="s">
        <v>50</v>
      </c>
      <c r="HXD636" s="44">
        <v>791</v>
      </c>
      <c r="HXE636" s="44" t="s">
        <v>51</v>
      </c>
      <c r="HXF636" s="44">
        <v>324</v>
      </c>
      <c r="HXG636" s="44" t="s">
        <v>85</v>
      </c>
      <c r="HXH636" s="44">
        <v>25</v>
      </c>
      <c r="HXI636" s="44" t="s">
        <v>429</v>
      </c>
      <c r="HXJ636" s="44">
        <v>4</v>
      </c>
      <c r="HXK636" s="44" t="s">
        <v>35</v>
      </c>
      <c r="HXL636" s="44">
        <v>64</v>
      </c>
      <c r="HXM636" s="44" t="s">
        <v>473</v>
      </c>
      <c r="HXO636" s="8">
        <v>5080198</v>
      </c>
      <c r="HXP636" s="44">
        <v>0</v>
      </c>
      <c r="HXQ636" s="44">
        <v>20001</v>
      </c>
      <c r="HXR636" s="11" t="s">
        <v>427</v>
      </c>
      <c r="HXS636" s="44" t="s">
        <v>50</v>
      </c>
      <c r="HXT636" s="44">
        <v>791</v>
      </c>
      <c r="HXU636" s="44" t="s">
        <v>51</v>
      </c>
      <c r="HXV636" s="44">
        <v>324</v>
      </c>
      <c r="HXW636" s="44" t="s">
        <v>85</v>
      </c>
      <c r="HXX636" s="44">
        <v>25</v>
      </c>
      <c r="HXY636" s="44" t="s">
        <v>429</v>
      </c>
      <c r="HXZ636" s="44">
        <v>4</v>
      </c>
      <c r="HYA636" s="44" t="s">
        <v>35</v>
      </c>
      <c r="HYB636" s="44">
        <v>64</v>
      </c>
      <c r="HYC636" s="44" t="s">
        <v>473</v>
      </c>
      <c r="HYE636" s="8">
        <v>5080198</v>
      </c>
      <c r="HYF636" s="44">
        <v>0</v>
      </c>
      <c r="HYG636" s="44">
        <v>20001</v>
      </c>
      <c r="HYH636" s="11" t="s">
        <v>427</v>
      </c>
      <c r="HYI636" s="44" t="s">
        <v>50</v>
      </c>
      <c r="HYJ636" s="44">
        <v>791</v>
      </c>
      <c r="HYK636" s="44" t="s">
        <v>51</v>
      </c>
      <c r="HYL636" s="44">
        <v>324</v>
      </c>
      <c r="HYM636" s="44" t="s">
        <v>85</v>
      </c>
      <c r="HYN636" s="44">
        <v>25</v>
      </c>
      <c r="HYO636" s="44" t="s">
        <v>429</v>
      </c>
      <c r="HYP636" s="44">
        <v>4</v>
      </c>
      <c r="HYQ636" s="44" t="s">
        <v>35</v>
      </c>
      <c r="HYR636" s="44">
        <v>64</v>
      </c>
      <c r="HYS636" s="44" t="s">
        <v>473</v>
      </c>
      <c r="HYU636" s="8">
        <v>5080198</v>
      </c>
      <c r="HYV636" s="44">
        <v>0</v>
      </c>
      <c r="HYW636" s="44">
        <v>20001</v>
      </c>
      <c r="HYX636" s="11" t="s">
        <v>427</v>
      </c>
      <c r="HYY636" s="44" t="s">
        <v>50</v>
      </c>
      <c r="HYZ636" s="44">
        <v>791</v>
      </c>
      <c r="HZA636" s="44" t="s">
        <v>51</v>
      </c>
      <c r="HZB636" s="44">
        <v>324</v>
      </c>
      <c r="HZC636" s="44" t="s">
        <v>85</v>
      </c>
      <c r="HZD636" s="44">
        <v>25</v>
      </c>
      <c r="HZE636" s="44" t="s">
        <v>429</v>
      </c>
      <c r="HZF636" s="44">
        <v>4</v>
      </c>
      <c r="HZG636" s="44" t="s">
        <v>35</v>
      </c>
      <c r="HZH636" s="44">
        <v>64</v>
      </c>
      <c r="HZI636" s="44" t="s">
        <v>473</v>
      </c>
      <c r="HZK636" s="8">
        <v>5080198</v>
      </c>
      <c r="HZL636" s="44">
        <v>0</v>
      </c>
      <c r="HZM636" s="44">
        <v>20001</v>
      </c>
      <c r="HZN636" s="11" t="s">
        <v>427</v>
      </c>
      <c r="HZO636" s="44" t="s">
        <v>50</v>
      </c>
      <c r="HZP636" s="44">
        <v>791</v>
      </c>
      <c r="HZQ636" s="44" t="s">
        <v>51</v>
      </c>
      <c r="HZR636" s="44">
        <v>324</v>
      </c>
      <c r="HZS636" s="44" t="s">
        <v>85</v>
      </c>
      <c r="HZT636" s="44">
        <v>25</v>
      </c>
      <c r="HZU636" s="44" t="s">
        <v>429</v>
      </c>
      <c r="HZV636" s="44">
        <v>4</v>
      </c>
      <c r="HZW636" s="44" t="s">
        <v>35</v>
      </c>
      <c r="HZX636" s="44">
        <v>64</v>
      </c>
      <c r="HZY636" s="44" t="s">
        <v>473</v>
      </c>
      <c r="IAA636" s="8">
        <v>5080198</v>
      </c>
      <c r="IAB636" s="44">
        <v>0</v>
      </c>
      <c r="IAC636" s="44">
        <v>20001</v>
      </c>
      <c r="IAD636" s="11" t="s">
        <v>427</v>
      </c>
      <c r="IAE636" s="44" t="s">
        <v>50</v>
      </c>
      <c r="IAF636" s="44">
        <v>791</v>
      </c>
      <c r="IAG636" s="44" t="s">
        <v>51</v>
      </c>
      <c r="IAH636" s="44">
        <v>324</v>
      </c>
      <c r="IAI636" s="44" t="s">
        <v>85</v>
      </c>
      <c r="IAJ636" s="44">
        <v>25</v>
      </c>
      <c r="IAK636" s="44" t="s">
        <v>429</v>
      </c>
      <c r="IAL636" s="44">
        <v>4</v>
      </c>
      <c r="IAM636" s="44" t="s">
        <v>35</v>
      </c>
      <c r="IAN636" s="44">
        <v>64</v>
      </c>
      <c r="IAO636" s="44" t="s">
        <v>473</v>
      </c>
      <c r="IAQ636" s="8">
        <v>5080198</v>
      </c>
      <c r="IAR636" s="44">
        <v>0</v>
      </c>
      <c r="IAS636" s="44">
        <v>20001</v>
      </c>
      <c r="IAT636" s="11" t="s">
        <v>427</v>
      </c>
      <c r="IAU636" s="44" t="s">
        <v>50</v>
      </c>
      <c r="IAV636" s="44">
        <v>791</v>
      </c>
      <c r="IAW636" s="44" t="s">
        <v>51</v>
      </c>
      <c r="IAX636" s="44">
        <v>324</v>
      </c>
      <c r="IAY636" s="44" t="s">
        <v>85</v>
      </c>
      <c r="IAZ636" s="44">
        <v>25</v>
      </c>
      <c r="IBA636" s="44" t="s">
        <v>429</v>
      </c>
      <c r="IBB636" s="44">
        <v>4</v>
      </c>
      <c r="IBC636" s="44" t="s">
        <v>35</v>
      </c>
      <c r="IBD636" s="44">
        <v>64</v>
      </c>
      <c r="IBE636" s="44" t="s">
        <v>473</v>
      </c>
      <c r="IBG636" s="8">
        <v>5080198</v>
      </c>
      <c r="IBH636" s="44">
        <v>0</v>
      </c>
      <c r="IBI636" s="44">
        <v>20001</v>
      </c>
      <c r="IBJ636" s="11" t="s">
        <v>427</v>
      </c>
      <c r="IBK636" s="44" t="s">
        <v>50</v>
      </c>
      <c r="IBL636" s="44">
        <v>791</v>
      </c>
      <c r="IBM636" s="44" t="s">
        <v>51</v>
      </c>
      <c r="IBN636" s="44">
        <v>324</v>
      </c>
      <c r="IBO636" s="44" t="s">
        <v>85</v>
      </c>
      <c r="IBP636" s="44">
        <v>25</v>
      </c>
      <c r="IBQ636" s="44" t="s">
        <v>429</v>
      </c>
      <c r="IBR636" s="44">
        <v>4</v>
      </c>
      <c r="IBS636" s="44" t="s">
        <v>35</v>
      </c>
      <c r="IBT636" s="44">
        <v>64</v>
      </c>
      <c r="IBU636" s="44" t="s">
        <v>473</v>
      </c>
      <c r="IBW636" s="8">
        <v>5080198</v>
      </c>
      <c r="IBX636" s="44">
        <v>0</v>
      </c>
      <c r="IBY636" s="44">
        <v>20001</v>
      </c>
      <c r="IBZ636" s="11" t="s">
        <v>427</v>
      </c>
      <c r="ICA636" s="44" t="s">
        <v>50</v>
      </c>
      <c r="ICB636" s="44">
        <v>791</v>
      </c>
      <c r="ICC636" s="44" t="s">
        <v>51</v>
      </c>
      <c r="ICD636" s="44">
        <v>324</v>
      </c>
      <c r="ICE636" s="44" t="s">
        <v>85</v>
      </c>
      <c r="ICF636" s="44">
        <v>25</v>
      </c>
      <c r="ICG636" s="44" t="s">
        <v>429</v>
      </c>
      <c r="ICH636" s="44">
        <v>4</v>
      </c>
      <c r="ICI636" s="44" t="s">
        <v>35</v>
      </c>
      <c r="ICJ636" s="44">
        <v>64</v>
      </c>
      <c r="ICK636" s="44" t="s">
        <v>473</v>
      </c>
      <c r="ICM636" s="8">
        <v>5080198</v>
      </c>
      <c r="ICN636" s="44">
        <v>0</v>
      </c>
      <c r="ICO636" s="44">
        <v>20001</v>
      </c>
      <c r="ICP636" s="11" t="s">
        <v>427</v>
      </c>
      <c r="ICQ636" s="44" t="s">
        <v>50</v>
      </c>
      <c r="ICR636" s="44">
        <v>791</v>
      </c>
      <c r="ICS636" s="44" t="s">
        <v>51</v>
      </c>
      <c r="ICT636" s="44">
        <v>324</v>
      </c>
      <c r="ICU636" s="44" t="s">
        <v>85</v>
      </c>
      <c r="ICV636" s="44">
        <v>25</v>
      </c>
      <c r="ICW636" s="44" t="s">
        <v>429</v>
      </c>
      <c r="ICX636" s="44">
        <v>4</v>
      </c>
      <c r="ICY636" s="44" t="s">
        <v>35</v>
      </c>
      <c r="ICZ636" s="44">
        <v>64</v>
      </c>
      <c r="IDA636" s="44" t="s">
        <v>473</v>
      </c>
      <c r="IDC636" s="8">
        <v>5080198</v>
      </c>
      <c r="IDD636" s="44">
        <v>0</v>
      </c>
      <c r="IDE636" s="44">
        <v>20001</v>
      </c>
      <c r="IDF636" s="11" t="s">
        <v>427</v>
      </c>
      <c r="IDG636" s="44" t="s">
        <v>50</v>
      </c>
      <c r="IDH636" s="44">
        <v>791</v>
      </c>
      <c r="IDI636" s="44" t="s">
        <v>51</v>
      </c>
      <c r="IDJ636" s="44">
        <v>324</v>
      </c>
      <c r="IDK636" s="44" t="s">
        <v>85</v>
      </c>
      <c r="IDL636" s="44">
        <v>25</v>
      </c>
      <c r="IDM636" s="44" t="s">
        <v>429</v>
      </c>
      <c r="IDN636" s="44">
        <v>4</v>
      </c>
      <c r="IDO636" s="44" t="s">
        <v>35</v>
      </c>
      <c r="IDP636" s="44">
        <v>64</v>
      </c>
      <c r="IDQ636" s="44" t="s">
        <v>473</v>
      </c>
      <c r="IDS636" s="8">
        <v>5080198</v>
      </c>
      <c r="IDT636" s="44">
        <v>0</v>
      </c>
      <c r="IDU636" s="44">
        <v>20001</v>
      </c>
      <c r="IDV636" s="11" t="s">
        <v>427</v>
      </c>
      <c r="IDW636" s="44" t="s">
        <v>50</v>
      </c>
      <c r="IDX636" s="44">
        <v>791</v>
      </c>
      <c r="IDY636" s="44" t="s">
        <v>51</v>
      </c>
      <c r="IDZ636" s="44">
        <v>324</v>
      </c>
      <c r="IEA636" s="44" t="s">
        <v>85</v>
      </c>
      <c r="IEB636" s="44">
        <v>25</v>
      </c>
      <c r="IEC636" s="44" t="s">
        <v>429</v>
      </c>
      <c r="IED636" s="44">
        <v>4</v>
      </c>
      <c r="IEE636" s="44" t="s">
        <v>35</v>
      </c>
      <c r="IEF636" s="44">
        <v>64</v>
      </c>
      <c r="IEG636" s="44" t="s">
        <v>473</v>
      </c>
      <c r="IEI636" s="8">
        <v>5080198</v>
      </c>
      <c r="IEJ636" s="44">
        <v>0</v>
      </c>
      <c r="IEK636" s="44">
        <v>20001</v>
      </c>
      <c r="IEL636" s="11" t="s">
        <v>427</v>
      </c>
      <c r="IEM636" s="44" t="s">
        <v>50</v>
      </c>
      <c r="IEN636" s="44">
        <v>791</v>
      </c>
      <c r="IEO636" s="44" t="s">
        <v>51</v>
      </c>
      <c r="IEP636" s="44">
        <v>324</v>
      </c>
      <c r="IEQ636" s="44" t="s">
        <v>85</v>
      </c>
      <c r="IER636" s="44">
        <v>25</v>
      </c>
      <c r="IES636" s="44" t="s">
        <v>429</v>
      </c>
      <c r="IET636" s="44">
        <v>4</v>
      </c>
      <c r="IEU636" s="44" t="s">
        <v>35</v>
      </c>
      <c r="IEV636" s="44">
        <v>64</v>
      </c>
      <c r="IEW636" s="44" t="s">
        <v>473</v>
      </c>
      <c r="IEY636" s="8">
        <v>5080198</v>
      </c>
      <c r="IEZ636" s="44">
        <v>0</v>
      </c>
      <c r="IFA636" s="44">
        <v>20001</v>
      </c>
      <c r="IFB636" s="11" t="s">
        <v>427</v>
      </c>
      <c r="IFC636" s="44" t="s">
        <v>50</v>
      </c>
      <c r="IFD636" s="44">
        <v>791</v>
      </c>
      <c r="IFE636" s="44" t="s">
        <v>51</v>
      </c>
      <c r="IFF636" s="44">
        <v>324</v>
      </c>
      <c r="IFG636" s="44" t="s">
        <v>85</v>
      </c>
      <c r="IFH636" s="44">
        <v>25</v>
      </c>
      <c r="IFI636" s="44" t="s">
        <v>429</v>
      </c>
      <c r="IFJ636" s="44">
        <v>4</v>
      </c>
      <c r="IFK636" s="44" t="s">
        <v>35</v>
      </c>
      <c r="IFL636" s="44">
        <v>64</v>
      </c>
      <c r="IFM636" s="44" t="s">
        <v>473</v>
      </c>
      <c r="IFO636" s="8">
        <v>5080198</v>
      </c>
      <c r="IFP636" s="44">
        <v>0</v>
      </c>
      <c r="IFQ636" s="44">
        <v>20001</v>
      </c>
      <c r="IFR636" s="11" t="s">
        <v>427</v>
      </c>
      <c r="IFS636" s="44" t="s">
        <v>50</v>
      </c>
      <c r="IFT636" s="44">
        <v>791</v>
      </c>
      <c r="IFU636" s="44" t="s">
        <v>51</v>
      </c>
      <c r="IFV636" s="44">
        <v>324</v>
      </c>
      <c r="IFW636" s="44" t="s">
        <v>85</v>
      </c>
      <c r="IFX636" s="44">
        <v>25</v>
      </c>
      <c r="IFY636" s="44" t="s">
        <v>429</v>
      </c>
      <c r="IFZ636" s="44">
        <v>4</v>
      </c>
      <c r="IGA636" s="44" t="s">
        <v>35</v>
      </c>
      <c r="IGB636" s="44">
        <v>64</v>
      </c>
      <c r="IGC636" s="44" t="s">
        <v>473</v>
      </c>
      <c r="IGE636" s="8">
        <v>5080198</v>
      </c>
      <c r="IGF636" s="44">
        <v>0</v>
      </c>
      <c r="IGG636" s="44">
        <v>20001</v>
      </c>
      <c r="IGH636" s="11" t="s">
        <v>427</v>
      </c>
      <c r="IGI636" s="44" t="s">
        <v>50</v>
      </c>
      <c r="IGJ636" s="44">
        <v>791</v>
      </c>
      <c r="IGK636" s="44" t="s">
        <v>51</v>
      </c>
      <c r="IGL636" s="44">
        <v>324</v>
      </c>
      <c r="IGM636" s="44" t="s">
        <v>85</v>
      </c>
      <c r="IGN636" s="44">
        <v>25</v>
      </c>
      <c r="IGO636" s="44" t="s">
        <v>429</v>
      </c>
      <c r="IGP636" s="44">
        <v>4</v>
      </c>
      <c r="IGQ636" s="44" t="s">
        <v>35</v>
      </c>
      <c r="IGR636" s="44">
        <v>64</v>
      </c>
      <c r="IGS636" s="44" t="s">
        <v>473</v>
      </c>
      <c r="IGU636" s="8">
        <v>5080198</v>
      </c>
      <c r="IGV636" s="44">
        <v>0</v>
      </c>
      <c r="IGW636" s="44">
        <v>20001</v>
      </c>
      <c r="IGX636" s="11" t="s">
        <v>427</v>
      </c>
      <c r="IGY636" s="44" t="s">
        <v>50</v>
      </c>
      <c r="IGZ636" s="44">
        <v>791</v>
      </c>
      <c r="IHA636" s="44" t="s">
        <v>51</v>
      </c>
      <c r="IHB636" s="44">
        <v>324</v>
      </c>
      <c r="IHC636" s="44" t="s">
        <v>85</v>
      </c>
      <c r="IHD636" s="44">
        <v>25</v>
      </c>
      <c r="IHE636" s="44" t="s">
        <v>429</v>
      </c>
      <c r="IHF636" s="44">
        <v>4</v>
      </c>
      <c r="IHG636" s="44" t="s">
        <v>35</v>
      </c>
      <c r="IHH636" s="44">
        <v>64</v>
      </c>
      <c r="IHI636" s="44" t="s">
        <v>473</v>
      </c>
      <c r="IHK636" s="8">
        <v>5080198</v>
      </c>
      <c r="IHL636" s="44">
        <v>0</v>
      </c>
      <c r="IHM636" s="44">
        <v>20001</v>
      </c>
      <c r="IHN636" s="11" t="s">
        <v>427</v>
      </c>
      <c r="IHO636" s="44" t="s">
        <v>50</v>
      </c>
      <c r="IHP636" s="44">
        <v>791</v>
      </c>
      <c r="IHQ636" s="44" t="s">
        <v>51</v>
      </c>
      <c r="IHR636" s="44">
        <v>324</v>
      </c>
      <c r="IHS636" s="44" t="s">
        <v>85</v>
      </c>
      <c r="IHT636" s="44">
        <v>25</v>
      </c>
      <c r="IHU636" s="44" t="s">
        <v>429</v>
      </c>
      <c r="IHV636" s="44">
        <v>4</v>
      </c>
      <c r="IHW636" s="44" t="s">
        <v>35</v>
      </c>
      <c r="IHX636" s="44">
        <v>64</v>
      </c>
      <c r="IHY636" s="44" t="s">
        <v>473</v>
      </c>
      <c r="IIA636" s="8">
        <v>5080198</v>
      </c>
      <c r="IIB636" s="44">
        <v>0</v>
      </c>
      <c r="IIC636" s="44">
        <v>20001</v>
      </c>
      <c r="IID636" s="11" t="s">
        <v>427</v>
      </c>
      <c r="IIE636" s="44" t="s">
        <v>50</v>
      </c>
      <c r="IIF636" s="44">
        <v>791</v>
      </c>
      <c r="IIG636" s="44" t="s">
        <v>51</v>
      </c>
      <c r="IIH636" s="44">
        <v>324</v>
      </c>
      <c r="III636" s="44" t="s">
        <v>85</v>
      </c>
      <c r="IIJ636" s="44">
        <v>25</v>
      </c>
      <c r="IIK636" s="44" t="s">
        <v>429</v>
      </c>
      <c r="IIL636" s="44">
        <v>4</v>
      </c>
      <c r="IIM636" s="44" t="s">
        <v>35</v>
      </c>
      <c r="IIN636" s="44">
        <v>64</v>
      </c>
      <c r="IIO636" s="44" t="s">
        <v>473</v>
      </c>
      <c r="IIQ636" s="8">
        <v>5080198</v>
      </c>
      <c r="IIR636" s="44">
        <v>0</v>
      </c>
      <c r="IIS636" s="44">
        <v>20001</v>
      </c>
      <c r="IIT636" s="11" t="s">
        <v>427</v>
      </c>
      <c r="IIU636" s="44" t="s">
        <v>50</v>
      </c>
      <c r="IIV636" s="44">
        <v>791</v>
      </c>
      <c r="IIW636" s="44" t="s">
        <v>51</v>
      </c>
      <c r="IIX636" s="44">
        <v>324</v>
      </c>
      <c r="IIY636" s="44" t="s">
        <v>85</v>
      </c>
      <c r="IIZ636" s="44">
        <v>25</v>
      </c>
      <c r="IJA636" s="44" t="s">
        <v>429</v>
      </c>
      <c r="IJB636" s="44">
        <v>4</v>
      </c>
      <c r="IJC636" s="44" t="s">
        <v>35</v>
      </c>
      <c r="IJD636" s="44">
        <v>64</v>
      </c>
      <c r="IJE636" s="44" t="s">
        <v>473</v>
      </c>
      <c r="IJG636" s="8">
        <v>5080198</v>
      </c>
      <c r="IJH636" s="44">
        <v>0</v>
      </c>
      <c r="IJI636" s="44">
        <v>20001</v>
      </c>
      <c r="IJJ636" s="11" t="s">
        <v>427</v>
      </c>
      <c r="IJK636" s="44" t="s">
        <v>50</v>
      </c>
      <c r="IJL636" s="44">
        <v>791</v>
      </c>
      <c r="IJM636" s="44" t="s">
        <v>51</v>
      </c>
      <c r="IJN636" s="44">
        <v>324</v>
      </c>
      <c r="IJO636" s="44" t="s">
        <v>85</v>
      </c>
      <c r="IJP636" s="44">
        <v>25</v>
      </c>
      <c r="IJQ636" s="44" t="s">
        <v>429</v>
      </c>
      <c r="IJR636" s="44">
        <v>4</v>
      </c>
      <c r="IJS636" s="44" t="s">
        <v>35</v>
      </c>
      <c r="IJT636" s="44">
        <v>64</v>
      </c>
      <c r="IJU636" s="44" t="s">
        <v>473</v>
      </c>
      <c r="IJW636" s="8">
        <v>5080198</v>
      </c>
      <c r="IJX636" s="44">
        <v>0</v>
      </c>
      <c r="IJY636" s="44">
        <v>20001</v>
      </c>
      <c r="IJZ636" s="11" t="s">
        <v>427</v>
      </c>
      <c r="IKA636" s="44" t="s">
        <v>50</v>
      </c>
      <c r="IKB636" s="44">
        <v>791</v>
      </c>
      <c r="IKC636" s="44" t="s">
        <v>51</v>
      </c>
      <c r="IKD636" s="44">
        <v>324</v>
      </c>
      <c r="IKE636" s="44" t="s">
        <v>85</v>
      </c>
      <c r="IKF636" s="44">
        <v>25</v>
      </c>
      <c r="IKG636" s="44" t="s">
        <v>429</v>
      </c>
      <c r="IKH636" s="44">
        <v>4</v>
      </c>
      <c r="IKI636" s="44" t="s">
        <v>35</v>
      </c>
      <c r="IKJ636" s="44">
        <v>64</v>
      </c>
      <c r="IKK636" s="44" t="s">
        <v>473</v>
      </c>
      <c r="IKM636" s="8">
        <v>5080198</v>
      </c>
      <c r="IKN636" s="44">
        <v>0</v>
      </c>
      <c r="IKO636" s="44">
        <v>20001</v>
      </c>
      <c r="IKP636" s="11" t="s">
        <v>427</v>
      </c>
      <c r="IKQ636" s="44" t="s">
        <v>50</v>
      </c>
      <c r="IKR636" s="44">
        <v>791</v>
      </c>
      <c r="IKS636" s="44" t="s">
        <v>51</v>
      </c>
      <c r="IKT636" s="44">
        <v>324</v>
      </c>
      <c r="IKU636" s="44" t="s">
        <v>85</v>
      </c>
      <c r="IKV636" s="44">
        <v>25</v>
      </c>
      <c r="IKW636" s="44" t="s">
        <v>429</v>
      </c>
      <c r="IKX636" s="44">
        <v>4</v>
      </c>
      <c r="IKY636" s="44" t="s">
        <v>35</v>
      </c>
      <c r="IKZ636" s="44">
        <v>64</v>
      </c>
      <c r="ILA636" s="44" t="s">
        <v>473</v>
      </c>
      <c r="ILC636" s="8">
        <v>5080198</v>
      </c>
      <c r="ILD636" s="44">
        <v>0</v>
      </c>
      <c r="ILE636" s="44">
        <v>20001</v>
      </c>
      <c r="ILF636" s="11" t="s">
        <v>427</v>
      </c>
      <c r="ILG636" s="44" t="s">
        <v>50</v>
      </c>
      <c r="ILH636" s="44">
        <v>791</v>
      </c>
      <c r="ILI636" s="44" t="s">
        <v>51</v>
      </c>
      <c r="ILJ636" s="44">
        <v>324</v>
      </c>
      <c r="ILK636" s="44" t="s">
        <v>85</v>
      </c>
      <c r="ILL636" s="44">
        <v>25</v>
      </c>
      <c r="ILM636" s="44" t="s">
        <v>429</v>
      </c>
      <c r="ILN636" s="44">
        <v>4</v>
      </c>
      <c r="ILO636" s="44" t="s">
        <v>35</v>
      </c>
      <c r="ILP636" s="44">
        <v>64</v>
      </c>
      <c r="ILQ636" s="44" t="s">
        <v>473</v>
      </c>
      <c r="ILS636" s="8">
        <v>5080198</v>
      </c>
      <c r="ILT636" s="44">
        <v>0</v>
      </c>
      <c r="ILU636" s="44">
        <v>20001</v>
      </c>
      <c r="ILV636" s="11" t="s">
        <v>427</v>
      </c>
      <c r="ILW636" s="44" t="s">
        <v>50</v>
      </c>
      <c r="ILX636" s="44">
        <v>791</v>
      </c>
      <c r="ILY636" s="44" t="s">
        <v>51</v>
      </c>
      <c r="ILZ636" s="44">
        <v>324</v>
      </c>
      <c r="IMA636" s="44" t="s">
        <v>85</v>
      </c>
      <c r="IMB636" s="44">
        <v>25</v>
      </c>
      <c r="IMC636" s="44" t="s">
        <v>429</v>
      </c>
      <c r="IMD636" s="44">
        <v>4</v>
      </c>
      <c r="IME636" s="44" t="s">
        <v>35</v>
      </c>
      <c r="IMF636" s="44">
        <v>64</v>
      </c>
      <c r="IMG636" s="44" t="s">
        <v>473</v>
      </c>
      <c r="IMI636" s="8">
        <v>5080198</v>
      </c>
      <c r="IMJ636" s="44">
        <v>0</v>
      </c>
      <c r="IMK636" s="44">
        <v>20001</v>
      </c>
      <c r="IML636" s="11" t="s">
        <v>427</v>
      </c>
      <c r="IMM636" s="44" t="s">
        <v>50</v>
      </c>
      <c r="IMN636" s="44">
        <v>791</v>
      </c>
      <c r="IMO636" s="44" t="s">
        <v>51</v>
      </c>
      <c r="IMP636" s="44">
        <v>324</v>
      </c>
      <c r="IMQ636" s="44" t="s">
        <v>85</v>
      </c>
      <c r="IMR636" s="44">
        <v>25</v>
      </c>
      <c r="IMS636" s="44" t="s">
        <v>429</v>
      </c>
      <c r="IMT636" s="44">
        <v>4</v>
      </c>
      <c r="IMU636" s="44" t="s">
        <v>35</v>
      </c>
      <c r="IMV636" s="44">
        <v>64</v>
      </c>
      <c r="IMW636" s="44" t="s">
        <v>473</v>
      </c>
      <c r="IMY636" s="8">
        <v>5080198</v>
      </c>
      <c r="IMZ636" s="44">
        <v>0</v>
      </c>
      <c r="INA636" s="44">
        <v>20001</v>
      </c>
      <c r="INB636" s="11" t="s">
        <v>427</v>
      </c>
      <c r="INC636" s="44" t="s">
        <v>50</v>
      </c>
      <c r="IND636" s="44">
        <v>791</v>
      </c>
      <c r="INE636" s="44" t="s">
        <v>51</v>
      </c>
      <c r="INF636" s="44">
        <v>324</v>
      </c>
      <c r="ING636" s="44" t="s">
        <v>85</v>
      </c>
      <c r="INH636" s="44">
        <v>25</v>
      </c>
      <c r="INI636" s="44" t="s">
        <v>429</v>
      </c>
      <c r="INJ636" s="44">
        <v>4</v>
      </c>
      <c r="INK636" s="44" t="s">
        <v>35</v>
      </c>
      <c r="INL636" s="44">
        <v>64</v>
      </c>
      <c r="INM636" s="44" t="s">
        <v>473</v>
      </c>
      <c r="INO636" s="8">
        <v>5080198</v>
      </c>
      <c r="INP636" s="44">
        <v>0</v>
      </c>
      <c r="INQ636" s="44">
        <v>20001</v>
      </c>
      <c r="INR636" s="11" t="s">
        <v>427</v>
      </c>
      <c r="INS636" s="44" t="s">
        <v>50</v>
      </c>
      <c r="INT636" s="44">
        <v>791</v>
      </c>
      <c r="INU636" s="44" t="s">
        <v>51</v>
      </c>
      <c r="INV636" s="44">
        <v>324</v>
      </c>
      <c r="INW636" s="44" t="s">
        <v>85</v>
      </c>
      <c r="INX636" s="44">
        <v>25</v>
      </c>
      <c r="INY636" s="44" t="s">
        <v>429</v>
      </c>
      <c r="INZ636" s="44">
        <v>4</v>
      </c>
      <c r="IOA636" s="44" t="s">
        <v>35</v>
      </c>
      <c r="IOB636" s="44">
        <v>64</v>
      </c>
      <c r="IOC636" s="44" t="s">
        <v>473</v>
      </c>
      <c r="IOE636" s="8">
        <v>5080198</v>
      </c>
      <c r="IOF636" s="44">
        <v>0</v>
      </c>
      <c r="IOG636" s="44">
        <v>20001</v>
      </c>
      <c r="IOH636" s="11" t="s">
        <v>427</v>
      </c>
      <c r="IOI636" s="44" t="s">
        <v>50</v>
      </c>
      <c r="IOJ636" s="44">
        <v>791</v>
      </c>
      <c r="IOK636" s="44" t="s">
        <v>51</v>
      </c>
      <c r="IOL636" s="44">
        <v>324</v>
      </c>
      <c r="IOM636" s="44" t="s">
        <v>85</v>
      </c>
      <c r="ION636" s="44">
        <v>25</v>
      </c>
      <c r="IOO636" s="44" t="s">
        <v>429</v>
      </c>
      <c r="IOP636" s="44">
        <v>4</v>
      </c>
      <c r="IOQ636" s="44" t="s">
        <v>35</v>
      </c>
      <c r="IOR636" s="44">
        <v>64</v>
      </c>
      <c r="IOS636" s="44" t="s">
        <v>473</v>
      </c>
      <c r="IOU636" s="8">
        <v>5080198</v>
      </c>
      <c r="IOV636" s="44">
        <v>0</v>
      </c>
      <c r="IOW636" s="44">
        <v>20001</v>
      </c>
      <c r="IOX636" s="11" t="s">
        <v>427</v>
      </c>
      <c r="IOY636" s="44" t="s">
        <v>50</v>
      </c>
      <c r="IOZ636" s="44">
        <v>791</v>
      </c>
      <c r="IPA636" s="44" t="s">
        <v>51</v>
      </c>
      <c r="IPB636" s="44">
        <v>324</v>
      </c>
      <c r="IPC636" s="44" t="s">
        <v>85</v>
      </c>
      <c r="IPD636" s="44">
        <v>25</v>
      </c>
      <c r="IPE636" s="44" t="s">
        <v>429</v>
      </c>
      <c r="IPF636" s="44">
        <v>4</v>
      </c>
      <c r="IPG636" s="44" t="s">
        <v>35</v>
      </c>
      <c r="IPH636" s="44">
        <v>64</v>
      </c>
      <c r="IPI636" s="44" t="s">
        <v>473</v>
      </c>
      <c r="IPK636" s="8">
        <v>5080198</v>
      </c>
      <c r="IPL636" s="44">
        <v>0</v>
      </c>
      <c r="IPM636" s="44">
        <v>20001</v>
      </c>
      <c r="IPN636" s="11" t="s">
        <v>427</v>
      </c>
      <c r="IPO636" s="44" t="s">
        <v>50</v>
      </c>
      <c r="IPP636" s="44">
        <v>791</v>
      </c>
      <c r="IPQ636" s="44" t="s">
        <v>51</v>
      </c>
      <c r="IPR636" s="44">
        <v>324</v>
      </c>
      <c r="IPS636" s="44" t="s">
        <v>85</v>
      </c>
      <c r="IPT636" s="44">
        <v>25</v>
      </c>
      <c r="IPU636" s="44" t="s">
        <v>429</v>
      </c>
      <c r="IPV636" s="44">
        <v>4</v>
      </c>
      <c r="IPW636" s="44" t="s">
        <v>35</v>
      </c>
      <c r="IPX636" s="44">
        <v>64</v>
      </c>
      <c r="IPY636" s="44" t="s">
        <v>473</v>
      </c>
      <c r="IQA636" s="8">
        <v>5080198</v>
      </c>
      <c r="IQB636" s="44">
        <v>0</v>
      </c>
      <c r="IQC636" s="44">
        <v>20001</v>
      </c>
      <c r="IQD636" s="11" t="s">
        <v>427</v>
      </c>
      <c r="IQE636" s="44" t="s">
        <v>50</v>
      </c>
      <c r="IQF636" s="44">
        <v>791</v>
      </c>
      <c r="IQG636" s="44" t="s">
        <v>51</v>
      </c>
      <c r="IQH636" s="44">
        <v>324</v>
      </c>
      <c r="IQI636" s="44" t="s">
        <v>85</v>
      </c>
      <c r="IQJ636" s="44">
        <v>25</v>
      </c>
      <c r="IQK636" s="44" t="s">
        <v>429</v>
      </c>
      <c r="IQL636" s="44">
        <v>4</v>
      </c>
      <c r="IQM636" s="44" t="s">
        <v>35</v>
      </c>
      <c r="IQN636" s="44">
        <v>64</v>
      </c>
      <c r="IQO636" s="44" t="s">
        <v>473</v>
      </c>
      <c r="IQQ636" s="8">
        <v>5080198</v>
      </c>
      <c r="IQR636" s="44">
        <v>0</v>
      </c>
      <c r="IQS636" s="44">
        <v>20001</v>
      </c>
      <c r="IQT636" s="11" t="s">
        <v>427</v>
      </c>
      <c r="IQU636" s="44" t="s">
        <v>50</v>
      </c>
      <c r="IQV636" s="44">
        <v>791</v>
      </c>
      <c r="IQW636" s="44" t="s">
        <v>51</v>
      </c>
      <c r="IQX636" s="44">
        <v>324</v>
      </c>
      <c r="IQY636" s="44" t="s">
        <v>85</v>
      </c>
      <c r="IQZ636" s="44">
        <v>25</v>
      </c>
      <c r="IRA636" s="44" t="s">
        <v>429</v>
      </c>
      <c r="IRB636" s="44">
        <v>4</v>
      </c>
      <c r="IRC636" s="44" t="s">
        <v>35</v>
      </c>
      <c r="IRD636" s="44">
        <v>64</v>
      </c>
      <c r="IRE636" s="44" t="s">
        <v>473</v>
      </c>
      <c r="IRG636" s="8">
        <v>5080198</v>
      </c>
      <c r="IRH636" s="44">
        <v>0</v>
      </c>
      <c r="IRI636" s="44">
        <v>20001</v>
      </c>
      <c r="IRJ636" s="11" t="s">
        <v>427</v>
      </c>
      <c r="IRK636" s="44" t="s">
        <v>50</v>
      </c>
      <c r="IRL636" s="44">
        <v>791</v>
      </c>
      <c r="IRM636" s="44" t="s">
        <v>51</v>
      </c>
      <c r="IRN636" s="44">
        <v>324</v>
      </c>
      <c r="IRO636" s="44" t="s">
        <v>85</v>
      </c>
      <c r="IRP636" s="44">
        <v>25</v>
      </c>
      <c r="IRQ636" s="44" t="s">
        <v>429</v>
      </c>
      <c r="IRR636" s="44">
        <v>4</v>
      </c>
      <c r="IRS636" s="44" t="s">
        <v>35</v>
      </c>
      <c r="IRT636" s="44">
        <v>64</v>
      </c>
      <c r="IRU636" s="44" t="s">
        <v>473</v>
      </c>
      <c r="IRW636" s="8">
        <v>5080198</v>
      </c>
      <c r="IRX636" s="44">
        <v>0</v>
      </c>
      <c r="IRY636" s="44">
        <v>20001</v>
      </c>
      <c r="IRZ636" s="11" t="s">
        <v>427</v>
      </c>
      <c r="ISA636" s="44" t="s">
        <v>50</v>
      </c>
      <c r="ISB636" s="44">
        <v>791</v>
      </c>
      <c r="ISC636" s="44" t="s">
        <v>51</v>
      </c>
      <c r="ISD636" s="44">
        <v>324</v>
      </c>
      <c r="ISE636" s="44" t="s">
        <v>85</v>
      </c>
      <c r="ISF636" s="44">
        <v>25</v>
      </c>
      <c r="ISG636" s="44" t="s">
        <v>429</v>
      </c>
      <c r="ISH636" s="44">
        <v>4</v>
      </c>
      <c r="ISI636" s="44" t="s">
        <v>35</v>
      </c>
      <c r="ISJ636" s="44">
        <v>64</v>
      </c>
      <c r="ISK636" s="44" t="s">
        <v>473</v>
      </c>
      <c r="ISM636" s="8">
        <v>5080198</v>
      </c>
      <c r="ISN636" s="44">
        <v>0</v>
      </c>
      <c r="ISO636" s="44">
        <v>20001</v>
      </c>
      <c r="ISP636" s="11" t="s">
        <v>427</v>
      </c>
      <c r="ISQ636" s="44" t="s">
        <v>50</v>
      </c>
      <c r="ISR636" s="44">
        <v>791</v>
      </c>
      <c r="ISS636" s="44" t="s">
        <v>51</v>
      </c>
      <c r="IST636" s="44">
        <v>324</v>
      </c>
      <c r="ISU636" s="44" t="s">
        <v>85</v>
      </c>
      <c r="ISV636" s="44">
        <v>25</v>
      </c>
      <c r="ISW636" s="44" t="s">
        <v>429</v>
      </c>
      <c r="ISX636" s="44">
        <v>4</v>
      </c>
      <c r="ISY636" s="44" t="s">
        <v>35</v>
      </c>
      <c r="ISZ636" s="44">
        <v>64</v>
      </c>
      <c r="ITA636" s="44" t="s">
        <v>473</v>
      </c>
      <c r="ITC636" s="8">
        <v>5080198</v>
      </c>
      <c r="ITD636" s="44">
        <v>0</v>
      </c>
      <c r="ITE636" s="44">
        <v>20001</v>
      </c>
      <c r="ITF636" s="11" t="s">
        <v>427</v>
      </c>
      <c r="ITG636" s="44" t="s">
        <v>50</v>
      </c>
      <c r="ITH636" s="44">
        <v>791</v>
      </c>
      <c r="ITI636" s="44" t="s">
        <v>51</v>
      </c>
      <c r="ITJ636" s="44">
        <v>324</v>
      </c>
      <c r="ITK636" s="44" t="s">
        <v>85</v>
      </c>
      <c r="ITL636" s="44">
        <v>25</v>
      </c>
      <c r="ITM636" s="44" t="s">
        <v>429</v>
      </c>
      <c r="ITN636" s="44">
        <v>4</v>
      </c>
      <c r="ITO636" s="44" t="s">
        <v>35</v>
      </c>
      <c r="ITP636" s="44">
        <v>64</v>
      </c>
      <c r="ITQ636" s="44" t="s">
        <v>473</v>
      </c>
      <c r="ITS636" s="8">
        <v>5080198</v>
      </c>
      <c r="ITT636" s="44">
        <v>0</v>
      </c>
      <c r="ITU636" s="44">
        <v>20001</v>
      </c>
      <c r="ITV636" s="11" t="s">
        <v>427</v>
      </c>
      <c r="ITW636" s="44" t="s">
        <v>50</v>
      </c>
      <c r="ITX636" s="44">
        <v>791</v>
      </c>
      <c r="ITY636" s="44" t="s">
        <v>51</v>
      </c>
      <c r="ITZ636" s="44">
        <v>324</v>
      </c>
      <c r="IUA636" s="44" t="s">
        <v>85</v>
      </c>
      <c r="IUB636" s="44">
        <v>25</v>
      </c>
      <c r="IUC636" s="44" t="s">
        <v>429</v>
      </c>
      <c r="IUD636" s="44">
        <v>4</v>
      </c>
      <c r="IUE636" s="44" t="s">
        <v>35</v>
      </c>
      <c r="IUF636" s="44">
        <v>64</v>
      </c>
      <c r="IUG636" s="44" t="s">
        <v>473</v>
      </c>
      <c r="IUI636" s="8">
        <v>5080198</v>
      </c>
      <c r="IUJ636" s="44">
        <v>0</v>
      </c>
      <c r="IUK636" s="44">
        <v>20001</v>
      </c>
      <c r="IUL636" s="11" t="s">
        <v>427</v>
      </c>
      <c r="IUM636" s="44" t="s">
        <v>50</v>
      </c>
      <c r="IUN636" s="44">
        <v>791</v>
      </c>
      <c r="IUO636" s="44" t="s">
        <v>51</v>
      </c>
      <c r="IUP636" s="44">
        <v>324</v>
      </c>
      <c r="IUQ636" s="44" t="s">
        <v>85</v>
      </c>
      <c r="IUR636" s="44">
        <v>25</v>
      </c>
      <c r="IUS636" s="44" t="s">
        <v>429</v>
      </c>
      <c r="IUT636" s="44">
        <v>4</v>
      </c>
      <c r="IUU636" s="44" t="s">
        <v>35</v>
      </c>
      <c r="IUV636" s="44">
        <v>64</v>
      </c>
      <c r="IUW636" s="44" t="s">
        <v>473</v>
      </c>
      <c r="IUY636" s="8">
        <v>5080198</v>
      </c>
      <c r="IUZ636" s="44">
        <v>0</v>
      </c>
      <c r="IVA636" s="44">
        <v>20001</v>
      </c>
      <c r="IVB636" s="11" t="s">
        <v>427</v>
      </c>
      <c r="IVC636" s="44" t="s">
        <v>50</v>
      </c>
      <c r="IVD636" s="44">
        <v>791</v>
      </c>
      <c r="IVE636" s="44" t="s">
        <v>51</v>
      </c>
      <c r="IVF636" s="44">
        <v>324</v>
      </c>
      <c r="IVG636" s="44" t="s">
        <v>85</v>
      </c>
      <c r="IVH636" s="44">
        <v>25</v>
      </c>
      <c r="IVI636" s="44" t="s">
        <v>429</v>
      </c>
      <c r="IVJ636" s="44">
        <v>4</v>
      </c>
      <c r="IVK636" s="44" t="s">
        <v>35</v>
      </c>
      <c r="IVL636" s="44">
        <v>64</v>
      </c>
      <c r="IVM636" s="44" t="s">
        <v>473</v>
      </c>
      <c r="IVO636" s="8">
        <v>5080198</v>
      </c>
      <c r="IVP636" s="44">
        <v>0</v>
      </c>
      <c r="IVQ636" s="44">
        <v>20001</v>
      </c>
      <c r="IVR636" s="11" t="s">
        <v>427</v>
      </c>
      <c r="IVS636" s="44" t="s">
        <v>50</v>
      </c>
      <c r="IVT636" s="44">
        <v>791</v>
      </c>
      <c r="IVU636" s="44" t="s">
        <v>51</v>
      </c>
      <c r="IVV636" s="44">
        <v>324</v>
      </c>
      <c r="IVW636" s="44" t="s">
        <v>85</v>
      </c>
      <c r="IVX636" s="44">
        <v>25</v>
      </c>
      <c r="IVY636" s="44" t="s">
        <v>429</v>
      </c>
      <c r="IVZ636" s="44">
        <v>4</v>
      </c>
      <c r="IWA636" s="44" t="s">
        <v>35</v>
      </c>
      <c r="IWB636" s="44">
        <v>64</v>
      </c>
      <c r="IWC636" s="44" t="s">
        <v>473</v>
      </c>
      <c r="IWE636" s="8">
        <v>5080198</v>
      </c>
      <c r="IWF636" s="44">
        <v>0</v>
      </c>
      <c r="IWG636" s="44">
        <v>20001</v>
      </c>
      <c r="IWH636" s="11" t="s">
        <v>427</v>
      </c>
      <c r="IWI636" s="44" t="s">
        <v>50</v>
      </c>
      <c r="IWJ636" s="44">
        <v>791</v>
      </c>
      <c r="IWK636" s="44" t="s">
        <v>51</v>
      </c>
      <c r="IWL636" s="44">
        <v>324</v>
      </c>
      <c r="IWM636" s="44" t="s">
        <v>85</v>
      </c>
      <c r="IWN636" s="44">
        <v>25</v>
      </c>
      <c r="IWO636" s="44" t="s">
        <v>429</v>
      </c>
      <c r="IWP636" s="44">
        <v>4</v>
      </c>
      <c r="IWQ636" s="44" t="s">
        <v>35</v>
      </c>
      <c r="IWR636" s="44">
        <v>64</v>
      </c>
      <c r="IWS636" s="44" t="s">
        <v>473</v>
      </c>
      <c r="IWU636" s="8">
        <v>5080198</v>
      </c>
      <c r="IWV636" s="44">
        <v>0</v>
      </c>
      <c r="IWW636" s="44">
        <v>20001</v>
      </c>
      <c r="IWX636" s="11" t="s">
        <v>427</v>
      </c>
      <c r="IWY636" s="44" t="s">
        <v>50</v>
      </c>
      <c r="IWZ636" s="44">
        <v>791</v>
      </c>
      <c r="IXA636" s="44" t="s">
        <v>51</v>
      </c>
      <c r="IXB636" s="44">
        <v>324</v>
      </c>
      <c r="IXC636" s="44" t="s">
        <v>85</v>
      </c>
      <c r="IXD636" s="44">
        <v>25</v>
      </c>
      <c r="IXE636" s="44" t="s">
        <v>429</v>
      </c>
      <c r="IXF636" s="44">
        <v>4</v>
      </c>
      <c r="IXG636" s="44" t="s">
        <v>35</v>
      </c>
      <c r="IXH636" s="44">
        <v>64</v>
      </c>
      <c r="IXI636" s="44" t="s">
        <v>473</v>
      </c>
      <c r="IXK636" s="8">
        <v>5080198</v>
      </c>
      <c r="IXL636" s="44">
        <v>0</v>
      </c>
      <c r="IXM636" s="44">
        <v>20001</v>
      </c>
      <c r="IXN636" s="11" t="s">
        <v>427</v>
      </c>
      <c r="IXO636" s="44" t="s">
        <v>50</v>
      </c>
      <c r="IXP636" s="44">
        <v>791</v>
      </c>
      <c r="IXQ636" s="44" t="s">
        <v>51</v>
      </c>
      <c r="IXR636" s="44">
        <v>324</v>
      </c>
      <c r="IXS636" s="44" t="s">
        <v>85</v>
      </c>
      <c r="IXT636" s="44">
        <v>25</v>
      </c>
      <c r="IXU636" s="44" t="s">
        <v>429</v>
      </c>
      <c r="IXV636" s="44">
        <v>4</v>
      </c>
      <c r="IXW636" s="44" t="s">
        <v>35</v>
      </c>
      <c r="IXX636" s="44">
        <v>64</v>
      </c>
      <c r="IXY636" s="44" t="s">
        <v>473</v>
      </c>
      <c r="IYA636" s="8">
        <v>5080198</v>
      </c>
      <c r="IYB636" s="44">
        <v>0</v>
      </c>
      <c r="IYC636" s="44">
        <v>20001</v>
      </c>
      <c r="IYD636" s="11" t="s">
        <v>427</v>
      </c>
      <c r="IYE636" s="44" t="s">
        <v>50</v>
      </c>
      <c r="IYF636" s="44">
        <v>791</v>
      </c>
      <c r="IYG636" s="44" t="s">
        <v>51</v>
      </c>
      <c r="IYH636" s="44">
        <v>324</v>
      </c>
      <c r="IYI636" s="44" t="s">
        <v>85</v>
      </c>
      <c r="IYJ636" s="44">
        <v>25</v>
      </c>
      <c r="IYK636" s="44" t="s">
        <v>429</v>
      </c>
      <c r="IYL636" s="44">
        <v>4</v>
      </c>
      <c r="IYM636" s="44" t="s">
        <v>35</v>
      </c>
      <c r="IYN636" s="44">
        <v>64</v>
      </c>
      <c r="IYO636" s="44" t="s">
        <v>473</v>
      </c>
      <c r="IYQ636" s="8">
        <v>5080198</v>
      </c>
      <c r="IYR636" s="44">
        <v>0</v>
      </c>
      <c r="IYS636" s="44">
        <v>20001</v>
      </c>
      <c r="IYT636" s="11" t="s">
        <v>427</v>
      </c>
      <c r="IYU636" s="44" t="s">
        <v>50</v>
      </c>
      <c r="IYV636" s="44">
        <v>791</v>
      </c>
      <c r="IYW636" s="44" t="s">
        <v>51</v>
      </c>
      <c r="IYX636" s="44">
        <v>324</v>
      </c>
      <c r="IYY636" s="44" t="s">
        <v>85</v>
      </c>
      <c r="IYZ636" s="44">
        <v>25</v>
      </c>
      <c r="IZA636" s="44" t="s">
        <v>429</v>
      </c>
      <c r="IZB636" s="44">
        <v>4</v>
      </c>
      <c r="IZC636" s="44" t="s">
        <v>35</v>
      </c>
      <c r="IZD636" s="44">
        <v>64</v>
      </c>
      <c r="IZE636" s="44" t="s">
        <v>473</v>
      </c>
      <c r="IZG636" s="8">
        <v>5080198</v>
      </c>
      <c r="IZH636" s="44">
        <v>0</v>
      </c>
      <c r="IZI636" s="44">
        <v>20001</v>
      </c>
      <c r="IZJ636" s="11" t="s">
        <v>427</v>
      </c>
      <c r="IZK636" s="44" t="s">
        <v>50</v>
      </c>
      <c r="IZL636" s="44">
        <v>791</v>
      </c>
      <c r="IZM636" s="44" t="s">
        <v>51</v>
      </c>
      <c r="IZN636" s="44">
        <v>324</v>
      </c>
      <c r="IZO636" s="44" t="s">
        <v>85</v>
      </c>
      <c r="IZP636" s="44">
        <v>25</v>
      </c>
      <c r="IZQ636" s="44" t="s">
        <v>429</v>
      </c>
      <c r="IZR636" s="44">
        <v>4</v>
      </c>
      <c r="IZS636" s="44" t="s">
        <v>35</v>
      </c>
      <c r="IZT636" s="44">
        <v>64</v>
      </c>
      <c r="IZU636" s="44" t="s">
        <v>473</v>
      </c>
      <c r="IZW636" s="8">
        <v>5080198</v>
      </c>
      <c r="IZX636" s="44">
        <v>0</v>
      </c>
      <c r="IZY636" s="44">
        <v>20001</v>
      </c>
      <c r="IZZ636" s="11" t="s">
        <v>427</v>
      </c>
      <c r="JAA636" s="44" t="s">
        <v>50</v>
      </c>
      <c r="JAB636" s="44">
        <v>791</v>
      </c>
      <c r="JAC636" s="44" t="s">
        <v>51</v>
      </c>
      <c r="JAD636" s="44">
        <v>324</v>
      </c>
      <c r="JAE636" s="44" t="s">
        <v>85</v>
      </c>
      <c r="JAF636" s="44">
        <v>25</v>
      </c>
      <c r="JAG636" s="44" t="s">
        <v>429</v>
      </c>
      <c r="JAH636" s="44">
        <v>4</v>
      </c>
      <c r="JAI636" s="44" t="s">
        <v>35</v>
      </c>
      <c r="JAJ636" s="44">
        <v>64</v>
      </c>
      <c r="JAK636" s="44" t="s">
        <v>473</v>
      </c>
      <c r="JAM636" s="8">
        <v>5080198</v>
      </c>
      <c r="JAN636" s="44">
        <v>0</v>
      </c>
      <c r="JAO636" s="44">
        <v>20001</v>
      </c>
      <c r="JAP636" s="11" t="s">
        <v>427</v>
      </c>
      <c r="JAQ636" s="44" t="s">
        <v>50</v>
      </c>
      <c r="JAR636" s="44">
        <v>791</v>
      </c>
      <c r="JAS636" s="44" t="s">
        <v>51</v>
      </c>
      <c r="JAT636" s="44">
        <v>324</v>
      </c>
      <c r="JAU636" s="44" t="s">
        <v>85</v>
      </c>
      <c r="JAV636" s="44">
        <v>25</v>
      </c>
      <c r="JAW636" s="44" t="s">
        <v>429</v>
      </c>
      <c r="JAX636" s="44">
        <v>4</v>
      </c>
      <c r="JAY636" s="44" t="s">
        <v>35</v>
      </c>
      <c r="JAZ636" s="44">
        <v>64</v>
      </c>
      <c r="JBA636" s="44" t="s">
        <v>473</v>
      </c>
      <c r="JBC636" s="8">
        <v>5080198</v>
      </c>
      <c r="JBD636" s="44">
        <v>0</v>
      </c>
      <c r="JBE636" s="44">
        <v>20001</v>
      </c>
      <c r="JBF636" s="11" t="s">
        <v>427</v>
      </c>
      <c r="JBG636" s="44" t="s">
        <v>50</v>
      </c>
      <c r="JBH636" s="44">
        <v>791</v>
      </c>
      <c r="JBI636" s="44" t="s">
        <v>51</v>
      </c>
      <c r="JBJ636" s="44">
        <v>324</v>
      </c>
      <c r="JBK636" s="44" t="s">
        <v>85</v>
      </c>
      <c r="JBL636" s="44">
        <v>25</v>
      </c>
      <c r="JBM636" s="44" t="s">
        <v>429</v>
      </c>
      <c r="JBN636" s="44">
        <v>4</v>
      </c>
      <c r="JBO636" s="44" t="s">
        <v>35</v>
      </c>
      <c r="JBP636" s="44">
        <v>64</v>
      </c>
      <c r="JBQ636" s="44" t="s">
        <v>473</v>
      </c>
      <c r="JBS636" s="8">
        <v>5080198</v>
      </c>
      <c r="JBT636" s="44">
        <v>0</v>
      </c>
      <c r="JBU636" s="44">
        <v>20001</v>
      </c>
      <c r="JBV636" s="11" t="s">
        <v>427</v>
      </c>
      <c r="JBW636" s="44" t="s">
        <v>50</v>
      </c>
      <c r="JBX636" s="44">
        <v>791</v>
      </c>
      <c r="JBY636" s="44" t="s">
        <v>51</v>
      </c>
      <c r="JBZ636" s="44">
        <v>324</v>
      </c>
      <c r="JCA636" s="44" t="s">
        <v>85</v>
      </c>
      <c r="JCB636" s="44">
        <v>25</v>
      </c>
      <c r="JCC636" s="44" t="s">
        <v>429</v>
      </c>
      <c r="JCD636" s="44">
        <v>4</v>
      </c>
      <c r="JCE636" s="44" t="s">
        <v>35</v>
      </c>
      <c r="JCF636" s="44">
        <v>64</v>
      </c>
      <c r="JCG636" s="44" t="s">
        <v>473</v>
      </c>
      <c r="JCI636" s="8">
        <v>5080198</v>
      </c>
      <c r="JCJ636" s="44">
        <v>0</v>
      </c>
      <c r="JCK636" s="44">
        <v>20001</v>
      </c>
      <c r="JCL636" s="11" t="s">
        <v>427</v>
      </c>
      <c r="JCM636" s="44" t="s">
        <v>50</v>
      </c>
      <c r="JCN636" s="44">
        <v>791</v>
      </c>
      <c r="JCO636" s="44" t="s">
        <v>51</v>
      </c>
      <c r="JCP636" s="44">
        <v>324</v>
      </c>
      <c r="JCQ636" s="44" t="s">
        <v>85</v>
      </c>
      <c r="JCR636" s="44">
        <v>25</v>
      </c>
      <c r="JCS636" s="44" t="s">
        <v>429</v>
      </c>
      <c r="JCT636" s="44">
        <v>4</v>
      </c>
      <c r="JCU636" s="44" t="s">
        <v>35</v>
      </c>
      <c r="JCV636" s="44">
        <v>64</v>
      </c>
      <c r="JCW636" s="44" t="s">
        <v>473</v>
      </c>
      <c r="JCY636" s="8">
        <v>5080198</v>
      </c>
      <c r="JCZ636" s="44">
        <v>0</v>
      </c>
      <c r="JDA636" s="44">
        <v>20001</v>
      </c>
      <c r="JDB636" s="11" t="s">
        <v>427</v>
      </c>
      <c r="JDC636" s="44" t="s">
        <v>50</v>
      </c>
      <c r="JDD636" s="44">
        <v>791</v>
      </c>
      <c r="JDE636" s="44" t="s">
        <v>51</v>
      </c>
      <c r="JDF636" s="44">
        <v>324</v>
      </c>
      <c r="JDG636" s="44" t="s">
        <v>85</v>
      </c>
      <c r="JDH636" s="44">
        <v>25</v>
      </c>
      <c r="JDI636" s="44" t="s">
        <v>429</v>
      </c>
      <c r="JDJ636" s="44">
        <v>4</v>
      </c>
      <c r="JDK636" s="44" t="s">
        <v>35</v>
      </c>
      <c r="JDL636" s="44">
        <v>64</v>
      </c>
      <c r="JDM636" s="44" t="s">
        <v>473</v>
      </c>
      <c r="JDO636" s="8">
        <v>5080198</v>
      </c>
      <c r="JDP636" s="44">
        <v>0</v>
      </c>
      <c r="JDQ636" s="44">
        <v>20001</v>
      </c>
      <c r="JDR636" s="11" t="s">
        <v>427</v>
      </c>
      <c r="JDS636" s="44" t="s">
        <v>50</v>
      </c>
      <c r="JDT636" s="44">
        <v>791</v>
      </c>
      <c r="JDU636" s="44" t="s">
        <v>51</v>
      </c>
      <c r="JDV636" s="44">
        <v>324</v>
      </c>
      <c r="JDW636" s="44" t="s">
        <v>85</v>
      </c>
      <c r="JDX636" s="44">
        <v>25</v>
      </c>
      <c r="JDY636" s="44" t="s">
        <v>429</v>
      </c>
      <c r="JDZ636" s="44">
        <v>4</v>
      </c>
      <c r="JEA636" s="44" t="s">
        <v>35</v>
      </c>
      <c r="JEB636" s="44">
        <v>64</v>
      </c>
      <c r="JEC636" s="44" t="s">
        <v>473</v>
      </c>
      <c r="JEE636" s="8">
        <v>5080198</v>
      </c>
      <c r="JEF636" s="44">
        <v>0</v>
      </c>
      <c r="JEG636" s="44">
        <v>20001</v>
      </c>
      <c r="JEH636" s="11" t="s">
        <v>427</v>
      </c>
      <c r="JEI636" s="44" t="s">
        <v>50</v>
      </c>
      <c r="JEJ636" s="44">
        <v>791</v>
      </c>
      <c r="JEK636" s="44" t="s">
        <v>51</v>
      </c>
      <c r="JEL636" s="44">
        <v>324</v>
      </c>
      <c r="JEM636" s="44" t="s">
        <v>85</v>
      </c>
      <c r="JEN636" s="44">
        <v>25</v>
      </c>
      <c r="JEO636" s="44" t="s">
        <v>429</v>
      </c>
      <c r="JEP636" s="44">
        <v>4</v>
      </c>
      <c r="JEQ636" s="44" t="s">
        <v>35</v>
      </c>
      <c r="JER636" s="44">
        <v>64</v>
      </c>
      <c r="JES636" s="44" t="s">
        <v>473</v>
      </c>
      <c r="JEU636" s="8">
        <v>5080198</v>
      </c>
      <c r="JEV636" s="44">
        <v>0</v>
      </c>
      <c r="JEW636" s="44">
        <v>20001</v>
      </c>
      <c r="JEX636" s="11" t="s">
        <v>427</v>
      </c>
      <c r="JEY636" s="44" t="s">
        <v>50</v>
      </c>
      <c r="JEZ636" s="44">
        <v>791</v>
      </c>
      <c r="JFA636" s="44" t="s">
        <v>51</v>
      </c>
      <c r="JFB636" s="44">
        <v>324</v>
      </c>
      <c r="JFC636" s="44" t="s">
        <v>85</v>
      </c>
      <c r="JFD636" s="44">
        <v>25</v>
      </c>
      <c r="JFE636" s="44" t="s">
        <v>429</v>
      </c>
      <c r="JFF636" s="44">
        <v>4</v>
      </c>
      <c r="JFG636" s="44" t="s">
        <v>35</v>
      </c>
      <c r="JFH636" s="44">
        <v>64</v>
      </c>
      <c r="JFI636" s="44" t="s">
        <v>473</v>
      </c>
      <c r="JFK636" s="8">
        <v>5080198</v>
      </c>
      <c r="JFL636" s="44">
        <v>0</v>
      </c>
      <c r="JFM636" s="44">
        <v>20001</v>
      </c>
      <c r="JFN636" s="11" t="s">
        <v>427</v>
      </c>
      <c r="JFO636" s="44" t="s">
        <v>50</v>
      </c>
      <c r="JFP636" s="44">
        <v>791</v>
      </c>
      <c r="JFQ636" s="44" t="s">
        <v>51</v>
      </c>
      <c r="JFR636" s="44">
        <v>324</v>
      </c>
      <c r="JFS636" s="44" t="s">
        <v>85</v>
      </c>
      <c r="JFT636" s="44">
        <v>25</v>
      </c>
      <c r="JFU636" s="44" t="s">
        <v>429</v>
      </c>
      <c r="JFV636" s="44">
        <v>4</v>
      </c>
      <c r="JFW636" s="44" t="s">
        <v>35</v>
      </c>
      <c r="JFX636" s="44">
        <v>64</v>
      </c>
      <c r="JFY636" s="44" t="s">
        <v>473</v>
      </c>
      <c r="JGA636" s="8">
        <v>5080198</v>
      </c>
      <c r="JGB636" s="44">
        <v>0</v>
      </c>
      <c r="JGC636" s="44">
        <v>20001</v>
      </c>
      <c r="JGD636" s="11" t="s">
        <v>427</v>
      </c>
      <c r="JGE636" s="44" t="s">
        <v>50</v>
      </c>
      <c r="JGF636" s="44">
        <v>791</v>
      </c>
      <c r="JGG636" s="44" t="s">
        <v>51</v>
      </c>
      <c r="JGH636" s="44">
        <v>324</v>
      </c>
      <c r="JGI636" s="44" t="s">
        <v>85</v>
      </c>
      <c r="JGJ636" s="44">
        <v>25</v>
      </c>
      <c r="JGK636" s="44" t="s">
        <v>429</v>
      </c>
      <c r="JGL636" s="44">
        <v>4</v>
      </c>
      <c r="JGM636" s="44" t="s">
        <v>35</v>
      </c>
      <c r="JGN636" s="44">
        <v>64</v>
      </c>
      <c r="JGO636" s="44" t="s">
        <v>473</v>
      </c>
      <c r="JGQ636" s="8">
        <v>5080198</v>
      </c>
      <c r="JGR636" s="44">
        <v>0</v>
      </c>
      <c r="JGS636" s="44">
        <v>20001</v>
      </c>
      <c r="JGT636" s="11" t="s">
        <v>427</v>
      </c>
      <c r="JGU636" s="44" t="s">
        <v>50</v>
      </c>
      <c r="JGV636" s="44">
        <v>791</v>
      </c>
      <c r="JGW636" s="44" t="s">
        <v>51</v>
      </c>
      <c r="JGX636" s="44">
        <v>324</v>
      </c>
      <c r="JGY636" s="44" t="s">
        <v>85</v>
      </c>
      <c r="JGZ636" s="44">
        <v>25</v>
      </c>
      <c r="JHA636" s="44" t="s">
        <v>429</v>
      </c>
      <c r="JHB636" s="44">
        <v>4</v>
      </c>
      <c r="JHC636" s="44" t="s">
        <v>35</v>
      </c>
      <c r="JHD636" s="44">
        <v>64</v>
      </c>
      <c r="JHE636" s="44" t="s">
        <v>473</v>
      </c>
      <c r="JHG636" s="8">
        <v>5080198</v>
      </c>
      <c r="JHH636" s="44">
        <v>0</v>
      </c>
      <c r="JHI636" s="44">
        <v>20001</v>
      </c>
      <c r="JHJ636" s="11" t="s">
        <v>427</v>
      </c>
      <c r="JHK636" s="44" t="s">
        <v>50</v>
      </c>
      <c r="JHL636" s="44">
        <v>791</v>
      </c>
      <c r="JHM636" s="44" t="s">
        <v>51</v>
      </c>
      <c r="JHN636" s="44">
        <v>324</v>
      </c>
      <c r="JHO636" s="44" t="s">
        <v>85</v>
      </c>
      <c r="JHP636" s="44">
        <v>25</v>
      </c>
      <c r="JHQ636" s="44" t="s">
        <v>429</v>
      </c>
      <c r="JHR636" s="44">
        <v>4</v>
      </c>
      <c r="JHS636" s="44" t="s">
        <v>35</v>
      </c>
      <c r="JHT636" s="44">
        <v>64</v>
      </c>
      <c r="JHU636" s="44" t="s">
        <v>473</v>
      </c>
      <c r="JHW636" s="8">
        <v>5080198</v>
      </c>
      <c r="JHX636" s="44">
        <v>0</v>
      </c>
      <c r="JHY636" s="44">
        <v>20001</v>
      </c>
      <c r="JHZ636" s="11" t="s">
        <v>427</v>
      </c>
      <c r="JIA636" s="44" t="s">
        <v>50</v>
      </c>
      <c r="JIB636" s="44">
        <v>791</v>
      </c>
      <c r="JIC636" s="44" t="s">
        <v>51</v>
      </c>
      <c r="JID636" s="44">
        <v>324</v>
      </c>
      <c r="JIE636" s="44" t="s">
        <v>85</v>
      </c>
      <c r="JIF636" s="44">
        <v>25</v>
      </c>
      <c r="JIG636" s="44" t="s">
        <v>429</v>
      </c>
      <c r="JIH636" s="44">
        <v>4</v>
      </c>
      <c r="JII636" s="44" t="s">
        <v>35</v>
      </c>
      <c r="JIJ636" s="44">
        <v>64</v>
      </c>
      <c r="JIK636" s="44" t="s">
        <v>473</v>
      </c>
      <c r="JIM636" s="8">
        <v>5080198</v>
      </c>
      <c r="JIN636" s="44">
        <v>0</v>
      </c>
      <c r="JIO636" s="44">
        <v>20001</v>
      </c>
      <c r="JIP636" s="11" t="s">
        <v>427</v>
      </c>
      <c r="JIQ636" s="44" t="s">
        <v>50</v>
      </c>
      <c r="JIR636" s="44">
        <v>791</v>
      </c>
      <c r="JIS636" s="44" t="s">
        <v>51</v>
      </c>
      <c r="JIT636" s="44">
        <v>324</v>
      </c>
      <c r="JIU636" s="44" t="s">
        <v>85</v>
      </c>
      <c r="JIV636" s="44">
        <v>25</v>
      </c>
      <c r="JIW636" s="44" t="s">
        <v>429</v>
      </c>
      <c r="JIX636" s="44">
        <v>4</v>
      </c>
      <c r="JIY636" s="44" t="s">
        <v>35</v>
      </c>
      <c r="JIZ636" s="44">
        <v>64</v>
      </c>
      <c r="JJA636" s="44" t="s">
        <v>473</v>
      </c>
      <c r="JJC636" s="8">
        <v>5080198</v>
      </c>
      <c r="JJD636" s="44">
        <v>0</v>
      </c>
      <c r="JJE636" s="44">
        <v>20001</v>
      </c>
      <c r="JJF636" s="11" t="s">
        <v>427</v>
      </c>
      <c r="JJG636" s="44" t="s">
        <v>50</v>
      </c>
      <c r="JJH636" s="44">
        <v>791</v>
      </c>
      <c r="JJI636" s="44" t="s">
        <v>51</v>
      </c>
      <c r="JJJ636" s="44">
        <v>324</v>
      </c>
      <c r="JJK636" s="44" t="s">
        <v>85</v>
      </c>
      <c r="JJL636" s="44">
        <v>25</v>
      </c>
      <c r="JJM636" s="44" t="s">
        <v>429</v>
      </c>
      <c r="JJN636" s="44">
        <v>4</v>
      </c>
      <c r="JJO636" s="44" t="s">
        <v>35</v>
      </c>
      <c r="JJP636" s="44">
        <v>64</v>
      </c>
      <c r="JJQ636" s="44" t="s">
        <v>473</v>
      </c>
      <c r="JJS636" s="8">
        <v>5080198</v>
      </c>
      <c r="JJT636" s="44">
        <v>0</v>
      </c>
      <c r="JJU636" s="44">
        <v>20001</v>
      </c>
      <c r="JJV636" s="11" t="s">
        <v>427</v>
      </c>
      <c r="JJW636" s="44" t="s">
        <v>50</v>
      </c>
      <c r="JJX636" s="44">
        <v>791</v>
      </c>
      <c r="JJY636" s="44" t="s">
        <v>51</v>
      </c>
      <c r="JJZ636" s="44">
        <v>324</v>
      </c>
      <c r="JKA636" s="44" t="s">
        <v>85</v>
      </c>
      <c r="JKB636" s="44">
        <v>25</v>
      </c>
      <c r="JKC636" s="44" t="s">
        <v>429</v>
      </c>
      <c r="JKD636" s="44">
        <v>4</v>
      </c>
      <c r="JKE636" s="44" t="s">
        <v>35</v>
      </c>
      <c r="JKF636" s="44">
        <v>64</v>
      </c>
      <c r="JKG636" s="44" t="s">
        <v>473</v>
      </c>
      <c r="JKI636" s="8">
        <v>5080198</v>
      </c>
      <c r="JKJ636" s="44">
        <v>0</v>
      </c>
      <c r="JKK636" s="44">
        <v>20001</v>
      </c>
      <c r="JKL636" s="11" t="s">
        <v>427</v>
      </c>
      <c r="JKM636" s="44" t="s">
        <v>50</v>
      </c>
      <c r="JKN636" s="44">
        <v>791</v>
      </c>
      <c r="JKO636" s="44" t="s">
        <v>51</v>
      </c>
      <c r="JKP636" s="44">
        <v>324</v>
      </c>
      <c r="JKQ636" s="44" t="s">
        <v>85</v>
      </c>
      <c r="JKR636" s="44">
        <v>25</v>
      </c>
      <c r="JKS636" s="44" t="s">
        <v>429</v>
      </c>
      <c r="JKT636" s="44">
        <v>4</v>
      </c>
      <c r="JKU636" s="44" t="s">
        <v>35</v>
      </c>
      <c r="JKV636" s="44">
        <v>64</v>
      </c>
      <c r="JKW636" s="44" t="s">
        <v>473</v>
      </c>
      <c r="JKY636" s="8">
        <v>5080198</v>
      </c>
      <c r="JKZ636" s="44">
        <v>0</v>
      </c>
      <c r="JLA636" s="44">
        <v>20001</v>
      </c>
      <c r="JLB636" s="11" t="s">
        <v>427</v>
      </c>
      <c r="JLC636" s="44" t="s">
        <v>50</v>
      </c>
      <c r="JLD636" s="44">
        <v>791</v>
      </c>
      <c r="JLE636" s="44" t="s">
        <v>51</v>
      </c>
      <c r="JLF636" s="44">
        <v>324</v>
      </c>
      <c r="JLG636" s="44" t="s">
        <v>85</v>
      </c>
      <c r="JLH636" s="44">
        <v>25</v>
      </c>
      <c r="JLI636" s="44" t="s">
        <v>429</v>
      </c>
      <c r="JLJ636" s="44">
        <v>4</v>
      </c>
      <c r="JLK636" s="44" t="s">
        <v>35</v>
      </c>
      <c r="JLL636" s="44">
        <v>64</v>
      </c>
      <c r="JLM636" s="44" t="s">
        <v>473</v>
      </c>
      <c r="JLO636" s="8">
        <v>5080198</v>
      </c>
      <c r="JLP636" s="44">
        <v>0</v>
      </c>
      <c r="JLQ636" s="44">
        <v>20001</v>
      </c>
      <c r="JLR636" s="11" t="s">
        <v>427</v>
      </c>
      <c r="JLS636" s="44" t="s">
        <v>50</v>
      </c>
      <c r="JLT636" s="44">
        <v>791</v>
      </c>
      <c r="JLU636" s="44" t="s">
        <v>51</v>
      </c>
      <c r="JLV636" s="44">
        <v>324</v>
      </c>
      <c r="JLW636" s="44" t="s">
        <v>85</v>
      </c>
      <c r="JLX636" s="44">
        <v>25</v>
      </c>
      <c r="JLY636" s="44" t="s">
        <v>429</v>
      </c>
      <c r="JLZ636" s="44">
        <v>4</v>
      </c>
      <c r="JMA636" s="44" t="s">
        <v>35</v>
      </c>
      <c r="JMB636" s="44">
        <v>64</v>
      </c>
      <c r="JMC636" s="44" t="s">
        <v>473</v>
      </c>
      <c r="JME636" s="8">
        <v>5080198</v>
      </c>
      <c r="JMF636" s="44">
        <v>0</v>
      </c>
      <c r="JMG636" s="44">
        <v>20001</v>
      </c>
      <c r="JMH636" s="11" t="s">
        <v>427</v>
      </c>
      <c r="JMI636" s="44" t="s">
        <v>50</v>
      </c>
      <c r="JMJ636" s="44">
        <v>791</v>
      </c>
      <c r="JMK636" s="44" t="s">
        <v>51</v>
      </c>
      <c r="JML636" s="44">
        <v>324</v>
      </c>
      <c r="JMM636" s="44" t="s">
        <v>85</v>
      </c>
      <c r="JMN636" s="44">
        <v>25</v>
      </c>
      <c r="JMO636" s="44" t="s">
        <v>429</v>
      </c>
      <c r="JMP636" s="44">
        <v>4</v>
      </c>
      <c r="JMQ636" s="44" t="s">
        <v>35</v>
      </c>
      <c r="JMR636" s="44">
        <v>64</v>
      </c>
      <c r="JMS636" s="44" t="s">
        <v>473</v>
      </c>
      <c r="JMU636" s="8">
        <v>5080198</v>
      </c>
      <c r="JMV636" s="44">
        <v>0</v>
      </c>
      <c r="JMW636" s="44">
        <v>20001</v>
      </c>
      <c r="JMX636" s="11" t="s">
        <v>427</v>
      </c>
      <c r="JMY636" s="44" t="s">
        <v>50</v>
      </c>
      <c r="JMZ636" s="44">
        <v>791</v>
      </c>
      <c r="JNA636" s="44" t="s">
        <v>51</v>
      </c>
      <c r="JNB636" s="44">
        <v>324</v>
      </c>
      <c r="JNC636" s="44" t="s">
        <v>85</v>
      </c>
      <c r="JND636" s="44">
        <v>25</v>
      </c>
      <c r="JNE636" s="44" t="s">
        <v>429</v>
      </c>
      <c r="JNF636" s="44">
        <v>4</v>
      </c>
      <c r="JNG636" s="44" t="s">
        <v>35</v>
      </c>
      <c r="JNH636" s="44">
        <v>64</v>
      </c>
      <c r="JNI636" s="44" t="s">
        <v>473</v>
      </c>
      <c r="JNK636" s="8">
        <v>5080198</v>
      </c>
      <c r="JNL636" s="44">
        <v>0</v>
      </c>
      <c r="JNM636" s="44">
        <v>20001</v>
      </c>
      <c r="JNN636" s="11" t="s">
        <v>427</v>
      </c>
      <c r="JNO636" s="44" t="s">
        <v>50</v>
      </c>
      <c r="JNP636" s="44">
        <v>791</v>
      </c>
      <c r="JNQ636" s="44" t="s">
        <v>51</v>
      </c>
      <c r="JNR636" s="44">
        <v>324</v>
      </c>
      <c r="JNS636" s="44" t="s">
        <v>85</v>
      </c>
      <c r="JNT636" s="44">
        <v>25</v>
      </c>
      <c r="JNU636" s="44" t="s">
        <v>429</v>
      </c>
      <c r="JNV636" s="44">
        <v>4</v>
      </c>
      <c r="JNW636" s="44" t="s">
        <v>35</v>
      </c>
      <c r="JNX636" s="44">
        <v>64</v>
      </c>
      <c r="JNY636" s="44" t="s">
        <v>473</v>
      </c>
      <c r="JOA636" s="8">
        <v>5080198</v>
      </c>
      <c r="JOB636" s="44">
        <v>0</v>
      </c>
      <c r="JOC636" s="44">
        <v>20001</v>
      </c>
      <c r="JOD636" s="11" t="s">
        <v>427</v>
      </c>
      <c r="JOE636" s="44" t="s">
        <v>50</v>
      </c>
      <c r="JOF636" s="44">
        <v>791</v>
      </c>
      <c r="JOG636" s="44" t="s">
        <v>51</v>
      </c>
      <c r="JOH636" s="44">
        <v>324</v>
      </c>
      <c r="JOI636" s="44" t="s">
        <v>85</v>
      </c>
      <c r="JOJ636" s="44">
        <v>25</v>
      </c>
      <c r="JOK636" s="44" t="s">
        <v>429</v>
      </c>
      <c r="JOL636" s="44">
        <v>4</v>
      </c>
      <c r="JOM636" s="44" t="s">
        <v>35</v>
      </c>
      <c r="JON636" s="44">
        <v>64</v>
      </c>
      <c r="JOO636" s="44" t="s">
        <v>473</v>
      </c>
      <c r="JOQ636" s="8">
        <v>5080198</v>
      </c>
      <c r="JOR636" s="44">
        <v>0</v>
      </c>
      <c r="JOS636" s="44">
        <v>20001</v>
      </c>
      <c r="JOT636" s="11" t="s">
        <v>427</v>
      </c>
      <c r="JOU636" s="44" t="s">
        <v>50</v>
      </c>
      <c r="JOV636" s="44">
        <v>791</v>
      </c>
      <c r="JOW636" s="44" t="s">
        <v>51</v>
      </c>
      <c r="JOX636" s="44">
        <v>324</v>
      </c>
      <c r="JOY636" s="44" t="s">
        <v>85</v>
      </c>
      <c r="JOZ636" s="44">
        <v>25</v>
      </c>
      <c r="JPA636" s="44" t="s">
        <v>429</v>
      </c>
      <c r="JPB636" s="44">
        <v>4</v>
      </c>
      <c r="JPC636" s="44" t="s">
        <v>35</v>
      </c>
      <c r="JPD636" s="44">
        <v>64</v>
      </c>
      <c r="JPE636" s="44" t="s">
        <v>473</v>
      </c>
      <c r="JPG636" s="8">
        <v>5080198</v>
      </c>
      <c r="JPH636" s="44">
        <v>0</v>
      </c>
      <c r="JPI636" s="44">
        <v>20001</v>
      </c>
      <c r="JPJ636" s="11" t="s">
        <v>427</v>
      </c>
      <c r="JPK636" s="44" t="s">
        <v>50</v>
      </c>
      <c r="JPL636" s="44">
        <v>791</v>
      </c>
      <c r="JPM636" s="44" t="s">
        <v>51</v>
      </c>
      <c r="JPN636" s="44">
        <v>324</v>
      </c>
      <c r="JPO636" s="44" t="s">
        <v>85</v>
      </c>
      <c r="JPP636" s="44">
        <v>25</v>
      </c>
      <c r="JPQ636" s="44" t="s">
        <v>429</v>
      </c>
      <c r="JPR636" s="44">
        <v>4</v>
      </c>
      <c r="JPS636" s="44" t="s">
        <v>35</v>
      </c>
      <c r="JPT636" s="44">
        <v>64</v>
      </c>
      <c r="JPU636" s="44" t="s">
        <v>473</v>
      </c>
      <c r="JPW636" s="8">
        <v>5080198</v>
      </c>
      <c r="JPX636" s="44">
        <v>0</v>
      </c>
      <c r="JPY636" s="44">
        <v>20001</v>
      </c>
      <c r="JPZ636" s="11" t="s">
        <v>427</v>
      </c>
      <c r="JQA636" s="44" t="s">
        <v>50</v>
      </c>
      <c r="JQB636" s="44">
        <v>791</v>
      </c>
      <c r="JQC636" s="44" t="s">
        <v>51</v>
      </c>
      <c r="JQD636" s="44">
        <v>324</v>
      </c>
      <c r="JQE636" s="44" t="s">
        <v>85</v>
      </c>
      <c r="JQF636" s="44">
        <v>25</v>
      </c>
      <c r="JQG636" s="44" t="s">
        <v>429</v>
      </c>
      <c r="JQH636" s="44">
        <v>4</v>
      </c>
      <c r="JQI636" s="44" t="s">
        <v>35</v>
      </c>
      <c r="JQJ636" s="44">
        <v>64</v>
      </c>
      <c r="JQK636" s="44" t="s">
        <v>473</v>
      </c>
      <c r="JQM636" s="8">
        <v>5080198</v>
      </c>
      <c r="JQN636" s="44">
        <v>0</v>
      </c>
      <c r="JQO636" s="44">
        <v>20001</v>
      </c>
      <c r="JQP636" s="11" t="s">
        <v>427</v>
      </c>
      <c r="JQQ636" s="44" t="s">
        <v>50</v>
      </c>
      <c r="JQR636" s="44">
        <v>791</v>
      </c>
      <c r="JQS636" s="44" t="s">
        <v>51</v>
      </c>
      <c r="JQT636" s="44">
        <v>324</v>
      </c>
      <c r="JQU636" s="44" t="s">
        <v>85</v>
      </c>
      <c r="JQV636" s="44">
        <v>25</v>
      </c>
      <c r="JQW636" s="44" t="s">
        <v>429</v>
      </c>
      <c r="JQX636" s="44">
        <v>4</v>
      </c>
      <c r="JQY636" s="44" t="s">
        <v>35</v>
      </c>
      <c r="JQZ636" s="44">
        <v>64</v>
      </c>
      <c r="JRA636" s="44" t="s">
        <v>473</v>
      </c>
      <c r="JRC636" s="8">
        <v>5080198</v>
      </c>
      <c r="JRD636" s="44">
        <v>0</v>
      </c>
      <c r="JRE636" s="44">
        <v>20001</v>
      </c>
      <c r="JRF636" s="11" t="s">
        <v>427</v>
      </c>
      <c r="JRG636" s="44" t="s">
        <v>50</v>
      </c>
      <c r="JRH636" s="44">
        <v>791</v>
      </c>
      <c r="JRI636" s="44" t="s">
        <v>51</v>
      </c>
      <c r="JRJ636" s="44">
        <v>324</v>
      </c>
      <c r="JRK636" s="44" t="s">
        <v>85</v>
      </c>
      <c r="JRL636" s="44">
        <v>25</v>
      </c>
      <c r="JRM636" s="44" t="s">
        <v>429</v>
      </c>
      <c r="JRN636" s="44">
        <v>4</v>
      </c>
      <c r="JRO636" s="44" t="s">
        <v>35</v>
      </c>
      <c r="JRP636" s="44">
        <v>64</v>
      </c>
      <c r="JRQ636" s="44" t="s">
        <v>473</v>
      </c>
      <c r="JRS636" s="8">
        <v>5080198</v>
      </c>
      <c r="JRT636" s="44">
        <v>0</v>
      </c>
      <c r="JRU636" s="44">
        <v>20001</v>
      </c>
      <c r="JRV636" s="11" t="s">
        <v>427</v>
      </c>
      <c r="JRW636" s="44" t="s">
        <v>50</v>
      </c>
      <c r="JRX636" s="44">
        <v>791</v>
      </c>
      <c r="JRY636" s="44" t="s">
        <v>51</v>
      </c>
      <c r="JRZ636" s="44">
        <v>324</v>
      </c>
      <c r="JSA636" s="44" t="s">
        <v>85</v>
      </c>
      <c r="JSB636" s="44">
        <v>25</v>
      </c>
      <c r="JSC636" s="44" t="s">
        <v>429</v>
      </c>
      <c r="JSD636" s="44">
        <v>4</v>
      </c>
      <c r="JSE636" s="44" t="s">
        <v>35</v>
      </c>
      <c r="JSF636" s="44">
        <v>64</v>
      </c>
      <c r="JSG636" s="44" t="s">
        <v>473</v>
      </c>
      <c r="JSI636" s="8">
        <v>5080198</v>
      </c>
      <c r="JSJ636" s="44">
        <v>0</v>
      </c>
      <c r="JSK636" s="44">
        <v>20001</v>
      </c>
      <c r="JSL636" s="11" t="s">
        <v>427</v>
      </c>
      <c r="JSM636" s="44" t="s">
        <v>50</v>
      </c>
      <c r="JSN636" s="44">
        <v>791</v>
      </c>
      <c r="JSO636" s="44" t="s">
        <v>51</v>
      </c>
      <c r="JSP636" s="44">
        <v>324</v>
      </c>
      <c r="JSQ636" s="44" t="s">
        <v>85</v>
      </c>
      <c r="JSR636" s="44">
        <v>25</v>
      </c>
      <c r="JSS636" s="44" t="s">
        <v>429</v>
      </c>
      <c r="JST636" s="44">
        <v>4</v>
      </c>
      <c r="JSU636" s="44" t="s">
        <v>35</v>
      </c>
      <c r="JSV636" s="44">
        <v>64</v>
      </c>
      <c r="JSW636" s="44" t="s">
        <v>473</v>
      </c>
      <c r="JSY636" s="8">
        <v>5080198</v>
      </c>
      <c r="JSZ636" s="44">
        <v>0</v>
      </c>
      <c r="JTA636" s="44">
        <v>20001</v>
      </c>
      <c r="JTB636" s="11" t="s">
        <v>427</v>
      </c>
      <c r="JTC636" s="44" t="s">
        <v>50</v>
      </c>
      <c r="JTD636" s="44">
        <v>791</v>
      </c>
      <c r="JTE636" s="44" t="s">
        <v>51</v>
      </c>
      <c r="JTF636" s="44">
        <v>324</v>
      </c>
      <c r="JTG636" s="44" t="s">
        <v>85</v>
      </c>
      <c r="JTH636" s="44">
        <v>25</v>
      </c>
      <c r="JTI636" s="44" t="s">
        <v>429</v>
      </c>
      <c r="JTJ636" s="44">
        <v>4</v>
      </c>
      <c r="JTK636" s="44" t="s">
        <v>35</v>
      </c>
      <c r="JTL636" s="44">
        <v>64</v>
      </c>
      <c r="JTM636" s="44" t="s">
        <v>473</v>
      </c>
      <c r="JTO636" s="8">
        <v>5080198</v>
      </c>
      <c r="JTP636" s="44">
        <v>0</v>
      </c>
      <c r="JTQ636" s="44">
        <v>20001</v>
      </c>
      <c r="JTR636" s="11" t="s">
        <v>427</v>
      </c>
      <c r="JTS636" s="44" t="s">
        <v>50</v>
      </c>
      <c r="JTT636" s="44">
        <v>791</v>
      </c>
      <c r="JTU636" s="44" t="s">
        <v>51</v>
      </c>
      <c r="JTV636" s="44">
        <v>324</v>
      </c>
      <c r="JTW636" s="44" t="s">
        <v>85</v>
      </c>
      <c r="JTX636" s="44">
        <v>25</v>
      </c>
      <c r="JTY636" s="44" t="s">
        <v>429</v>
      </c>
      <c r="JTZ636" s="44">
        <v>4</v>
      </c>
      <c r="JUA636" s="44" t="s">
        <v>35</v>
      </c>
      <c r="JUB636" s="44">
        <v>64</v>
      </c>
      <c r="JUC636" s="44" t="s">
        <v>473</v>
      </c>
      <c r="JUE636" s="8">
        <v>5080198</v>
      </c>
      <c r="JUF636" s="44">
        <v>0</v>
      </c>
      <c r="JUG636" s="44">
        <v>20001</v>
      </c>
      <c r="JUH636" s="11" t="s">
        <v>427</v>
      </c>
      <c r="JUI636" s="44" t="s">
        <v>50</v>
      </c>
      <c r="JUJ636" s="44">
        <v>791</v>
      </c>
      <c r="JUK636" s="44" t="s">
        <v>51</v>
      </c>
      <c r="JUL636" s="44">
        <v>324</v>
      </c>
      <c r="JUM636" s="44" t="s">
        <v>85</v>
      </c>
      <c r="JUN636" s="44">
        <v>25</v>
      </c>
      <c r="JUO636" s="44" t="s">
        <v>429</v>
      </c>
      <c r="JUP636" s="44">
        <v>4</v>
      </c>
      <c r="JUQ636" s="44" t="s">
        <v>35</v>
      </c>
      <c r="JUR636" s="44">
        <v>64</v>
      </c>
      <c r="JUS636" s="44" t="s">
        <v>473</v>
      </c>
      <c r="JUU636" s="8">
        <v>5080198</v>
      </c>
      <c r="JUV636" s="44">
        <v>0</v>
      </c>
      <c r="JUW636" s="44">
        <v>20001</v>
      </c>
      <c r="JUX636" s="11" t="s">
        <v>427</v>
      </c>
      <c r="JUY636" s="44" t="s">
        <v>50</v>
      </c>
      <c r="JUZ636" s="44">
        <v>791</v>
      </c>
      <c r="JVA636" s="44" t="s">
        <v>51</v>
      </c>
      <c r="JVB636" s="44">
        <v>324</v>
      </c>
      <c r="JVC636" s="44" t="s">
        <v>85</v>
      </c>
      <c r="JVD636" s="44">
        <v>25</v>
      </c>
      <c r="JVE636" s="44" t="s">
        <v>429</v>
      </c>
      <c r="JVF636" s="44">
        <v>4</v>
      </c>
      <c r="JVG636" s="44" t="s">
        <v>35</v>
      </c>
      <c r="JVH636" s="44">
        <v>64</v>
      </c>
      <c r="JVI636" s="44" t="s">
        <v>473</v>
      </c>
      <c r="JVK636" s="8">
        <v>5080198</v>
      </c>
      <c r="JVL636" s="44">
        <v>0</v>
      </c>
      <c r="JVM636" s="44">
        <v>20001</v>
      </c>
      <c r="JVN636" s="11" t="s">
        <v>427</v>
      </c>
      <c r="JVO636" s="44" t="s">
        <v>50</v>
      </c>
      <c r="JVP636" s="44">
        <v>791</v>
      </c>
      <c r="JVQ636" s="44" t="s">
        <v>51</v>
      </c>
      <c r="JVR636" s="44">
        <v>324</v>
      </c>
      <c r="JVS636" s="44" t="s">
        <v>85</v>
      </c>
      <c r="JVT636" s="44">
        <v>25</v>
      </c>
      <c r="JVU636" s="44" t="s">
        <v>429</v>
      </c>
      <c r="JVV636" s="44">
        <v>4</v>
      </c>
      <c r="JVW636" s="44" t="s">
        <v>35</v>
      </c>
      <c r="JVX636" s="44">
        <v>64</v>
      </c>
      <c r="JVY636" s="44" t="s">
        <v>473</v>
      </c>
      <c r="JWA636" s="8">
        <v>5080198</v>
      </c>
      <c r="JWB636" s="44">
        <v>0</v>
      </c>
      <c r="JWC636" s="44">
        <v>20001</v>
      </c>
      <c r="JWD636" s="11" t="s">
        <v>427</v>
      </c>
      <c r="JWE636" s="44" t="s">
        <v>50</v>
      </c>
      <c r="JWF636" s="44">
        <v>791</v>
      </c>
      <c r="JWG636" s="44" t="s">
        <v>51</v>
      </c>
      <c r="JWH636" s="44">
        <v>324</v>
      </c>
      <c r="JWI636" s="44" t="s">
        <v>85</v>
      </c>
      <c r="JWJ636" s="44">
        <v>25</v>
      </c>
      <c r="JWK636" s="44" t="s">
        <v>429</v>
      </c>
      <c r="JWL636" s="44">
        <v>4</v>
      </c>
      <c r="JWM636" s="44" t="s">
        <v>35</v>
      </c>
      <c r="JWN636" s="44">
        <v>64</v>
      </c>
      <c r="JWO636" s="44" t="s">
        <v>473</v>
      </c>
      <c r="JWQ636" s="8">
        <v>5080198</v>
      </c>
      <c r="JWR636" s="44">
        <v>0</v>
      </c>
      <c r="JWS636" s="44">
        <v>20001</v>
      </c>
      <c r="JWT636" s="11" t="s">
        <v>427</v>
      </c>
      <c r="JWU636" s="44" t="s">
        <v>50</v>
      </c>
      <c r="JWV636" s="44">
        <v>791</v>
      </c>
      <c r="JWW636" s="44" t="s">
        <v>51</v>
      </c>
      <c r="JWX636" s="44">
        <v>324</v>
      </c>
      <c r="JWY636" s="44" t="s">
        <v>85</v>
      </c>
      <c r="JWZ636" s="44">
        <v>25</v>
      </c>
      <c r="JXA636" s="44" t="s">
        <v>429</v>
      </c>
      <c r="JXB636" s="44">
        <v>4</v>
      </c>
      <c r="JXC636" s="44" t="s">
        <v>35</v>
      </c>
      <c r="JXD636" s="44">
        <v>64</v>
      </c>
      <c r="JXE636" s="44" t="s">
        <v>473</v>
      </c>
      <c r="JXG636" s="8">
        <v>5080198</v>
      </c>
      <c r="JXH636" s="44">
        <v>0</v>
      </c>
      <c r="JXI636" s="44">
        <v>20001</v>
      </c>
      <c r="JXJ636" s="11" t="s">
        <v>427</v>
      </c>
      <c r="JXK636" s="44" t="s">
        <v>50</v>
      </c>
      <c r="JXL636" s="44">
        <v>791</v>
      </c>
      <c r="JXM636" s="44" t="s">
        <v>51</v>
      </c>
      <c r="JXN636" s="44">
        <v>324</v>
      </c>
      <c r="JXO636" s="44" t="s">
        <v>85</v>
      </c>
      <c r="JXP636" s="44">
        <v>25</v>
      </c>
      <c r="JXQ636" s="44" t="s">
        <v>429</v>
      </c>
      <c r="JXR636" s="44">
        <v>4</v>
      </c>
      <c r="JXS636" s="44" t="s">
        <v>35</v>
      </c>
      <c r="JXT636" s="44">
        <v>64</v>
      </c>
      <c r="JXU636" s="44" t="s">
        <v>473</v>
      </c>
      <c r="JXW636" s="8">
        <v>5080198</v>
      </c>
      <c r="JXX636" s="44">
        <v>0</v>
      </c>
      <c r="JXY636" s="44">
        <v>20001</v>
      </c>
      <c r="JXZ636" s="11" t="s">
        <v>427</v>
      </c>
      <c r="JYA636" s="44" t="s">
        <v>50</v>
      </c>
      <c r="JYB636" s="44">
        <v>791</v>
      </c>
      <c r="JYC636" s="44" t="s">
        <v>51</v>
      </c>
      <c r="JYD636" s="44">
        <v>324</v>
      </c>
      <c r="JYE636" s="44" t="s">
        <v>85</v>
      </c>
      <c r="JYF636" s="44">
        <v>25</v>
      </c>
      <c r="JYG636" s="44" t="s">
        <v>429</v>
      </c>
      <c r="JYH636" s="44">
        <v>4</v>
      </c>
      <c r="JYI636" s="44" t="s">
        <v>35</v>
      </c>
      <c r="JYJ636" s="44">
        <v>64</v>
      </c>
      <c r="JYK636" s="44" t="s">
        <v>473</v>
      </c>
      <c r="JYM636" s="8">
        <v>5080198</v>
      </c>
      <c r="JYN636" s="44">
        <v>0</v>
      </c>
      <c r="JYO636" s="44">
        <v>20001</v>
      </c>
      <c r="JYP636" s="11" t="s">
        <v>427</v>
      </c>
      <c r="JYQ636" s="44" t="s">
        <v>50</v>
      </c>
      <c r="JYR636" s="44">
        <v>791</v>
      </c>
      <c r="JYS636" s="44" t="s">
        <v>51</v>
      </c>
      <c r="JYT636" s="44">
        <v>324</v>
      </c>
      <c r="JYU636" s="44" t="s">
        <v>85</v>
      </c>
      <c r="JYV636" s="44">
        <v>25</v>
      </c>
      <c r="JYW636" s="44" t="s">
        <v>429</v>
      </c>
      <c r="JYX636" s="44">
        <v>4</v>
      </c>
      <c r="JYY636" s="44" t="s">
        <v>35</v>
      </c>
      <c r="JYZ636" s="44">
        <v>64</v>
      </c>
      <c r="JZA636" s="44" t="s">
        <v>473</v>
      </c>
      <c r="JZC636" s="8">
        <v>5080198</v>
      </c>
      <c r="JZD636" s="44">
        <v>0</v>
      </c>
      <c r="JZE636" s="44">
        <v>20001</v>
      </c>
      <c r="JZF636" s="11" t="s">
        <v>427</v>
      </c>
      <c r="JZG636" s="44" t="s">
        <v>50</v>
      </c>
      <c r="JZH636" s="44">
        <v>791</v>
      </c>
      <c r="JZI636" s="44" t="s">
        <v>51</v>
      </c>
      <c r="JZJ636" s="44">
        <v>324</v>
      </c>
      <c r="JZK636" s="44" t="s">
        <v>85</v>
      </c>
      <c r="JZL636" s="44">
        <v>25</v>
      </c>
      <c r="JZM636" s="44" t="s">
        <v>429</v>
      </c>
      <c r="JZN636" s="44">
        <v>4</v>
      </c>
      <c r="JZO636" s="44" t="s">
        <v>35</v>
      </c>
      <c r="JZP636" s="44">
        <v>64</v>
      </c>
      <c r="JZQ636" s="44" t="s">
        <v>473</v>
      </c>
      <c r="JZS636" s="8">
        <v>5080198</v>
      </c>
      <c r="JZT636" s="44">
        <v>0</v>
      </c>
      <c r="JZU636" s="44">
        <v>20001</v>
      </c>
      <c r="JZV636" s="11" t="s">
        <v>427</v>
      </c>
      <c r="JZW636" s="44" t="s">
        <v>50</v>
      </c>
      <c r="JZX636" s="44">
        <v>791</v>
      </c>
      <c r="JZY636" s="44" t="s">
        <v>51</v>
      </c>
      <c r="JZZ636" s="44">
        <v>324</v>
      </c>
      <c r="KAA636" s="44" t="s">
        <v>85</v>
      </c>
      <c r="KAB636" s="44">
        <v>25</v>
      </c>
      <c r="KAC636" s="44" t="s">
        <v>429</v>
      </c>
      <c r="KAD636" s="44">
        <v>4</v>
      </c>
      <c r="KAE636" s="44" t="s">
        <v>35</v>
      </c>
      <c r="KAF636" s="44">
        <v>64</v>
      </c>
      <c r="KAG636" s="44" t="s">
        <v>473</v>
      </c>
      <c r="KAI636" s="8">
        <v>5080198</v>
      </c>
      <c r="KAJ636" s="44">
        <v>0</v>
      </c>
      <c r="KAK636" s="44">
        <v>20001</v>
      </c>
      <c r="KAL636" s="11" t="s">
        <v>427</v>
      </c>
      <c r="KAM636" s="44" t="s">
        <v>50</v>
      </c>
      <c r="KAN636" s="44">
        <v>791</v>
      </c>
      <c r="KAO636" s="44" t="s">
        <v>51</v>
      </c>
      <c r="KAP636" s="44">
        <v>324</v>
      </c>
      <c r="KAQ636" s="44" t="s">
        <v>85</v>
      </c>
      <c r="KAR636" s="44">
        <v>25</v>
      </c>
      <c r="KAS636" s="44" t="s">
        <v>429</v>
      </c>
      <c r="KAT636" s="44">
        <v>4</v>
      </c>
      <c r="KAU636" s="44" t="s">
        <v>35</v>
      </c>
      <c r="KAV636" s="44">
        <v>64</v>
      </c>
      <c r="KAW636" s="44" t="s">
        <v>473</v>
      </c>
      <c r="KAY636" s="8">
        <v>5080198</v>
      </c>
      <c r="KAZ636" s="44">
        <v>0</v>
      </c>
      <c r="KBA636" s="44">
        <v>20001</v>
      </c>
      <c r="KBB636" s="11" t="s">
        <v>427</v>
      </c>
      <c r="KBC636" s="44" t="s">
        <v>50</v>
      </c>
      <c r="KBD636" s="44">
        <v>791</v>
      </c>
      <c r="KBE636" s="44" t="s">
        <v>51</v>
      </c>
      <c r="KBF636" s="44">
        <v>324</v>
      </c>
      <c r="KBG636" s="44" t="s">
        <v>85</v>
      </c>
      <c r="KBH636" s="44">
        <v>25</v>
      </c>
      <c r="KBI636" s="44" t="s">
        <v>429</v>
      </c>
      <c r="KBJ636" s="44">
        <v>4</v>
      </c>
      <c r="KBK636" s="44" t="s">
        <v>35</v>
      </c>
      <c r="KBL636" s="44">
        <v>64</v>
      </c>
      <c r="KBM636" s="44" t="s">
        <v>473</v>
      </c>
      <c r="KBO636" s="8">
        <v>5080198</v>
      </c>
      <c r="KBP636" s="44">
        <v>0</v>
      </c>
      <c r="KBQ636" s="44">
        <v>20001</v>
      </c>
      <c r="KBR636" s="11" t="s">
        <v>427</v>
      </c>
      <c r="KBS636" s="44" t="s">
        <v>50</v>
      </c>
      <c r="KBT636" s="44">
        <v>791</v>
      </c>
      <c r="KBU636" s="44" t="s">
        <v>51</v>
      </c>
      <c r="KBV636" s="44">
        <v>324</v>
      </c>
      <c r="KBW636" s="44" t="s">
        <v>85</v>
      </c>
      <c r="KBX636" s="44">
        <v>25</v>
      </c>
      <c r="KBY636" s="44" t="s">
        <v>429</v>
      </c>
      <c r="KBZ636" s="44">
        <v>4</v>
      </c>
      <c r="KCA636" s="44" t="s">
        <v>35</v>
      </c>
      <c r="KCB636" s="44">
        <v>64</v>
      </c>
      <c r="KCC636" s="44" t="s">
        <v>473</v>
      </c>
      <c r="KCE636" s="8">
        <v>5080198</v>
      </c>
      <c r="KCF636" s="44">
        <v>0</v>
      </c>
      <c r="KCG636" s="44">
        <v>20001</v>
      </c>
      <c r="KCH636" s="11" t="s">
        <v>427</v>
      </c>
      <c r="KCI636" s="44" t="s">
        <v>50</v>
      </c>
      <c r="KCJ636" s="44">
        <v>791</v>
      </c>
      <c r="KCK636" s="44" t="s">
        <v>51</v>
      </c>
      <c r="KCL636" s="44">
        <v>324</v>
      </c>
      <c r="KCM636" s="44" t="s">
        <v>85</v>
      </c>
      <c r="KCN636" s="44">
        <v>25</v>
      </c>
      <c r="KCO636" s="44" t="s">
        <v>429</v>
      </c>
      <c r="KCP636" s="44">
        <v>4</v>
      </c>
      <c r="KCQ636" s="44" t="s">
        <v>35</v>
      </c>
      <c r="KCR636" s="44">
        <v>64</v>
      </c>
      <c r="KCS636" s="44" t="s">
        <v>473</v>
      </c>
      <c r="KCU636" s="8">
        <v>5080198</v>
      </c>
      <c r="KCV636" s="44">
        <v>0</v>
      </c>
      <c r="KCW636" s="44">
        <v>20001</v>
      </c>
      <c r="KCX636" s="11" t="s">
        <v>427</v>
      </c>
      <c r="KCY636" s="44" t="s">
        <v>50</v>
      </c>
      <c r="KCZ636" s="44">
        <v>791</v>
      </c>
      <c r="KDA636" s="44" t="s">
        <v>51</v>
      </c>
      <c r="KDB636" s="44">
        <v>324</v>
      </c>
      <c r="KDC636" s="44" t="s">
        <v>85</v>
      </c>
      <c r="KDD636" s="44">
        <v>25</v>
      </c>
      <c r="KDE636" s="44" t="s">
        <v>429</v>
      </c>
      <c r="KDF636" s="44">
        <v>4</v>
      </c>
      <c r="KDG636" s="44" t="s">
        <v>35</v>
      </c>
      <c r="KDH636" s="44">
        <v>64</v>
      </c>
      <c r="KDI636" s="44" t="s">
        <v>473</v>
      </c>
      <c r="KDK636" s="8">
        <v>5080198</v>
      </c>
      <c r="KDL636" s="44">
        <v>0</v>
      </c>
      <c r="KDM636" s="44">
        <v>20001</v>
      </c>
      <c r="KDN636" s="11" t="s">
        <v>427</v>
      </c>
      <c r="KDO636" s="44" t="s">
        <v>50</v>
      </c>
      <c r="KDP636" s="44">
        <v>791</v>
      </c>
      <c r="KDQ636" s="44" t="s">
        <v>51</v>
      </c>
      <c r="KDR636" s="44">
        <v>324</v>
      </c>
      <c r="KDS636" s="44" t="s">
        <v>85</v>
      </c>
      <c r="KDT636" s="44">
        <v>25</v>
      </c>
      <c r="KDU636" s="44" t="s">
        <v>429</v>
      </c>
      <c r="KDV636" s="44">
        <v>4</v>
      </c>
      <c r="KDW636" s="44" t="s">
        <v>35</v>
      </c>
      <c r="KDX636" s="44">
        <v>64</v>
      </c>
      <c r="KDY636" s="44" t="s">
        <v>473</v>
      </c>
      <c r="KEA636" s="8">
        <v>5080198</v>
      </c>
      <c r="KEB636" s="44">
        <v>0</v>
      </c>
      <c r="KEC636" s="44">
        <v>20001</v>
      </c>
      <c r="KED636" s="11" t="s">
        <v>427</v>
      </c>
      <c r="KEE636" s="44" t="s">
        <v>50</v>
      </c>
      <c r="KEF636" s="44">
        <v>791</v>
      </c>
      <c r="KEG636" s="44" t="s">
        <v>51</v>
      </c>
      <c r="KEH636" s="44">
        <v>324</v>
      </c>
      <c r="KEI636" s="44" t="s">
        <v>85</v>
      </c>
      <c r="KEJ636" s="44">
        <v>25</v>
      </c>
      <c r="KEK636" s="44" t="s">
        <v>429</v>
      </c>
      <c r="KEL636" s="44">
        <v>4</v>
      </c>
      <c r="KEM636" s="44" t="s">
        <v>35</v>
      </c>
      <c r="KEN636" s="44">
        <v>64</v>
      </c>
      <c r="KEO636" s="44" t="s">
        <v>473</v>
      </c>
      <c r="KEQ636" s="8">
        <v>5080198</v>
      </c>
      <c r="KER636" s="44">
        <v>0</v>
      </c>
      <c r="KES636" s="44">
        <v>20001</v>
      </c>
      <c r="KET636" s="11" t="s">
        <v>427</v>
      </c>
      <c r="KEU636" s="44" t="s">
        <v>50</v>
      </c>
      <c r="KEV636" s="44">
        <v>791</v>
      </c>
      <c r="KEW636" s="44" t="s">
        <v>51</v>
      </c>
      <c r="KEX636" s="44">
        <v>324</v>
      </c>
      <c r="KEY636" s="44" t="s">
        <v>85</v>
      </c>
      <c r="KEZ636" s="44">
        <v>25</v>
      </c>
      <c r="KFA636" s="44" t="s">
        <v>429</v>
      </c>
      <c r="KFB636" s="44">
        <v>4</v>
      </c>
      <c r="KFC636" s="44" t="s">
        <v>35</v>
      </c>
      <c r="KFD636" s="44">
        <v>64</v>
      </c>
      <c r="KFE636" s="44" t="s">
        <v>473</v>
      </c>
      <c r="KFG636" s="8">
        <v>5080198</v>
      </c>
      <c r="KFH636" s="44">
        <v>0</v>
      </c>
      <c r="KFI636" s="44">
        <v>20001</v>
      </c>
      <c r="KFJ636" s="11" t="s">
        <v>427</v>
      </c>
      <c r="KFK636" s="44" t="s">
        <v>50</v>
      </c>
      <c r="KFL636" s="44">
        <v>791</v>
      </c>
      <c r="KFM636" s="44" t="s">
        <v>51</v>
      </c>
      <c r="KFN636" s="44">
        <v>324</v>
      </c>
      <c r="KFO636" s="44" t="s">
        <v>85</v>
      </c>
      <c r="KFP636" s="44">
        <v>25</v>
      </c>
      <c r="KFQ636" s="44" t="s">
        <v>429</v>
      </c>
      <c r="KFR636" s="44">
        <v>4</v>
      </c>
      <c r="KFS636" s="44" t="s">
        <v>35</v>
      </c>
      <c r="KFT636" s="44">
        <v>64</v>
      </c>
      <c r="KFU636" s="44" t="s">
        <v>473</v>
      </c>
      <c r="KFW636" s="8">
        <v>5080198</v>
      </c>
      <c r="KFX636" s="44">
        <v>0</v>
      </c>
      <c r="KFY636" s="44">
        <v>20001</v>
      </c>
      <c r="KFZ636" s="11" t="s">
        <v>427</v>
      </c>
      <c r="KGA636" s="44" t="s">
        <v>50</v>
      </c>
      <c r="KGB636" s="44">
        <v>791</v>
      </c>
      <c r="KGC636" s="44" t="s">
        <v>51</v>
      </c>
      <c r="KGD636" s="44">
        <v>324</v>
      </c>
      <c r="KGE636" s="44" t="s">
        <v>85</v>
      </c>
      <c r="KGF636" s="44">
        <v>25</v>
      </c>
      <c r="KGG636" s="44" t="s">
        <v>429</v>
      </c>
      <c r="KGH636" s="44">
        <v>4</v>
      </c>
      <c r="KGI636" s="44" t="s">
        <v>35</v>
      </c>
      <c r="KGJ636" s="44">
        <v>64</v>
      </c>
      <c r="KGK636" s="44" t="s">
        <v>473</v>
      </c>
      <c r="KGM636" s="8">
        <v>5080198</v>
      </c>
      <c r="KGN636" s="44">
        <v>0</v>
      </c>
      <c r="KGO636" s="44">
        <v>20001</v>
      </c>
      <c r="KGP636" s="11" t="s">
        <v>427</v>
      </c>
      <c r="KGQ636" s="44" t="s">
        <v>50</v>
      </c>
      <c r="KGR636" s="44">
        <v>791</v>
      </c>
      <c r="KGS636" s="44" t="s">
        <v>51</v>
      </c>
      <c r="KGT636" s="44">
        <v>324</v>
      </c>
      <c r="KGU636" s="44" t="s">
        <v>85</v>
      </c>
      <c r="KGV636" s="44">
        <v>25</v>
      </c>
      <c r="KGW636" s="44" t="s">
        <v>429</v>
      </c>
      <c r="KGX636" s="44">
        <v>4</v>
      </c>
      <c r="KGY636" s="44" t="s">
        <v>35</v>
      </c>
      <c r="KGZ636" s="44">
        <v>64</v>
      </c>
      <c r="KHA636" s="44" t="s">
        <v>473</v>
      </c>
      <c r="KHC636" s="8">
        <v>5080198</v>
      </c>
      <c r="KHD636" s="44">
        <v>0</v>
      </c>
      <c r="KHE636" s="44">
        <v>20001</v>
      </c>
      <c r="KHF636" s="11" t="s">
        <v>427</v>
      </c>
      <c r="KHG636" s="44" t="s">
        <v>50</v>
      </c>
      <c r="KHH636" s="44">
        <v>791</v>
      </c>
      <c r="KHI636" s="44" t="s">
        <v>51</v>
      </c>
      <c r="KHJ636" s="44">
        <v>324</v>
      </c>
      <c r="KHK636" s="44" t="s">
        <v>85</v>
      </c>
      <c r="KHL636" s="44">
        <v>25</v>
      </c>
      <c r="KHM636" s="44" t="s">
        <v>429</v>
      </c>
      <c r="KHN636" s="44">
        <v>4</v>
      </c>
      <c r="KHO636" s="44" t="s">
        <v>35</v>
      </c>
      <c r="KHP636" s="44">
        <v>64</v>
      </c>
      <c r="KHQ636" s="44" t="s">
        <v>473</v>
      </c>
      <c r="KHS636" s="8">
        <v>5080198</v>
      </c>
      <c r="KHT636" s="44">
        <v>0</v>
      </c>
      <c r="KHU636" s="44">
        <v>20001</v>
      </c>
      <c r="KHV636" s="11" t="s">
        <v>427</v>
      </c>
      <c r="KHW636" s="44" t="s">
        <v>50</v>
      </c>
      <c r="KHX636" s="44">
        <v>791</v>
      </c>
      <c r="KHY636" s="44" t="s">
        <v>51</v>
      </c>
      <c r="KHZ636" s="44">
        <v>324</v>
      </c>
      <c r="KIA636" s="44" t="s">
        <v>85</v>
      </c>
      <c r="KIB636" s="44">
        <v>25</v>
      </c>
      <c r="KIC636" s="44" t="s">
        <v>429</v>
      </c>
      <c r="KID636" s="44">
        <v>4</v>
      </c>
      <c r="KIE636" s="44" t="s">
        <v>35</v>
      </c>
      <c r="KIF636" s="44">
        <v>64</v>
      </c>
      <c r="KIG636" s="44" t="s">
        <v>473</v>
      </c>
      <c r="KII636" s="8">
        <v>5080198</v>
      </c>
      <c r="KIJ636" s="44">
        <v>0</v>
      </c>
      <c r="KIK636" s="44">
        <v>20001</v>
      </c>
      <c r="KIL636" s="11" t="s">
        <v>427</v>
      </c>
      <c r="KIM636" s="44" t="s">
        <v>50</v>
      </c>
      <c r="KIN636" s="44">
        <v>791</v>
      </c>
      <c r="KIO636" s="44" t="s">
        <v>51</v>
      </c>
      <c r="KIP636" s="44">
        <v>324</v>
      </c>
      <c r="KIQ636" s="44" t="s">
        <v>85</v>
      </c>
      <c r="KIR636" s="44">
        <v>25</v>
      </c>
      <c r="KIS636" s="44" t="s">
        <v>429</v>
      </c>
      <c r="KIT636" s="44">
        <v>4</v>
      </c>
      <c r="KIU636" s="44" t="s">
        <v>35</v>
      </c>
      <c r="KIV636" s="44">
        <v>64</v>
      </c>
      <c r="KIW636" s="44" t="s">
        <v>473</v>
      </c>
      <c r="KIY636" s="8">
        <v>5080198</v>
      </c>
      <c r="KIZ636" s="44">
        <v>0</v>
      </c>
      <c r="KJA636" s="44">
        <v>20001</v>
      </c>
      <c r="KJB636" s="11" t="s">
        <v>427</v>
      </c>
      <c r="KJC636" s="44" t="s">
        <v>50</v>
      </c>
      <c r="KJD636" s="44">
        <v>791</v>
      </c>
      <c r="KJE636" s="44" t="s">
        <v>51</v>
      </c>
      <c r="KJF636" s="44">
        <v>324</v>
      </c>
      <c r="KJG636" s="44" t="s">
        <v>85</v>
      </c>
      <c r="KJH636" s="44">
        <v>25</v>
      </c>
      <c r="KJI636" s="44" t="s">
        <v>429</v>
      </c>
      <c r="KJJ636" s="44">
        <v>4</v>
      </c>
      <c r="KJK636" s="44" t="s">
        <v>35</v>
      </c>
      <c r="KJL636" s="44">
        <v>64</v>
      </c>
      <c r="KJM636" s="44" t="s">
        <v>473</v>
      </c>
      <c r="KJO636" s="8">
        <v>5080198</v>
      </c>
      <c r="KJP636" s="44">
        <v>0</v>
      </c>
      <c r="KJQ636" s="44">
        <v>20001</v>
      </c>
      <c r="KJR636" s="11" t="s">
        <v>427</v>
      </c>
      <c r="KJS636" s="44" t="s">
        <v>50</v>
      </c>
      <c r="KJT636" s="44">
        <v>791</v>
      </c>
      <c r="KJU636" s="44" t="s">
        <v>51</v>
      </c>
      <c r="KJV636" s="44">
        <v>324</v>
      </c>
      <c r="KJW636" s="44" t="s">
        <v>85</v>
      </c>
      <c r="KJX636" s="44">
        <v>25</v>
      </c>
      <c r="KJY636" s="44" t="s">
        <v>429</v>
      </c>
      <c r="KJZ636" s="44">
        <v>4</v>
      </c>
      <c r="KKA636" s="44" t="s">
        <v>35</v>
      </c>
      <c r="KKB636" s="44">
        <v>64</v>
      </c>
      <c r="KKC636" s="44" t="s">
        <v>473</v>
      </c>
      <c r="KKE636" s="8">
        <v>5080198</v>
      </c>
      <c r="KKF636" s="44">
        <v>0</v>
      </c>
      <c r="KKG636" s="44">
        <v>20001</v>
      </c>
      <c r="KKH636" s="11" t="s">
        <v>427</v>
      </c>
      <c r="KKI636" s="44" t="s">
        <v>50</v>
      </c>
      <c r="KKJ636" s="44">
        <v>791</v>
      </c>
      <c r="KKK636" s="44" t="s">
        <v>51</v>
      </c>
      <c r="KKL636" s="44">
        <v>324</v>
      </c>
      <c r="KKM636" s="44" t="s">
        <v>85</v>
      </c>
      <c r="KKN636" s="44">
        <v>25</v>
      </c>
      <c r="KKO636" s="44" t="s">
        <v>429</v>
      </c>
      <c r="KKP636" s="44">
        <v>4</v>
      </c>
      <c r="KKQ636" s="44" t="s">
        <v>35</v>
      </c>
      <c r="KKR636" s="44">
        <v>64</v>
      </c>
      <c r="KKS636" s="44" t="s">
        <v>473</v>
      </c>
      <c r="KKU636" s="8">
        <v>5080198</v>
      </c>
      <c r="KKV636" s="44">
        <v>0</v>
      </c>
      <c r="KKW636" s="44">
        <v>20001</v>
      </c>
      <c r="KKX636" s="11" t="s">
        <v>427</v>
      </c>
      <c r="KKY636" s="44" t="s">
        <v>50</v>
      </c>
      <c r="KKZ636" s="44">
        <v>791</v>
      </c>
      <c r="KLA636" s="44" t="s">
        <v>51</v>
      </c>
      <c r="KLB636" s="44">
        <v>324</v>
      </c>
      <c r="KLC636" s="44" t="s">
        <v>85</v>
      </c>
      <c r="KLD636" s="44">
        <v>25</v>
      </c>
      <c r="KLE636" s="44" t="s">
        <v>429</v>
      </c>
      <c r="KLF636" s="44">
        <v>4</v>
      </c>
      <c r="KLG636" s="44" t="s">
        <v>35</v>
      </c>
      <c r="KLH636" s="44">
        <v>64</v>
      </c>
      <c r="KLI636" s="44" t="s">
        <v>473</v>
      </c>
      <c r="KLK636" s="8">
        <v>5080198</v>
      </c>
      <c r="KLL636" s="44">
        <v>0</v>
      </c>
      <c r="KLM636" s="44">
        <v>20001</v>
      </c>
      <c r="KLN636" s="11" t="s">
        <v>427</v>
      </c>
      <c r="KLO636" s="44" t="s">
        <v>50</v>
      </c>
      <c r="KLP636" s="44">
        <v>791</v>
      </c>
      <c r="KLQ636" s="44" t="s">
        <v>51</v>
      </c>
      <c r="KLR636" s="44">
        <v>324</v>
      </c>
      <c r="KLS636" s="44" t="s">
        <v>85</v>
      </c>
      <c r="KLT636" s="44">
        <v>25</v>
      </c>
      <c r="KLU636" s="44" t="s">
        <v>429</v>
      </c>
      <c r="KLV636" s="44">
        <v>4</v>
      </c>
      <c r="KLW636" s="44" t="s">
        <v>35</v>
      </c>
      <c r="KLX636" s="44">
        <v>64</v>
      </c>
      <c r="KLY636" s="44" t="s">
        <v>473</v>
      </c>
      <c r="KMA636" s="8">
        <v>5080198</v>
      </c>
      <c r="KMB636" s="44">
        <v>0</v>
      </c>
      <c r="KMC636" s="44">
        <v>20001</v>
      </c>
      <c r="KMD636" s="11" t="s">
        <v>427</v>
      </c>
      <c r="KME636" s="44" t="s">
        <v>50</v>
      </c>
      <c r="KMF636" s="44">
        <v>791</v>
      </c>
      <c r="KMG636" s="44" t="s">
        <v>51</v>
      </c>
      <c r="KMH636" s="44">
        <v>324</v>
      </c>
      <c r="KMI636" s="44" t="s">
        <v>85</v>
      </c>
      <c r="KMJ636" s="44">
        <v>25</v>
      </c>
      <c r="KMK636" s="44" t="s">
        <v>429</v>
      </c>
      <c r="KML636" s="44">
        <v>4</v>
      </c>
      <c r="KMM636" s="44" t="s">
        <v>35</v>
      </c>
      <c r="KMN636" s="44">
        <v>64</v>
      </c>
      <c r="KMO636" s="44" t="s">
        <v>473</v>
      </c>
      <c r="KMQ636" s="8">
        <v>5080198</v>
      </c>
      <c r="KMR636" s="44">
        <v>0</v>
      </c>
      <c r="KMS636" s="44">
        <v>20001</v>
      </c>
      <c r="KMT636" s="11" t="s">
        <v>427</v>
      </c>
      <c r="KMU636" s="44" t="s">
        <v>50</v>
      </c>
      <c r="KMV636" s="44">
        <v>791</v>
      </c>
      <c r="KMW636" s="44" t="s">
        <v>51</v>
      </c>
      <c r="KMX636" s="44">
        <v>324</v>
      </c>
      <c r="KMY636" s="44" t="s">
        <v>85</v>
      </c>
      <c r="KMZ636" s="44">
        <v>25</v>
      </c>
      <c r="KNA636" s="44" t="s">
        <v>429</v>
      </c>
      <c r="KNB636" s="44">
        <v>4</v>
      </c>
      <c r="KNC636" s="44" t="s">
        <v>35</v>
      </c>
      <c r="KND636" s="44">
        <v>64</v>
      </c>
      <c r="KNE636" s="44" t="s">
        <v>473</v>
      </c>
      <c r="KNG636" s="8">
        <v>5080198</v>
      </c>
      <c r="KNH636" s="44">
        <v>0</v>
      </c>
      <c r="KNI636" s="44">
        <v>20001</v>
      </c>
      <c r="KNJ636" s="11" t="s">
        <v>427</v>
      </c>
      <c r="KNK636" s="44" t="s">
        <v>50</v>
      </c>
      <c r="KNL636" s="44">
        <v>791</v>
      </c>
      <c r="KNM636" s="44" t="s">
        <v>51</v>
      </c>
      <c r="KNN636" s="44">
        <v>324</v>
      </c>
      <c r="KNO636" s="44" t="s">
        <v>85</v>
      </c>
      <c r="KNP636" s="44">
        <v>25</v>
      </c>
      <c r="KNQ636" s="44" t="s">
        <v>429</v>
      </c>
      <c r="KNR636" s="44">
        <v>4</v>
      </c>
      <c r="KNS636" s="44" t="s">
        <v>35</v>
      </c>
      <c r="KNT636" s="44">
        <v>64</v>
      </c>
      <c r="KNU636" s="44" t="s">
        <v>473</v>
      </c>
      <c r="KNW636" s="8">
        <v>5080198</v>
      </c>
      <c r="KNX636" s="44">
        <v>0</v>
      </c>
      <c r="KNY636" s="44">
        <v>20001</v>
      </c>
      <c r="KNZ636" s="11" t="s">
        <v>427</v>
      </c>
      <c r="KOA636" s="44" t="s">
        <v>50</v>
      </c>
      <c r="KOB636" s="44">
        <v>791</v>
      </c>
      <c r="KOC636" s="44" t="s">
        <v>51</v>
      </c>
      <c r="KOD636" s="44">
        <v>324</v>
      </c>
      <c r="KOE636" s="44" t="s">
        <v>85</v>
      </c>
      <c r="KOF636" s="44">
        <v>25</v>
      </c>
      <c r="KOG636" s="44" t="s">
        <v>429</v>
      </c>
      <c r="KOH636" s="44">
        <v>4</v>
      </c>
      <c r="KOI636" s="44" t="s">
        <v>35</v>
      </c>
      <c r="KOJ636" s="44">
        <v>64</v>
      </c>
      <c r="KOK636" s="44" t="s">
        <v>473</v>
      </c>
      <c r="KOM636" s="8">
        <v>5080198</v>
      </c>
      <c r="KON636" s="44">
        <v>0</v>
      </c>
      <c r="KOO636" s="44">
        <v>20001</v>
      </c>
      <c r="KOP636" s="11" t="s">
        <v>427</v>
      </c>
      <c r="KOQ636" s="44" t="s">
        <v>50</v>
      </c>
      <c r="KOR636" s="44">
        <v>791</v>
      </c>
      <c r="KOS636" s="44" t="s">
        <v>51</v>
      </c>
      <c r="KOT636" s="44">
        <v>324</v>
      </c>
      <c r="KOU636" s="44" t="s">
        <v>85</v>
      </c>
      <c r="KOV636" s="44">
        <v>25</v>
      </c>
      <c r="KOW636" s="44" t="s">
        <v>429</v>
      </c>
      <c r="KOX636" s="44">
        <v>4</v>
      </c>
      <c r="KOY636" s="44" t="s">
        <v>35</v>
      </c>
      <c r="KOZ636" s="44">
        <v>64</v>
      </c>
      <c r="KPA636" s="44" t="s">
        <v>473</v>
      </c>
      <c r="KPC636" s="8">
        <v>5080198</v>
      </c>
      <c r="KPD636" s="44">
        <v>0</v>
      </c>
      <c r="KPE636" s="44">
        <v>20001</v>
      </c>
      <c r="KPF636" s="11" t="s">
        <v>427</v>
      </c>
      <c r="KPG636" s="44" t="s">
        <v>50</v>
      </c>
      <c r="KPH636" s="44">
        <v>791</v>
      </c>
      <c r="KPI636" s="44" t="s">
        <v>51</v>
      </c>
      <c r="KPJ636" s="44">
        <v>324</v>
      </c>
      <c r="KPK636" s="44" t="s">
        <v>85</v>
      </c>
      <c r="KPL636" s="44">
        <v>25</v>
      </c>
      <c r="KPM636" s="44" t="s">
        <v>429</v>
      </c>
      <c r="KPN636" s="44">
        <v>4</v>
      </c>
      <c r="KPO636" s="44" t="s">
        <v>35</v>
      </c>
      <c r="KPP636" s="44">
        <v>64</v>
      </c>
      <c r="KPQ636" s="44" t="s">
        <v>473</v>
      </c>
      <c r="KPS636" s="8">
        <v>5080198</v>
      </c>
      <c r="KPT636" s="44">
        <v>0</v>
      </c>
      <c r="KPU636" s="44">
        <v>20001</v>
      </c>
      <c r="KPV636" s="11" t="s">
        <v>427</v>
      </c>
      <c r="KPW636" s="44" t="s">
        <v>50</v>
      </c>
      <c r="KPX636" s="44">
        <v>791</v>
      </c>
      <c r="KPY636" s="44" t="s">
        <v>51</v>
      </c>
      <c r="KPZ636" s="44">
        <v>324</v>
      </c>
      <c r="KQA636" s="44" t="s">
        <v>85</v>
      </c>
      <c r="KQB636" s="44">
        <v>25</v>
      </c>
      <c r="KQC636" s="44" t="s">
        <v>429</v>
      </c>
      <c r="KQD636" s="44">
        <v>4</v>
      </c>
      <c r="KQE636" s="44" t="s">
        <v>35</v>
      </c>
      <c r="KQF636" s="44">
        <v>64</v>
      </c>
      <c r="KQG636" s="44" t="s">
        <v>473</v>
      </c>
      <c r="KQI636" s="8">
        <v>5080198</v>
      </c>
      <c r="KQJ636" s="44">
        <v>0</v>
      </c>
      <c r="KQK636" s="44">
        <v>20001</v>
      </c>
      <c r="KQL636" s="11" t="s">
        <v>427</v>
      </c>
      <c r="KQM636" s="44" t="s">
        <v>50</v>
      </c>
      <c r="KQN636" s="44">
        <v>791</v>
      </c>
      <c r="KQO636" s="44" t="s">
        <v>51</v>
      </c>
      <c r="KQP636" s="44">
        <v>324</v>
      </c>
      <c r="KQQ636" s="44" t="s">
        <v>85</v>
      </c>
      <c r="KQR636" s="44">
        <v>25</v>
      </c>
      <c r="KQS636" s="44" t="s">
        <v>429</v>
      </c>
      <c r="KQT636" s="44">
        <v>4</v>
      </c>
      <c r="KQU636" s="44" t="s">
        <v>35</v>
      </c>
      <c r="KQV636" s="44">
        <v>64</v>
      </c>
      <c r="KQW636" s="44" t="s">
        <v>473</v>
      </c>
      <c r="KQY636" s="8">
        <v>5080198</v>
      </c>
      <c r="KQZ636" s="44">
        <v>0</v>
      </c>
      <c r="KRA636" s="44">
        <v>20001</v>
      </c>
      <c r="KRB636" s="11" t="s">
        <v>427</v>
      </c>
      <c r="KRC636" s="44" t="s">
        <v>50</v>
      </c>
      <c r="KRD636" s="44">
        <v>791</v>
      </c>
      <c r="KRE636" s="44" t="s">
        <v>51</v>
      </c>
      <c r="KRF636" s="44">
        <v>324</v>
      </c>
      <c r="KRG636" s="44" t="s">
        <v>85</v>
      </c>
      <c r="KRH636" s="44">
        <v>25</v>
      </c>
      <c r="KRI636" s="44" t="s">
        <v>429</v>
      </c>
      <c r="KRJ636" s="44">
        <v>4</v>
      </c>
      <c r="KRK636" s="44" t="s">
        <v>35</v>
      </c>
      <c r="KRL636" s="44">
        <v>64</v>
      </c>
      <c r="KRM636" s="44" t="s">
        <v>473</v>
      </c>
      <c r="KRO636" s="8">
        <v>5080198</v>
      </c>
      <c r="KRP636" s="44">
        <v>0</v>
      </c>
      <c r="KRQ636" s="44">
        <v>20001</v>
      </c>
      <c r="KRR636" s="11" t="s">
        <v>427</v>
      </c>
      <c r="KRS636" s="44" t="s">
        <v>50</v>
      </c>
      <c r="KRT636" s="44">
        <v>791</v>
      </c>
      <c r="KRU636" s="44" t="s">
        <v>51</v>
      </c>
      <c r="KRV636" s="44">
        <v>324</v>
      </c>
      <c r="KRW636" s="44" t="s">
        <v>85</v>
      </c>
      <c r="KRX636" s="44">
        <v>25</v>
      </c>
      <c r="KRY636" s="44" t="s">
        <v>429</v>
      </c>
      <c r="KRZ636" s="44">
        <v>4</v>
      </c>
      <c r="KSA636" s="44" t="s">
        <v>35</v>
      </c>
      <c r="KSB636" s="44">
        <v>64</v>
      </c>
      <c r="KSC636" s="44" t="s">
        <v>473</v>
      </c>
      <c r="KSE636" s="8">
        <v>5080198</v>
      </c>
      <c r="KSF636" s="44">
        <v>0</v>
      </c>
      <c r="KSG636" s="44">
        <v>20001</v>
      </c>
      <c r="KSH636" s="11" t="s">
        <v>427</v>
      </c>
      <c r="KSI636" s="44" t="s">
        <v>50</v>
      </c>
      <c r="KSJ636" s="44">
        <v>791</v>
      </c>
      <c r="KSK636" s="44" t="s">
        <v>51</v>
      </c>
      <c r="KSL636" s="44">
        <v>324</v>
      </c>
      <c r="KSM636" s="44" t="s">
        <v>85</v>
      </c>
      <c r="KSN636" s="44">
        <v>25</v>
      </c>
      <c r="KSO636" s="44" t="s">
        <v>429</v>
      </c>
      <c r="KSP636" s="44">
        <v>4</v>
      </c>
      <c r="KSQ636" s="44" t="s">
        <v>35</v>
      </c>
      <c r="KSR636" s="44">
        <v>64</v>
      </c>
      <c r="KSS636" s="44" t="s">
        <v>473</v>
      </c>
      <c r="KSU636" s="8">
        <v>5080198</v>
      </c>
      <c r="KSV636" s="44">
        <v>0</v>
      </c>
      <c r="KSW636" s="44">
        <v>20001</v>
      </c>
      <c r="KSX636" s="11" t="s">
        <v>427</v>
      </c>
      <c r="KSY636" s="44" t="s">
        <v>50</v>
      </c>
      <c r="KSZ636" s="44">
        <v>791</v>
      </c>
      <c r="KTA636" s="44" t="s">
        <v>51</v>
      </c>
      <c r="KTB636" s="44">
        <v>324</v>
      </c>
      <c r="KTC636" s="44" t="s">
        <v>85</v>
      </c>
      <c r="KTD636" s="44">
        <v>25</v>
      </c>
      <c r="KTE636" s="44" t="s">
        <v>429</v>
      </c>
      <c r="KTF636" s="44">
        <v>4</v>
      </c>
      <c r="KTG636" s="44" t="s">
        <v>35</v>
      </c>
      <c r="KTH636" s="44">
        <v>64</v>
      </c>
      <c r="KTI636" s="44" t="s">
        <v>473</v>
      </c>
      <c r="KTK636" s="8">
        <v>5080198</v>
      </c>
      <c r="KTL636" s="44">
        <v>0</v>
      </c>
      <c r="KTM636" s="44">
        <v>20001</v>
      </c>
      <c r="KTN636" s="11" t="s">
        <v>427</v>
      </c>
      <c r="KTO636" s="44" t="s">
        <v>50</v>
      </c>
      <c r="KTP636" s="44">
        <v>791</v>
      </c>
      <c r="KTQ636" s="44" t="s">
        <v>51</v>
      </c>
      <c r="KTR636" s="44">
        <v>324</v>
      </c>
      <c r="KTS636" s="44" t="s">
        <v>85</v>
      </c>
      <c r="KTT636" s="44">
        <v>25</v>
      </c>
      <c r="KTU636" s="44" t="s">
        <v>429</v>
      </c>
      <c r="KTV636" s="44">
        <v>4</v>
      </c>
      <c r="KTW636" s="44" t="s">
        <v>35</v>
      </c>
      <c r="KTX636" s="44">
        <v>64</v>
      </c>
      <c r="KTY636" s="44" t="s">
        <v>473</v>
      </c>
      <c r="KUA636" s="8">
        <v>5080198</v>
      </c>
      <c r="KUB636" s="44">
        <v>0</v>
      </c>
      <c r="KUC636" s="44">
        <v>20001</v>
      </c>
      <c r="KUD636" s="11" t="s">
        <v>427</v>
      </c>
      <c r="KUE636" s="44" t="s">
        <v>50</v>
      </c>
      <c r="KUF636" s="44">
        <v>791</v>
      </c>
      <c r="KUG636" s="44" t="s">
        <v>51</v>
      </c>
      <c r="KUH636" s="44">
        <v>324</v>
      </c>
      <c r="KUI636" s="44" t="s">
        <v>85</v>
      </c>
      <c r="KUJ636" s="44">
        <v>25</v>
      </c>
      <c r="KUK636" s="44" t="s">
        <v>429</v>
      </c>
      <c r="KUL636" s="44">
        <v>4</v>
      </c>
      <c r="KUM636" s="44" t="s">
        <v>35</v>
      </c>
      <c r="KUN636" s="44">
        <v>64</v>
      </c>
      <c r="KUO636" s="44" t="s">
        <v>473</v>
      </c>
      <c r="KUQ636" s="8">
        <v>5080198</v>
      </c>
      <c r="KUR636" s="44">
        <v>0</v>
      </c>
      <c r="KUS636" s="44">
        <v>20001</v>
      </c>
      <c r="KUT636" s="11" t="s">
        <v>427</v>
      </c>
      <c r="KUU636" s="44" t="s">
        <v>50</v>
      </c>
      <c r="KUV636" s="44">
        <v>791</v>
      </c>
      <c r="KUW636" s="44" t="s">
        <v>51</v>
      </c>
      <c r="KUX636" s="44">
        <v>324</v>
      </c>
      <c r="KUY636" s="44" t="s">
        <v>85</v>
      </c>
      <c r="KUZ636" s="44">
        <v>25</v>
      </c>
      <c r="KVA636" s="44" t="s">
        <v>429</v>
      </c>
      <c r="KVB636" s="44">
        <v>4</v>
      </c>
      <c r="KVC636" s="44" t="s">
        <v>35</v>
      </c>
      <c r="KVD636" s="44">
        <v>64</v>
      </c>
      <c r="KVE636" s="44" t="s">
        <v>473</v>
      </c>
      <c r="KVG636" s="8">
        <v>5080198</v>
      </c>
      <c r="KVH636" s="44">
        <v>0</v>
      </c>
      <c r="KVI636" s="44">
        <v>20001</v>
      </c>
      <c r="KVJ636" s="11" t="s">
        <v>427</v>
      </c>
      <c r="KVK636" s="44" t="s">
        <v>50</v>
      </c>
      <c r="KVL636" s="44">
        <v>791</v>
      </c>
      <c r="KVM636" s="44" t="s">
        <v>51</v>
      </c>
      <c r="KVN636" s="44">
        <v>324</v>
      </c>
      <c r="KVO636" s="44" t="s">
        <v>85</v>
      </c>
      <c r="KVP636" s="44">
        <v>25</v>
      </c>
      <c r="KVQ636" s="44" t="s">
        <v>429</v>
      </c>
      <c r="KVR636" s="44">
        <v>4</v>
      </c>
      <c r="KVS636" s="44" t="s">
        <v>35</v>
      </c>
      <c r="KVT636" s="44">
        <v>64</v>
      </c>
      <c r="KVU636" s="44" t="s">
        <v>473</v>
      </c>
      <c r="KVW636" s="8">
        <v>5080198</v>
      </c>
      <c r="KVX636" s="44">
        <v>0</v>
      </c>
      <c r="KVY636" s="44">
        <v>20001</v>
      </c>
      <c r="KVZ636" s="11" t="s">
        <v>427</v>
      </c>
      <c r="KWA636" s="44" t="s">
        <v>50</v>
      </c>
      <c r="KWB636" s="44">
        <v>791</v>
      </c>
      <c r="KWC636" s="44" t="s">
        <v>51</v>
      </c>
      <c r="KWD636" s="44">
        <v>324</v>
      </c>
      <c r="KWE636" s="44" t="s">
        <v>85</v>
      </c>
      <c r="KWF636" s="44">
        <v>25</v>
      </c>
      <c r="KWG636" s="44" t="s">
        <v>429</v>
      </c>
      <c r="KWH636" s="44">
        <v>4</v>
      </c>
      <c r="KWI636" s="44" t="s">
        <v>35</v>
      </c>
      <c r="KWJ636" s="44">
        <v>64</v>
      </c>
      <c r="KWK636" s="44" t="s">
        <v>473</v>
      </c>
      <c r="KWM636" s="8">
        <v>5080198</v>
      </c>
      <c r="KWN636" s="44">
        <v>0</v>
      </c>
      <c r="KWO636" s="44">
        <v>20001</v>
      </c>
      <c r="KWP636" s="11" t="s">
        <v>427</v>
      </c>
      <c r="KWQ636" s="44" t="s">
        <v>50</v>
      </c>
      <c r="KWR636" s="44">
        <v>791</v>
      </c>
      <c r="KWS636" s="44" t="s">
        <v>51</v>
      </c>
      <c r="KWT636" s="44">
        <v>324</v>
      </c>
      <c r="KWU636" s="44" t="s">
        <v>85</v>
      </c>
      <c r="KWV636" s="44">
        <v>25</v>
      </c>
      <c r="KWW636" s="44" t="s">
        <v>429</v>
      </c>
      <c r="KWX636" s="44">
        <v>4</v>
      </c>
      <c r="KWY636" s="44" t="s">
        <v>35</v>
      </c>
      <c r="KWZ636" s="44">
        <v>64</v>
      </c>
      <c r="KXA636" s="44" t="s">
        <v>473</v>
      </c>
      <c r="KXC636" s="8">
        <v>5080198</v>
      </c>
      <c r="KXD636" s="44">
        <v>0</v>
      </c>
      <c r="KXE636" s="44">
        <v>20001</v>
      </c>
      <c r="KXF636" s="11" t="s">
        <v>427</v>
      </c>
      <c r="KXG636" s="44" t="s">
        <v>50</v>
      </c>
      <c r="KXH636" s="44">
        <v>791</v>
      </c>
      <c r="KXI636" s="44" t="s">
        <v>51</v>
      </c>
      <c r="KXJ636" s="44">
        <v>324</v>
      </c>
      <c r="KXK636" s="44" t="s">
        <v>85</v>
      </c>
      <c r="KXL636" s="44">
        <v>25</v>
      </c>
      <c r="KXM636" s="44" t="s">
        <v>429</v>
      </c>
      <c r="KXN636" s="44">
        <v>4</v>
      </c>
      <c r="KXO636" s="44" t="s">
        <v>35</v>
      </c>
      <c r="KXP636" s="44">
        <v>64</v>
      </c>
      <c r="KXQ636" s="44" t="s">
        <v>473</v>
      </c>
      <c r="KXS636" s="8">
        <v>5080198</v>
      </c>
      <c r="KXT636" s="44">
        <v>0</v>
      </c>
      <c r="KXU636" s="44">
        <v>20001</v>
      </c>
      <c r="KXV636" s="11" t="s">
        <v>427</v>
      </c>
      <c r="KXW636" s="44" t="s">
        <v>50</v>
      </c>
      <c r="KXX636" s="44">
        <v>791</v>
      </c>
      <c r="KXY636" s="44" t="s">
        <v>51</v>
      </c>
      <c r="KXZ636" s="44">
        <v>324</v>
      </c>
      <c r="KYA636" s="44" t="s">
        <v>85</v>
      </c>
      <c r="KYB636" s="44">
        <v>25</v>
      </c>
      <c r="KYC636" s="44" t="s">
        <v>429</v>
      </c>
      <c r="KYD636" s="44">
        <v>4</v>
      </c>
      <c r="KYE636" s="44" t="s">
        <v>35</v>
      </c>
      <c r="KYF636" s="44">
        <v>64</v>
      </c>
      <c r="KYG636" s="44" t="s">
        <v>473</v>
      </c>
      <c r="KYI636" s="8">
        <v>5080198</v>
      </c>
      <c r="KYJ636" s="44">
        <v>0</v>
      </c>
      <c r="KYK636" s="44">
        <v>20001</v>
      </c>
      <c r="KYL636" s="11" t="s">
        <v>427</v>
      </c>
      <c r="KYM636" s="44" t="s">
        <v>50</v>
      </c>
      <c r="KYN636" s="44">
        <v>791</v>
      </c>
      <c r="KYO636" s="44" t="s">
        <v>51</v>
      </c>
      <c r="KYP636" s="44">
        <v>324</v>
      </c>
      <c r="KYQ636" s="44" t="s">
        <v>85</v>
      </c>
      <c r="KYR636" s="44">
        <v>25</v>
      </c>
      <c r="KYS636" s="44" t="s">
        <v>429</v>
      </c>
      <c r="KYT636" s="44">
        <v>4</v>
      </c>
      <c r="KYU636" s="44" t="s">
        <v>35</v>
      </c>
      <c r="KYV636" s="44">
        <v>64</v>
      </c>
      <c r="KYW636" s="44" t="s">
        <v>473</v>
      </c>
      <c r="KYY636" s="8">
        <v>5080198</v>
      </c>
      <c r="KYZ636" s="44">
        <v>0</v>
      </c>
      <c r="KZA636" s="44">
        <v>20001</v>
      </c>
      <c r="KZB636" s="11" t="s">
        <v>427</v>
      </c>
      <c r="KZC636" s="44" t="s">
        <v>50</v>
      </c>
      <c r="KZD636" s="44">
        <v>791</v>
      </c>
      <c r="KZE636" s="44" t="s">
        <v>51</v>
      </c>
      <c r="KZF636" s="44">
        <v>324</v>
      </c>
      <c r="KZG636" s="44" t="s">
        <v>85</v>
      </c>
      <c r="KZH636" s="44">
        <v>25</v>
      </c>
      <c r="KZI636" s="44" t="s">
        <v>429</v>
      </c>
      <c r="KZJ636" s="44">
        <v>4</v>
      </c>
      <c r="KZK636" s="44" t="s">
        <v>35</v>
      </c>
      <c r="KZL636" s="44">
        <v>64</v>
      </c>
      <c r="KZM636" s="44" t="s">
        <v>473</v>
      </c>
      <c r="KZO636" s="8">
        <v>5080198</v>
      </c>
      <c r="KZP636" s="44">
        <v>0</v>
      </c>
      <c r="KZQ636" s="44">
        <v>20001</v>
      </c>
      <c r="KZR636" s="11" t="s">
        <v>427</v>
      </c>
      <c r="KZS636" s="44" t="s">
        <v>50</v>
      </c>
      <c r="KZT636" s="44">
        <v>791</v>
      </c>
      <c r="KZU636" s="44" t="s">
        <v>51</v>
      </c>
      <c r="KZV636" s="44">
        <v>324</v>
      </c>
      <c r="KZW636" s="44" t="s">
        <v>85</v>
      </c>
      <c r="KZX636" s="44">
        <v>25</v>
      </c>
      <c r="KZY636" s="44" t="s">
        <v>429</v>
      </c>
      <c r="KZZ636" s="44">
        <v>4</v>
      </c>
      <c r="LAA636" s="44" t="s">
        <v>35</v>
      </c>
      <c r="LAB636" s="44">
        <v>64</v>
      </c>
      <c r="LAC636" s="44" t="s">
        <v>473</v>
      </c>
      <c r="LAE636" s="8">
        <v>5080198</v>
      </c>
      <c r="LAF636" s="44">
        <v>0</v>
      </c>
      <c r="LAG636" s="44">
        <v>20001</v>
      </c>
      <c r="LAH636" s="11" t="s">
        <v>427</v>
      </c>
      <c r="LAI636" s="44" t="s">
        <v>50</v>
      </c>
      <c r="LAJ636" s="44">
        <v>791</v>
      </c>
      <c r="LAK636" s="44" t="s">
        <v>51</v>
      </c>
      <c r="LAL636" s="44">
        <v>324</v>
      </c>
      <c r="LAM636" s="44" t="s">
        <v>85</v>
      </c>
      <c r="LAN636" s="44">
        <v>25</v>
      </c>
      <c r="LAO636" s="44" t="s">
        <v>429</v>
      </c>
      <c r="LAP636" s="44">
        <v>4</v>
      </c>
      <c r="LAQ636" s="44" t="s">
        <v>35</v>
      </c>
      <c r="LAR636" s="44">
        <v>64</v>
      </c>
      <c r="LAS636" s="44" t="s">
        <v>473</v>
      </c>
      <c r="LAU636" s="8">
        <v>5080198</v>
      </c>
      <c r="LAV636" s="44">
        <v>0</v>
      </c>
      <c r="LAW636" s="44">
        <v>20001</v>
      </c>
      <c r="LAX636" s="11" t="s">
        <v>427</v>
      </c>
      <c r="LAY636" s="44" t="s">
        <v>50</v>
      </c>
      <c r="LAZ636" s="44">
        <v>791</v>
      </c>
      <c r="LBA636" s="44" t="s">
        <v>51</v>
      </c>
      <c r="LBB636" s="44">
        <v>324</v>
      </c>
      <c r="LBC636" s="44" t="s">
        <v>85</v>
      </c>
      <c r="LBD636" s="44">
        <v>25</v>
      </c>
      <c r="LBE636" s="44" t="s">
        <v>429</v>
      </c>
      <c r="LBF636" s="44">
        <v>4</v>
      </c>
      <c r="LBG636" s="44" t="s">
        <v>35</v>
      </c>
      <c r="LBH636" s="44">
        <v>64</v>
      </c>
      <c r="LBI636" s="44" t="s">
        <v>473</v>
      </c>
      <c r="LBK636" s="8">
        <v>5080198</v>
      </c>
      <c r="LBL636" s="44">
        <v>0</v>
      </c>
      <c r="LBM636" s="44">
        <v>20001</v>
      </c>
      <c r="LBN636" s="11" t="s">
        <v>427</v>
      </c>
      <c r="LBO636" s="44" t="s">
        <v>50</v>
      </c>
      <c r="LBP636" s="44">
        <v>791</v>
      </c>
      <c r="LBQ636" s="44" t="s">
        <v>51</v>
      </c>
      <c r="LBR636" s="44">
        <v>324</v>
      </c>
      <c r="LBS636" s="44" t="s">
        <v>85</v>
      </c>
      <c r="LBT636" s="44">
        <v>25</v>
      </c>
      <c r="LBU636" s="44" t="s">
        <v>429</v>
      </c>
      <c r="LBV636" s="44">
        <v>4</v>
      </c>
      <c r="LBW636" s="44" t="s">
        <v>35</v>
      </c>
      <c r="LBX636" s="44">
        <v>64</v>
      </c>
      <c r="LBY636" s="44" t="s">
        <v>473</v>
      </c>
      <c r="LCA636" s="8">
        <v>5080198</v>
      </c>
      <c r="LCB636" s="44">
        <v>0</v>
      </c>
      <c r="LCC636" s="44">
        <v>20001</v>
      </c>
      <c r="LCD636" s="11" t="s">
        <v>427</v>
      </c>
      <c r="LCE636" s="44" t="s">
        <v>50</v>
      </c>
      <c r="LCF636" s="44">
        <v>791</v>
      </c>
      <c r="LCG636" s="44" t="s">
        <v>51</v>
      </c>
      <c r="LCH636" s="44">
        <v>324</v>
      </c>
      <c r="LCI636" s="44" t="s">
        <v>85</v>
      </c>
      <c r="LCJ636" s="44">
        <v>25</v>
      </c>
      <c r="LCK636" s="44" t="s">
        <v>429</v>
      </c>
      <c r="LCL636" s="44">
        <v>4</v>
      </c>
      <c r="LCM636" s="44" t="s">
        <v>35</v>
      </c>
      <c r="LCN636" s="44">
        <v>64</v>
      </c>
      <c r="LCO636" s="44" t="s">
        <v>473</v>
      </c>
      <c r="LCQ636" s="8">
        <v>5080198</v>
      </c>
      <c r="LCR636" s="44">
        <v>0</v>
      </c>
      <c r="LCS636" s="44">
        <v>20001</v>
      </c>
      <c r="LCT636" s="11" t="s">
        <v>427</v>
      </c>
      <c r="LCU636" s="44" t="s">
        <v>50</v>
      </c>
      <c r="LCV636" s="44">
        <v>791</v>
      </c>
      <c r="LCW636" s="44" t="s">
        <v>51</v>
      </c>
      <c r="LCX636" s="44">
        <v>324</v>
      </c>
      <c r="LCY636" s="44" t="s">
        <v>85</v>
      </c>
      <c r="LCZ636" s="44">
        <v>25</v>
      </c>
      <c r="LDA636" s="44" t="s">
        <v>429</v>
      </c>
      <c r="LDB636" s="44">
        <v>4</v>
      </c>
      <c r="LDC636" s="44" t="s">
        <v>35</v>
      </c>
      <c r="LDD636" s="44">
        <v>64</v>
      </c>
      <c r="LDE636" s="44" t="s">
        <v>473</v>
      </c>
      <c r="LDG636" s="8">
        <v>5080198</v>
      </c>
      <c r="LDH636" s="44">
        <v>0</v>
      </c>
      <c r="LDI636" s="44">
        <v>20001</v>
      </c>
      <c r="LDJ636" s="11" t="s">
        <v>427</v>
      </c>
      <c r="LDK636" s="44" t="s">
        <v>50</v>
      </c>
      <c r="LDL636" s="44">
        <v>791</v>
      </c>
      <c r="LDM636" s="44" t="s">
        <v>51</v>
      </c>
      <c r="LDN636" s="44">
        <v>324</v>
      </c>
      <c r="LDO636" s="44" t="s">
        <v>85</v>
      </c>
      <c r="LDP636" s="44">
        <v>25</v>
      </c>
      <c r="LDQ636" s="44" t="s">
        <v>429</v>
      </c>
      <c r="LDR636" s="44">
        <v>4</v>
      </c>
      <c r="LDS636" s="44" t="s">
        <v>35</v>
      </c>
      <c r="LDT636" s="44">
        <v>64</v>
      </c>
      <c r="LDU636" s="44" t="s">
        <v>473</v>
      </c>
      <c r="LDW636" s="8">
        <v>5080198</v>
      </c>
      <c r="LDX636" s="44">
        <v>0</v>
      </c>
      <c r="LDY636" s="44">
        <v>20001</v>
      </c>
      <c r="LDZ636" s="11" t="s">
        <v>427</v>
      </c>
      <c r="LEA636" s="44" t="s">
        <v>50</v>
      </c>
      <c r="LEB636" s="44">
        <v>791</v>
      </c>
      <c r="LEC636" s="44" t="s">
        <v>51</v>
      </c>
      <c r="LED636" s="44">
        <v>324</v>
      </c>
      <c r="LEE636" s="44" t="s">
        <v>85</v>
      </c>
      <c r="LEF636" s="44">
        <v>25</v>
      </c>
      <c r="LEG636" s="44" t="s">
        <v>429</v>
      </c>
      <c r="LEH636" s="44">
        <v>4</v>
      </c>
      <c r="LEI636" s="44" t="s">
        <v>35</v>
      </c>
      <c r="LEJ636" s="44">
        <v>64</v>
      </c>
      <c r="LEK636" s="44" t="s">
        <v>473</v>
      </c>
      <c r="LEM636" s="8">
        <v>5080198</v>
      </c>
      <c r="LEN636" s="44">
        <v>0</v>
      </c>
      <c r="LEO636" s="44">
        <v>20001</v>
      </c>
      <c r="LEP636" s="11" t="s">
        <v>427</v>
      </c>
      <c r="LEQ636" s="44" t="s">
        <v>50</v>
      </c>
      <c r="LER636" s="44">
        <v>791</v>
      </c>
      <c r="LES636" s="44" t="s">
        <v>51</v>
      </c>
      <c r="LET636" s="44">
        <v>324</v>
      </c>
      <c r="LEU636" s="44" t="s">
        <v>85</v>
      </c>
      <c r="LEV636" s="44">
        <v>25</v>
      </c>
      <c r="LEW636" s="44" t="s">
        <v>429</v>
      </c>
      <c r="LEX636" s="44">
        <v>4</v>
      </c>
      <c r="LEY636" s="44" t="s">
        <v>35</v>
      </c>
      <c r="LEZ636" s="44">
        <v>64</v>
      </c>
      <c r="LFA636" s="44" t="s">
        <v>473</v>
      </c>
      <c r="LFC636" s="8">
        <v>5080198</v>
      </c>
      <c r="LFD636" s="44">
        <v>0</v>
      </c>
      <c r="LFE636" s="44">
        <v>20001</v>
      </c>
      <c r="LFF636" s="11" t="s">
        <v>427</v>
      </c>
      <c r="LFG636" s="44" t="s">
        <v>50</v>
      </c>
      <c r="LFH636" s="44">
        <v>791</v>
      </c>
      <c r="LFI636" s="44" t="s">
        <v>51</v>
      </c>
      <c r="LFJ636" s="44">
        <v>324</v>
      </c>
      <c r="LFK636" s="44" t="s">
        <v>85</v>
      </c>
      <c r="LFL636" s="44">
        <v>25</v>
      </c>
      <c r="LFM636" s="44" t="s">
        <v>429</v>
      </c>
      <c r="LFN636" s="44">
        <v>4</v>
      </c>
      <c r="LFO636" s="44" t="s">
        <v>35</v>
      </c>
      <c r="LFP636" s="44">
        <v>64</v>
      </c>
      <c r="LFQ636" s="44" t="s">
        <v>473</v>
      </c>
      <c r="LFS636" s="8">
        <v>5080198</v>
      </c>
      <c r="LFT636" s="44">
        <v>0</v>
      </c>
      <c r="LFU636" s="44">
        <v>20001</v>
      </c>
      <c r="LFV636" s="11" t="s">
        <v>427</v>
      </c>
      <c r="LFW636" s="44" t="s">
        <v>50</v>
      </c>
      <c r="LFX636" s="44">
        <v>791</v>
      </c>
      <c r="LFY636" s="44" t="s">
        <v>51</v>
      </c>
      <c r="LFZ636" s="44">
        <v>324</v>
      </c>
      <c r="LGA636" s="44" t="s">
        <v>85</v>
      </c>
      <c r="LGB636" s="44">
        <v>25</v>
      </c>
      <c r="LGC636" s="44" t="s">
        <v>429</v>
      </c>
      <c r="LGD636" s="44">
        <v>4</v>
      </c>
      <c r="LGE636" s="44" t="s">
        <v>35</v>
      </c>
      <c r="LGF636" s="44">
        <v>64</v>
      </c>
      <c r="LGG636" s="44" t="s">
        <v>473</v>
      </c>
      <c r="LGI636" s="8">
        <v>5080198</v>
      </c>
      <c r="LGJ636" s="44">
        <v>0</v>
      </c>
      <c r="LGK636" s="44">
        <v>20001</v>
      </c>
      <c r="LGL636" s="11" t="s">
        <v>427</v>
      </c>
      <c r="LGM636" s="44" t="s">
        <v>50</v>
      </c>
      <c r="LGN636" s="44">
        <v>791</v>
      </c>
      <c r="LGO636" s="44" t="s">
        <v>51</v>
      </c>
      <c r="LGP636" s="44">
        <v>324</v>
      </c>
      <c r="LGQ636" s="44" t="s">
        <v>85</v>
      </c>
      <c r="LGR636" s="44">
        <v>25</v>
      </c>
      <c r="LGS636" s="44" t="s">
        <v>429</v>
      </c>
      <c r="LGT636" s="44">
        <v>4</v>
      </c>
      <c r="LGU636" s="44" t="s">
        <v>35</v>
      </c>
      <c r="LGV636" s="44">
        <v>64</v>
      </c>
      <c r="LGW636" s="44" t="s">
        <v>473</v>
      </c>
      <c r="LGY636" s="8">
        <v>5080198</v>
      </c>
      <c r="LGZ636" s="44">
        <v>0</v>
      </c>
      <c r="LHA636" s="44">
        <v>20001</v>
      </c>
      <c r="LHB636" s="11" t="s">
        <v>427</v>
      </c>
      <c r="LHC636" s="44" t="s">
        <v>50</v>
      </c>
      <c r="LHD636" s="44">
        <v>791</v>
      </c>
      <c r="LHE636" s="44" t="s">
        <v>51</v>
      </c>
      <c r="LHF636" s="44">
        <v>324</v>
      </c>
      <c r="LHG636" s="44" t="s">
        <v>85</v>
      </c>
      <c r="LHH636" s="44">
        <v>25</v>
      </c>
      <c r="LHI636" s="44" t="s">
        <v>429</v>
      </c>
      <c r="LHJ636" s="44">
        <v>4</v>
      </c>
      <c r="LHK636" s="44" t="s">
        <v>35</v>
      </c>
      <c r="LHL636" s="44">
        <v>64</v>
      </c>
      <c r="LHM636" s="44" t="s">
        <v>473</v>
      </c>
      <c r="LHO636" s="8">
        <v>5080198</v>
      </c>
      <c r="LHP636" s="44">
        <v>0</v>
      </c>
      <c r="LHQ636" s="44">
        <v>20001</v>
      </c>
      <c r="LHR636" s="11" t="s">
        <v>427</v>
      </c>
      <c r="LHS636" s="44" t="s">
        <v>50</v>
      </c>
      <c r="LHT636" s="44">
        <v>791</v>
      </c>
      <c r="LHU636" s="44" t="s">
        <v>51</v>
      </c>
      <c r="LHV636" s="44">
        <v>324</v>
      </c>
      <c r="LHW636" s="44" t="s">
        <v>85</v>
      </c>
      <c r="LHX636" s="44">
        <v>25</v>
      </c>
      <c r="LHY636" s="44" t="s">
        <v>429</v>
      </c>
      <c r="LHZ636" s="44">
        <v>4</v>
      </c>
      <c r="LIA636" s="44" t="s">
        <v>35</v>
      </c>
      <c r="LIB636" s="44">
        <v>64</v>
      </c>
      <c r="LIC636" s="44" t="s">
        <v>473</v>
      </c>
      <c r="LIE636" s="8">
        <v>5080198</v>
      </c>
      <c r="LIF636" s="44">
        <v>0</v>
      </c>
      <c r="LIG636" s="44">
        <v>20001</v>
      </c>
      <c r="LIH636" s="11" t="s">
        <v>427</v>
      </c>
      <c r="LII636" s="44" t="s">
        <v>50</v>
      </c>
      <c r="LIJ636" s="44">
        <v>791</v>
      </c>
      <c r="LIK636" s="44" t="s">
        <v>51</v>
      </c>
      <c r="LIL636" s="44">
        <v>324</v>
      </c>
      <c r="LIM636" s="44" t="s">
        <v>85</v>
      </c>
      <c r="LIN636" s="44">
        <v>25</v>
      </c>
      <c r="LIO636" s="44" t="s">
        <v>429</v>
      </c>
      <c r="LIP636" s="44">
        <v>4</v>
      </c>
      <c r="LIQ636" s="44" t="s">
        <v>35</v>
      </c>
      <c r="LIR636" s="44">
        <v>64</v>
      </c>
      <c r="LIS636" s="44" t="s">
        <v>473</v>
      </c>
      <c r="LIU636" s="8">
        <v>5080198</v>
      </c>
      <c r="LIV636" s="44">
        <v>0</v>
      </c>
      <c r="LIW636" s="44">
        <v>20001</v>
      </c>
      <c r="LIX636" s="11" t="s">
        <v>427</v>
      </c>
      <c r="LIY636" s="44" t="s">
        <v>50</v>
      </c>
      <c r="LIZ636" s="44">
        <v>791</v>
      </c>
      <c r="LJA636" s="44" t="s">
        <v>51</v>
      </c>
      <c r="LJB636" s="44">
        <v>324</v>
      </c>
      <c r="LJC636" s="44" t="s">
        <v>85</v>
      </c>
      <c r="LJD636" s="44">
        <v>25</v>
      </c>
      <c r="LJE636" s="44" t="s">
        <v>429</v>
      </c>
      <c r="LJF636" s="44">
        <v>4</v>
      </c>
      <c r="LJG636" s="44" t="s">
        <v>35</v>
      </c>
      <c r="LJH636" s="44">
        <v>64</v>
      </c>
      <c r="LJI636" s="44" t="s">
        <v>473</v>
      </c>
      <c r="LJK636" s="8">
        <v>5080198</v>
      </c>
      <c r="LJL636" s="44">
        <v>0</v>
      </c>
      <c r="LJM636" s="44">
        <v>20001</v>
      </c>
      <c r="LJN636" s="11" t="s">
        <v>427</v>
      </c>
      <c r="LJO636" s="44" t="s">
        <v>50</v>
      </c>
      <c r="LJP636" s="44">
        <v>791</v>
      </c>
      <c r="LJQ636" s="44" t="s">
        <v>51</v>
      </c>
      <c r="LJR636" s="44">
        <v>324</v>
      </c>
      <c r="LJS636" s="44" t="s">
        <v>85</v>
      </c>
      <c r="LJT636" s="44">
        <v>25</v>
      </c>
      <c r="LJU636" s="44" t="s">
        <v>429</v>
      </c>
      <c r="LJV636" s="44">
        <v>4</v>
      </c>
      <c r="LJW636" s="44" t="s">
        <v>35</v>
      </c>
      <c r="LJX636" s="44">
        <v>64</v>
      </c>
      <c r="LJY636" s="44" t="s">
        <v>473</v>
      </c>
      <c r="LKA636" s="8">
        <v>5080198</v>
      </c>
      <c r="LKB636" s="44">
        <v>0</v>
      </c>
      <c r="LKC636" s="44">
        <v>20001</v>
      </c>
      <c r="LKD636" s="11" t="s">
        <v>427</v>
      </c>
      <c r="LKE636" s="44" t="s">
        <v>50</v>
      </c>
      <c r="LKF636" s="44">
        <v>791</v>
      </c>
      <c r="LKG636" s="44" t="s">
        <v>51</v>
      </c>
      <c r="LKH636" s="44">
        <v>324</v>
      </c>
      <c r="LKI636" s="44" t="s">
        <v>85</v>
      </c>
      <c r="LKJ636" s="44">
        <v>25</v>
      </c>
      <c r="LKK636" s="44" t="s">
        <v>429</v>
      </c>
      <c r="LKL636" s="44">
        <v>4</v>
      </c>
      <c r="LKM636" s="44" t="s">
        <v>35</v>
      </c>
      <c r="LKN636" s="44">
        <v>64</v>
      </c>
      <c r="LKO636" s="44" t="s">
        <v>473</v>
      </c>
      <c r="LKQ636" s="8">
        <v>5080198</v>
      </c>
      <c r="LKR636" s="44">
        <v>0</v>
      </c>
      <c r="LKS636" s="44">
        <v>20001</v>
      </c>
      <c r="LKT636" s="11" t="s">
        <v>427</v>
      </c>
      <c r="LKU636" s="44" t="s">
        <v>50</v>
      </c>
      <c r="LKV636" s="44">
        <v>791</v>
      </c>
      <c r="LKW636" s="44" t="s">
        <v>51</v>
      </c>
      <c r="LKX636" s="44">
        <v>324</v>
      </c>
      <c r="LKY636" s="44" t="s">
        <v>85</v>
      </c>
      <c r="LKZ636" s="44">
        <v>25</v>
      </c>
      <c r="LLA636" s="44" t="s">
        <v>429</v>
      </c>
      <c r="LLB636" s="44">
        <v>4</v>
      </c>
      <c r="LLC636" s="44" t="s">
        <v>35</v>
      </c>
      <c r="LLD636" s="44">
        <v>64</v>
      </c>
      <c r="LLE636" s="44" t="s">
        <v>473</v>
      </c>
      <c r="LLG636" s="8">
        <v>5080198</v>
      </c>
      <c r="LLH636" s="44">
        <v>0</v>
      </c>
      <c r="LLI636" s="44">
        <v>20001</v>
      </c>
      <c r="LLJ636" s="11" t="s">
        <v>427</v>
      </c>
      <c r="LLK636" s="44" t="s">
        <v>50</v>
      </c>
      <c r="LLL636" s="44">
        <v>791</v>
      </c>
      <c r="LLM636" s="44" t="s">
        <v>51</v>
      </c>
      <c r="LLN636" s="44">
        <v>324</v>
      </c>
      <c r="LLO636" s="44" t="s">
        <v>85</v>
      </c>
      <c r="LLP636" s="44">
        <v>25</v>
      </c>
      <c r="LLQ636" s="44" t="s">
        <v>429</v>
      </c>
      <c r="LLR636" s="44">
        <v>4</v>
      </c>
      <c r="LLS636" s="44" t="s">
        <v>35</v>
      </c>
      <c r="LLT636" s="44">
        <v>64</v>
      </c>
      <c r="LLU636" s="44" t="s">
        <v>473</v>
      </c>
      <c r="LLW636" s="8">
        <v>5080198</v>
      </c>
      <c r="LLX636" s="44">
        <v>0</v>
      </c>
      <c r="LLY636" s="44">
        <v>20001</v>
      </c>
      <c r="LLZ636" s="11" t="s">
        <v>427</v>
      </c>
      <c r="LMA636" s="44" t="s">
        <v>50</v>
      </c>
      <c r="LMB636" s="44">
        <v>791</v>
      </c>
      <c r="LMC636" s="44" t="s">
        <v>51</v>
      </c>
      <c r="LMD636" s="44">
        <v>324</v>
      </c>
      <c r="LME636" s="44" t="s">
        <v>85</v>
      </c>
      <c r="LMF636" s="44">
        <v>25</v>
      </c>
      <c r="LMG636" s="44" t="s">
        <v>429</v>
      </c>
      <c r="LMH636" s="44">
        <v>4</v>
      </c>
      <c r="LMI636" s="44" t="s">
        <v>35</v>
      </c>
      <c r="LMJ636" s="44">
        <v>64</v>
      </c>
      <c r="LMK636" s="44" t="s">
        <v>473</v>
      </c>
      <c r="LMM636" s="8">
        <v>5080198</v>
      </c>
      <c r="LMN636" s="44">
        <v>0</v>
      </c>
      <c r="LMO636" s="44">
        <v>20001</v>
      </c>
      <c r="LMP636" s="11" t="s">
        <v>427</v>
      </c>
      <c r="LMQ636" s="44" t="s">
        <v>50</v>
      </c>
      <c r="LMR636" s="44">
        <v>791</v>
      </c>
      <c r="LMS636" s="44" t="s">
        <v>51</v>
      </c>
      <c r="LMT636" s="44">
        <v>324</v>
      </c>
      <c r="LMU636" s="44" t="s">
        <v>85</v>
      </c>
      <c r="LMV636" s="44">
        <v>25</v>
      </c>
      <c r="LMW636" s="44" t="s">
        <v>429</v>
      </c>
      <c r="LMX636" s="44">
        <v>4</v>
      </c>
      <c r="LMY636" s="44" t="s">
        <v>35</v>
      </c>
      <c r="LMZ636" s="44">
        <v>64</v>
      </c>
      <c r="LNA636" s="44" t="s">
        <v>473</v>
      </c>
      <c r="LNC636" s="8">
        <v>5080198</v>
      </c>
      <c r="LND636" s="44">
        <v>0</v>
      </c>
      <c r="LNE636" s="44">
        <v>20001</v>
      </c>
      <c r="LNF636" s="11" t="s">
        <v>427</v>
      </c>
      <c r="LNG636" s="44" t="s">
        <v>50</v>
      </c>
      <c r="LNH636" s="44">
        <v>791</v>
      </c>
      <c r="LNI636" s="44" t="s">
        <v>51</v>
      </c>
      <c r="LNJ636" s="44">
        <v>324</v>
      </c>
      <c r="LNK636" s="44" t="s">
        <v>85</v>
      </c>
      <c r="LNL636" s="44">
        <v>25</v>
      </c>
      <c r="LNM636" s="44" t="s">
        <v>429</v>
      </c>
      <c r="LNN636" s="44">
        <v>4</v>
      </c>
      <c r="LNO636" s="44" t="s">
        <v>35</v>
      </c>
      <c r="LNP636" s="44">
        <v>64</v>
      </c>
      <c r="LNQ636" s="44" t="s">
        <v>473</v>
      </c>
      <c r="LNS636" s="8">
        <v>5080198</v>
      </c>
      <c r="LNT636" s="44">
        <v>0</v>
      </c>
      <c r="LNU636" s="44">
        <v>20001</v>
      </c>
      <c r="LNV636" s="11" t="s">
        <v>427</v>
      </c>
      <c r="LNW636" s="44" t="s">
        <v>50</v>
      </c>
      <c r="LNX636" s="44">
        <v>791</v>
      </c>
      <c r="LNY636" s="44" t="s">
        <v>51</v>
      </c>
      <c r="LNZ636" s="44">
        <v>324</v>
      </c>
      <c r="LOA636" s="44" t="s">
        <v>85</v>
      </c>
      <c r="LOB636" s="44">
        <v>25</v>
      </c>
      <c r="LOC636" s="44" t="s">
        <v>429</v>
      </c>
      <c r="LOD636" s="44">
        <v>4</v>
      </c>
      <c r="LOE636" s="44" t="s">
        <v>35</v>
      </c>
      <c r="LOF636" s="44">
        <v>64</v>
      </c>
      <c r="LOG636" s="44" t="s">
        <v>473</v>
      </c>
      <c r="LOI636" s="8">
        <v>5080198</v>
      </c>
      <c r="LOJ636" s="44">
        <v>0</v>
      </c>
      <c r="LOK636" s="44">
        <v>20001</v>
      </c>
      <c r="LOL636" s="11" t="s">
        <v>427</v>
      </c>
      <c r="LOM636" s="44" t="s">
        <v>50</v>
      </c>
      <c r="LON636" s="44">
        <v>791</v>
      </c>
      <c r="LOO636" s="44" t="s">
        <v>51</v>
      </c>
      <c r="LOP636" s="44">
        <v>324</v>
      </c>
      <c r="LOQ636" s="44" t="s">
        <v>85</v>
      </c>
      <c r="LOR636" s="44">
        <v>25</v>
      </c>
      <c r="LOS636" s="44" t="s">
        <v>429</v>
      </c>
      <c r="LOT636" s="44">
        <v>4</v>
      </c>
      <c r="LOU636" s="44" t="s">
        <v>35</v>
      </c>
      <c r="LOV636" s="44">
        <v>64</v>
      </c>
      <c r="LOW636" s="44" t="s">
        <v>473</v>
      </c>
      <c r="LOY636" s="8">
        <v>5080198</v>
      </c>
      <c r="LOZ636" s="44">
        <v>0</v>
      </c>
      <c r="LPA636" s="44">
        <v>20001</v>
      </c>
      <c r="LPB636" s="11" t="s">
        <v>427</v>
      </c>
      <c r="LPC636" s="44" t="s">
        <v>50</v>
      </c>
      <c r="LPD636" s="44">
        <v>791</v>
      </c>
      <c r="LPE636" s="44" t="s">
        <v>51</v>
      </c>
      <c r="LPF636" s="44">
        <v>324</v>
      </c>
      <c r="LPG636" s="44" t="s">
        <v>85</v>
      </c>
      <c r="LPH636" s="44">
        <v>25</v>
      </c>
      <c r="LPI636" s="44" t="s">
        <v>429</v>
      </c>
      <c r="LPJ636" s="44">
        <v>4</v>
      </c>
      <c r="LPK636" s="44" t="s">
        <v>35</v>
      </c>
      <c r="LPL636" s="44">
        <v>64</v>
      </c>
      <c r="LPM636" s="44" t="s">
        <v>473</v>
      </c>
      <c r="LPO636" s="8">
        <v>5080198</v>
      </c>
      <c r="LPP636" s="44">
        <v>0</v>
      </c>
      <c r="LPQ636" s="44">
        <v>20001</v>
      </c>
      <c r="LPR636" s="11" t="s">
        <v>427</v>
      </c>
      <c r="LPS636" s="44" t="s">
        <v>50</v>
      </c>
      <c r="LPT636" s="44">
        <v>791</v>
      </c>
      <c r="LPU636" s="44" t="s">
        <v>51</v>
      </c>
      <c r="LPV636" s="44">
        <v>324</v>
      </c>
      <c r="LPW636" s="44" t="s">
        <v>85</v>
      </c>
      <c r="LPX636" s="44">
        <v>25</v>
      </c>
      <c r="LPY636" s="44" t="s">
        <v>429</v>
      </c>
      <c r="LPZ636" s="44">
        <v>4</v>
      </c>
      <c r="LQA636" s="44" t="s">
        <v>35</v>
      </c>
      <c r="LQB636" s="44">
        <v>64</v>
      </c>
      <c r="LQC636" s="44" t="s">
        <v>473</v>
      </c>
      <c r="LQE636" s="8">
        <v>5080198</v>
      </c>
      <c r="LQF636" s="44">
        <v>0</v>
      </c>
      <c r="LQG636" s="44">
        <v>20001</v>
      </c>
      <c r="LQH636" s="11" t="s">
        <v>427</v>
      </c>
      <c r="LQI636" s="44" t="s">
        <v>50</v>
      </c>
      <c r="LQJ636" s="44">
        <v>791</v>
      </c>
      <c r="LQK636" s="44" t="s">
        <v>51</v>
      </c>
      <c r="LQL636" s="44">
        <v>324</v>
      </c>
      <c r="LQM636" s="44" t="s">
        <v>85</v>
      </c>
      <c r="LQN636" s="44">
        <v>25</v>
      </c>
      <c r="LQO636" s="44" t="s">
        <v>429</v>
      </c>
      <c r="LQP636" s="44">
        <v>4</v>
      </c>
      <c r="LQQ636" s="44" t="s">
        <v>35</v>
      </c>
      <c r="LQR636" s="44">
        <v>64</v>
      </c>
      <c r="LQS636" s="44" t="s">
        <v>473</v>
      </c>
      <c r="LQU636" s="8">
        <v>5080198</v>
      </c>
      <c r="LQV636" s="44">
        <v>0</v>
      </c>
      <c r="LQW636" s="44">
        <v>20001</v>
      </c>
      <c r="LQX636" s="11" t="s">
        <v>427</v>
      </c>
      <c r="LQY636" s="44" t="s">
        <v>50</v>
      </c>
      <c r="LQZ636" s="44">
        <v>791</v>
      </c>
      <c r="LRA636" s="44" t="s">
        <v>51</v>
      </c>
      <c r="LRB636" s="44">
        <v>324</v>
      </c>
      <c r="LRC636" s="44" t="s">
        <v>85</v>
      </c>
      <c r="LRD636" s="44">
        <v>25</v>
      </c>
      <c r="LRE636" s="44" t="s">
        <v>429</v>
      </c>
      <c r="LRF636" s="44">
        <v>4</v>
      </c>
      <c r="LRG636" s="44" t="s">
        <v>35</v>
      </c>
      <c r="LRH636" s="44">
        <v>64</v>
      </c>
      <c r="LRI636" s="44" t="s">
        <v>473</v>
      </c>
      <c r="LRK636" s="8">
        <v>5080198</v>
      </c>
      <c r="LRL636" s="44">
        <v>0</v>
      </c>
      <c r="LRM636" s="44">
        <v>20001</v>
      </c>
      <c r="LRN636" s="11" t="s">
        <v>427</v>
      </c>
      <c r="LRO636" s="44" t="s">
        <v>50</v>
      </c>
      <c r="LRP636" s="44">
        <v>791</v>
      </c>
      <c r="LRQ636" s="44" t="s">
        <v>51</v>
      </c>
      <c r="LRR636" s="44">
        <v>324</v>
      </c>
      <c r="LRS636" s="44" t="s">
        <v>85</v>
      </c>
      <c r="LRT636" s="44">
        <v>25</v>
      </c>
      <c r="LRU636" s="44" t="s">
        <v>429</v>
      </c>
      <c r="LRV636" s="44">
        <v>4</v>
      </c>
      <c r="LRW636" s="44" t="s">
        <v>35</v>
      </c>
      <c r="LRX636" s="44">
        <v>64</v>
      </c>
      <c r="LRY636" s="44" t="s">
        <v>473</v>
      </c>
      <c r="LSA636" s="8">
        <v>5080198</v>
      </c>
      <c r="LSB636" s="44">
        <v>0</v>
      </c>
      <c r="LSC636" s="44">
        <v>20001</v>
      </c>
      <c r="LSD636" s="11" t="s">
        <v>427</v>
      </c>
      <c r="LSE636" s="44" t="s">
        <v>50</v>
      </c>
      <c r="LSF636" s="44">
        <v>791</v>
      </c>
      <c r="LSG636" s="44" t="s">
        <v>51</v>
      </c>
      <c r="LSH636" s="44">
        <v>324</v>
      </c>
      <c r="LSI636" s="44" t="s">
        <v>85</v>
      </c>
      <c r="LSJ636" s="44">
        <v>25</v>
      </c>
      <c r="LSK636" s="44" t="s">
        <v>429</v>
      </c>
      <c r="LSL636" s="44">
        <v>4</v>
      </c>
      <c r="LSM636" s="44" t="s">
        <v>35</v>
      </c>
      <c r="LSN636" s="44">
        <v>64</v>
      </c>
      <c r="LSO636" s="44" t="s">
        <v>473</v>
      </c>
      <c r="LSQ636" s="8">
        <v>5080198</v>
      </c>
      <c r="LSR636" s="44">
        <v>0</v>
      </c>
      <c r="LSS636" s="44">
        <v>20001</v>
      </c>
      <c r="LST636" s="11" t="s">
        <v>427</v>
      </c>
      <c r="LSU636" s="44" t="s">
        <v>50</v>
      </c>
      <c r="LSV636" s="44">
        <v>791</v>
      </c>
      <c r="LSW636" s="44" t="s">
        <v>51</v>
      </c>
      <c r="LSX636" s="44">
        <v>324</v>
      </c>
      <c r="LSY636" s="44" t="s">
        <v>85</v>
      </c>
      <c r="LSZ636" s="44">
        <v>25</v>
      </c>
      <c r="LTA636" s="44" t="s">
        <v>429</v>
      </c>
      <c r="LTB636" s="44">
        <v>4</v>
      </c>
      <c r="LTC636" s="44" t="s">
        <v>35</v>
      </c>
      <c r="LTD636" s="44">
        <v>64</v>
      </c>
      <c r="LTE636" s="44" t="s">
        <v>473</v>
      </c>
      <c r="LTG636" s="8">
        <v>5080198</v>
      </c>
      <c r="LTH636" s="44">
        <v>0</v>
      </c>
      <c r="LTI636" s="44">
        <v>20001</v>
      </c>
      <c r="LTJ636" s="11" t="s">
        <v>427</v>
      </c>
      <c r="LTK636" s="44" t="s">
        <v>50</v>
      </c>
      <c r="LTL636" s="44">
        <v>791</v>
      </c>
      <c r="LTM636" s="44" t="s">
        <v>51</v>
      </c>
      <c r="LTN636" s="44">
        <v>324</v>
      </c>
      <c r="LTO636" s="44" t="s">
        <v>85</v>
      </c>
      <c r="LTP636" s="44">
        <v>25</v>
      </c>
      <c r="LTQ636" s="44" t="s">
        <v>429</v>
      </c>
      <c r="LTR636" s="44">
        <v>4</v>
      </c>
      <c r="LTS636" s="44" t="s">
        <v>35</v>
      </c>
      <c r="LTT636" s="44">
        <v>64</v>
      </c>
      <c r="LTU636" s="44" t="s">
        <v>473</v>
      </c>
      <c r="LTW636" s="8">
        <v>5080198</v>
      </c>
      <c r="LTX636" s="44">
        <v>0</v>
      </c>
      <c r="LTY636" s="44">
        <v>20001</v>
      </c>
      <c r="LTZ636" s="11" t="s">
        <v>427</v>
      </c>
      <c r="LUA636" s="44" t="s">
        <v>50</v>
      </c>
      <c r="LUB636" s="44">
        <v>791</v>
      </c>
      <c r="LUC636" s="44" t="s">
        <v>51</v>
      </c>
      <c r="LUD636" s="44">
        <v>324</v>
      </c>
      <c r="LUE636" s="44" t="s">
        <v>85</v>
      </c>
      <c r="LUF636" s="44">
        <v>25</v>
      </c>
      <c r="LUG636" s="44" t="s">
        <v>429</v>
      </c>
      <c r="LUH636" s="44">
        <v>4</v>
      </c>
      <c r="LUI636" s="44" t="s">
        <v>35</v>
      </c>
      <c r="LUJ636" s="44">
        <v>64</v>
      </c>
      <c r="LUK636" s="44" t="s">
        <v>473</v>
      </c>
      <c r="LUM636" s="8">
        <v>5080198</v>
      </c>
      <c r="LUN636" s="44">
        <v>0</v>
      </c>
      <c r="LUO636" s="44">
        <v>20001</v>
      </c>
      <c r="LUP636" s="11" t="s">
        <v>427</v>
      </c>
      <c r="LUQ636" s="44" t="s">
        <v>50</v>
      </c>
      <c r="LUR636" s="44">
        <v>791</v>
      </c>
      <c r="LUS636" s="44" t="s">
        <v>51</v>
      </c>
      <c r="LUT636" s="44">
        <v>324</v>
      </c>
      <c r="LUU636" s="44" t="s">
        <v>85</v>
      </c>
      <c r="LUV636" s="44">
        <v>25</v>
      </c>
      <c r="LUW636" s="44" t="s">
        <v>429</v>
      </c>
      <c r="LUX636" s="44">
        <v>4</v>
      </c>
      <c r="LUY636" s="44" t="s">
        <v>35</v>
      </c>
      <c r="LUZ636" s="44">
        <v>64</v>
      </c>
      <c r="LVA636" s="44" t="s">
        <v>473</v>
      </c>
      <c r="LVC636" s="8">
        <v>5080198</v>
      </c>
      <c r="LVD636" s="44">
        <v>0</v>
      </c>
      <c r="LVE636" s="44">
        <v>20001</v>
      </c>
      <c r="LVF636" s="11" t="s">
        <v>427</v>
      </c>
      <c r="LVG636" s="44" t="s">
        <v>50</v>
      </c>
      <c r="LVH636" s="44">
        <v>791</v>
      </c>
      <c r="LVI636" s="44" t="s">
        <v>51</v>
      </c>
      <c r="LVJ636" s="44">
        <v>324</v>
      </c>
      <c r="LVK636" s="44" t="s">
        <v>85</v>
      </c>
      <c r="LVL636" s="44">
        <v>25</v>
      </c>
      <c r="LVM636" s="44" t="s">
        <v>429</v>
      </c>
      <c r="LVN636" s="44">
        <v>4</v>
      </c>
      <c r="LVO636" s="44" t="s">
        <v>35</v>
      </c>
      <c r="LVP636" s="44">
        <v>64</v>
      </c>
      <c r="LVQ636" s="44" t="s">
        <v>473</v>
      </c>
      <c r="LVS636" s="8">
        <v>5080198</v>
      </c>
      <c r="LVT636" s="44">
        <v>0</v>
      </c>
      <c r="LVU636" s="44">
        <v>20001</v>
      </c>
      <c r="LVV636" s="11" t="s">
        <v>427</v>
      </c>
      <c r="LVW636" s="44" t="s">
        <v>50</v>
      </c>
      <c r="LVX636" s="44">
        <v>791</v>
      </c>
      <c r="LVY636" s="44" t="s">
        <v>51</v>
      </c>
      <c r="LVZ636" s="44">
        <v>324</v>
      </c>
      <c r="LWA636" s="44" t="s">
        <v>85</v>
      </c>
      <c r="LWB636" s="44">
        <v>25</v>
      </c>
      <c r="LWC636" s="44" t="s">
        <v>429</v>
      </c>
      <c r="LWD636" s="44">
        <v>4</v>
      </c>
      <c r="LWE636" s="44" t="s">
        <v>35</v>
      </c>
      <c r="LWF636" s="44">
        <v>64</v>
      </c>
      <c r="LWG636" s="44" t="s">
        <v>473</v>
      </c>
      <c r="LWI636" s="8">
        <v>5080198</v>
      </c>
      <c r="LWJ636" s="44">
        <v>0</v>
      </c>
      <c r="LWK636" s="44">
        <v>20001</v>
      </c>
      <c r="LWL636" s="11" t="s">
        <v>427</v>
      </c>
      <c r="LWM636" s="44" t="s">
        <v>50</v>
      </c>
      <c r="LWN636" s="44">
        <v>791</v>
      </c>
      <c r="LWO636" s="44" t="s">
        <v>51</v>
      </c>
      <c r="LWP636" s="44">
        <v>324</v>
      </c>
      <c r="LWQ636" s="44" t="s">
        <v>85</v>
      </c>
      <c r="LWR636" s="44">
        <v>25</v>
      </c>
      <c r="LWS636" s="44" t="s">
        <v>429</v>
      </c>
      <c r="LWT636" s="44">
        <v>4</v>
      </c>
      <c r="LWU636" s="44" t="s">
        <v>35</v>
      </c>
      <c r="LWV636" s="44">
        <v>64</v>
      </c>
      <c r="LWW636" s="44" t="s">
        <v>473</v>
      </c>
      <c r="LWY636" s="8">
        <v>5080198</v>
      </c>
      <c r="LWZ636" s="44">
        <v>0</v>
      </c>
      <c r="LXA636" s="44">
        <v>20001</v>
      </c>
      <c r="LXB636" s="11" t="s">
        <v>427</v>
      </c>
      <c r="LXC636" s="44" t="s">
        <v>50</v>
      </c>
      <c r="LXD636" s="44">
        <v>791</v>
      </c>
      <c r="LXE636" s="44" t="s">
        <v>51</v>
      </c>
      <c r="LXF636" s="44">
        <v>324</v>
      </c>
      <c r="LXG636" s="44" t="s">
        <v>85</v>
      </c>
      <c r="LXH636" s="44">
        <v>25</v>
      </c>
      <c r="LXI636" s="44" t="s">
        <v>429</v>
      </c>
      <c r="LXJ636" s="44">
        <v>4</v>
      </c>
      <c r="LXK636" s="44" t="s">
        <v>35</v>
      </c>
      <c r="LXL636" s="44">
        <v>64</v>
      </c>
      <c r="LXM636" s="44" t="s">
        <v>473</v>
      </c>
      <c r="LXO636" s="8">
        <v>5080198</v>
      </c>
      <c r="LXP636" s="44">
        <v>0</v>
      </c>
      <c r="LXQ636" s="44">
        <v>20001</v>
      </c>
      <c r="LXR636" s="11" t="s">
        <v>427</v>
      </c>
      <c r="LXS636" s="44" t="s">
        <v>50</v>
      </c>
      <c r="LXT636" s="44">
        <v>791</v>
      </c>
      <c r="LXU636" s="44" t="s">
        <v>51</v>
      </c>
      <c r="LXV636" s="44">
        <v>324</v>
      </c>
      <c r="LXW636" s="44" t="s">
        <v>85</v>
      </c>
      <c r="LXX636" s="44">
        <v>25</v>
      </c>
      <c r="LXY636" s="44" t="s">
        <v>429</v>
      </c>
      <c r="LXZ636" s="44">
        <v>4</v>
      </c>
      <c r="LYA636" s="44" t="s">
        <v>35</v>
      </c>
      <c r="LYB636" s="44">
        <v>64</v>
      </c>
      <c r="LYC636" s="44" t="s">
        <v>473</v>
      </c>
      <c r="LYE636" s="8">
        <v>5080198</v>
      </c>
      <c r="LYF636" s="44">
        <v>0</v>
      </c>
      <c r="LYG636" s="44">
        <v>20001</v>
      </c>
      <c r="LYH636" s="11" t="s">
        <v>427</v>
      </c>
      <c r="LYI636" s="44" t="s">
        <v>50</v>
      </c>
      <c r="LYJ636" s="44">
        <v>791</v>
      </c>
      <c r="LYK636" s="44" t="s">
        <v>51</v>
      </c>
      <c r="LYL636" s="44">
        <v>324</v>
      </c>
      <c r="LYM636" s="44" t="s">
        <v>85</v>
      </c>
      <c r="LYN636" s="44">
        <v>25</v>
      </c>
      <c r="LYO636" s="44" t="s">
        <v>429</v>
      </c>
      <c r="LYP636" s="44">
        <v>4</v>
      </c>
      <c r="LYQ636" s="44" t="s">
        <v>35</v>
      </c>
      <c r="LYR636" s="44">
        <v>64</v>
      </c>
      <c r="LYS636" s="44" t="s">
        <v>473</v>
      </c>
      <c r="LYU636" s="8">
        <v>5080198</v>
      </c>
      <c r="LYV636" s="44">
        <v>0</v>
      </c>
      <c r="LYW636" s="44">
        <v>20001</v>
      </c>
      <c r="LYX636" s="11" t="s">
        <v>427</v>
      </c>
      <c r="LYY636" s="44" t="s">
        <v>50</v>
      </c>
      <c r="LYZ636" s="44">
        <v>791</v>
      </c>
      <c r="LZA636" s="44" t="s">
        <v>51</v>
      </c>
      <c r="LZB636" s="44">
        <v>324</v>
      </c>
      <c r="LZC636" s="44" t="s">
        <v>85</v>
      </c>
      <c r="LZD636" s="44">
        <v>25</v>
      </c>
      <c r="LZE636" s="44" t="s">
        <v>429</v>
      </c>
      <c r="LZF636" s="44">
        <v>4</v>
      </c>
      <c r="LZG636" s="44" t="s">
        <v>35</v>
      </c>
      <c r="LZH636" s="44">
        <v>64</v>
      </c>
      <c r="LZI636" s="44" t="s">
        <v>473</v>
      </c>
      <c r="LZK636" s="8">
        <v>5080198</v>
      </c>
      <c r="LZL636" s="44">
        <v>0</v>
      </c>
      <c r="LZM636" s="44">
        <v>20001</v>
      </c>
      <c r="LZN636" s="11" t="s">
        <v>427</v>
      </c>
      <c r="LZO636" s="44" t="s">
        <v>50</v>
      </c>
      <c r="LZP636" s="44">
        <v>791</v>
      </c>
      <c r="LZQ636" s="44" t="s">
        <v>51</v>
      </c>
      <c r="LZR636" s="44">
        <v>324</v>
      </c>
      <c r="LZS636" s="44" t="s">
        <v>85</v>
      </c>
      <c r="LZT636" s="44">
        <v>25</v>
      </c>
      <c r="LZU636" s="44" t="s">
        <v>429</v>
      </c>
      <c r="LZV636" s="44">
        <v>4</v>
      </c>
      <c r="LZW636" s="44" t="s">
        <v>35</v>
      </c>
      <c r="LZX636" s="44">
        <v>64</v>
      </c>
      <c r="LZY636" s="44" t="s">
        <v>473</v>
      </c>
      <c r="MAA636" s="8">
        <v>5080198</v>
      </c>
      <c r="MAB636" s="44">
        <v>0</v>
      </c>
      <c r="MAC636" s="44">
        <v>20001</v>
      </c>
      <c r="MAD636" s="11" t="s">
        <v>427</v>
      </c>
      <c r="MAE636" s="44" t="s">
        <v>50</v>
      </c>
      <c r="MAF636" s="44">
        <v>791</v>
      </c>
      <c r="MAG636" s="44" t="s">
        <v>51</v>
      </c>
      <c r="MAH636" s="44">
        <v>324</v>
      </c>
      <c r="MAI636" s="44" t="s">
        <v>85</v>
      </c>
      <c r="MAJ636" s="44">
        <v>25</v>
      </c>
      <c r="MAK636" s="44" t="s">
        <v>429</v>
      </c>
      <c r="MAL636" s="44">
        <v>4</v>
      </c>
      <c r="MAM636" s="44" t="s">
        <v>35</v>
      </c>
      <c r="MAN636" s="44">
        <v>64</v>
      </c>
      <c r="MAO636" s="44" t="s">
        <v>473</v>
      </c>
      <c r="MAQ636" s="8">
        <v>5080198</v>
      </c>
      <c r="MAR636" s="44">
        <v>0</v>
      </c>
      <c r="MAS636" s="44">
        <v>20001</v>
      </c>
      <c r="MAT636" s="11" t="s">
        <v>427</v>
      </c>
      <c r="MAU636" s="44" t="s">
        <v>50</v>
      </c>
      <c r="MAV636" s="44">
        <v>791</v>
      </c>
      <c r="MAW636" s="44" t="s">
        <v>51</v>
      </c>
      <c r="MAX636" s="44">
        <v>324</v>
      </c>
      <c r="MAY636" s="44" t="s">
        <v>85</v>
      </c>
      <c r="MAZ636" s="44">
        <v>25</v>
      </c>
      <c r="MBA636" s="44" t="s">
        <v>429</v>
      </c>
      <c r="MBB636" s="44">
        <v>4</v>
      </c>
      <c r="MBC636" s="44" t="s">
        <v>35</v>
      </c>
      <c r="MBD636" s="44">
        <v>64</v>
      </c>
      <c r="MBE636" s="44" t="s">
        <v>473</v>
      </c>
      <c r="MBG636" s="8">
        <v>5080198</v>
      </c>
      <c r="MBH636" s="44">
        <v>0</v>
      </c>
      <c r="MBI636" s="44">
        <v>20001</v>
      </c>
      <c r="MBJ636" s="11" t="s">
        <v>427</v>
      </c>
      <c r="MBK636" s="44" t="s">
        <v>50</v>
      </c>
      <c r="MBL636" s="44">
        <v>791</v>
      </c>
      <c r="MBM636" s="44" t="s">
        <v>51</v>
      </c>
      <c r="MBN636" s="44">
        <v>324</v>
      </c>
      <c r="MBO636" s="44" t="s">
        <v>85</v>
      </c>
      <c r="MBP636" s="44">
        <v>25</v>
      </c>
      <c r="MBQ636" s="44" t="s">
        <v>429</v>
      </c>
      <c r="MBR636" s="44">
        <v>4</v>
      </c>
      <c r="MBS636" s="44" t="s">
        <v>35</v>
      </c>
      <c r="MBT636" s="44">
        <v>64</v>
      </c>
      <c r="MBU636" s="44" t="s">
        <v>473</v>
      </c>
      <c r="MBW636" s="8">
        <v>5080198</v>
      </c>
      <c r="MBX636" s="44">
        <v>0</v>
      </c>
      <c r="MBY636" s="44">
        <v>20001</v>
      </c>
      <c r="MBZ636" s="11" t="s">
        <v>427</v>
      </c>
      <c r="MCA636" s="44" t="s">
        <v>50</v>
      </c>
      <c r="MCB636" s="44">
        <v>791</v>
      </c>
      <c r="MCC636" s="44" t="s">
        <v>51</v>
      </c>
      <c r="MCD636" s="44">
        <v>324</v>
      </c>
      <c r="MCE636" s="44" t="s">
        <v>85</v>
      </c>
      <c r="MCF636" s="44">
        <v>25</v>
      </c>
      <c r="MCG636" s="44" t="s">
        <v>429</v>
      </c>
      <c r="MCH636" s="44">
        <v>4</v>
      </c>
      <c r="MCI636" s="44" t="s">
        <v>35</v>
      </c>
      <c r="MCJ636" s="44">
        <v>64</v>
      </c>
      <c r="MCK636" s="44" t="s">
        <v>473</v>
      </c>
      <c r="MCM636" s="8">
        <v>5080198</v>
      </c>
      <c r="MCN636" s="44">
        <v>0</v>
      </c>
      <c r="MCO636" s="44">
        <v>20001</v>
      </c>
      <c r="MCP636" s="11" t="s">
        <v>427</v>
      </c>
      <c r="MCQ636" s="44" t="s">
        <v>50</v>
      </c>
      <c r="MCR636" s="44">
        <v>791</v>
      </c>
      <c r="MCS636" s="44" t="s">
        <v>51</v>
      </c>
      <c r="MCT636" s="44">
        <v>324</v>
      </c>
      <c r="MCU636" s="44" t="s">
        <v>85</v>
      </c>
      <c r="MCV636" s="44">
        <v>25</v>
      </c>
      <c r="MCW636" s="44" t="s">
        <v>429</v>
      </c>
      <c r="MCX636" s="44">
        <v>4</v>
      </c>
      <c r="MCY636" s="44" t="s">
        <v>35</v>
      </c>
      <c r="MCZ636" s="44">
        <v>64</v>
      </c>
      <c r="MDA636" s="44" t="s">
        <v>473</v>
      </c>
      <c r="MDC636" s="8">
        <v>5080198</v>
      </c>
      <c r="MDD636" s="44">
        <v>0</v>
      </c>
      <c r="MDE636" s="44">
        <v>20001</v>
      </c>
      <c r="MDF636" s="11" t="s">
        <v>427</v>
      </c>
      <c r="MDG636" s="44" t="s">
        <v>50</v>
      </c>
      <c r="MDH636" s="44">
        <v>791</v>
      </c>
      <c r="MDI636" s="44" t="s">
        <v>51</v>
      </c>
      <c r="MDJ636" s="44">
        <v>324</v>
      </c>
      <c r="MDK636" s="44" t="s">
        <v>85</v>
      </c>
      <c r="MDL636" s="44">
        <v>25</v>
      </c>
      <c r="MDM636" s="44" t="s">
        <v>429</v>
      </c>
      <c r="MDN636" s="44">
        <v>4</v>
      </c>
      <c r="MDO636" s="44" t="s">
        <v>35</v>
      </c>
      <c r="MDP636" s="44">
        <v>64</v>
      </c>
      <c r="MDQ636" s="44" t="s">
        <v>473</v>
      </c>
      <c r="MDS636" s="8">
        <v>5080198</v>
      </c>
      <c r="MDT636" s="44">
        <v>0</v>
      </c>
      <c r="MDU636" s="44">
        <v>20001</v>
      </c>
      <c r="MDV636" s="11" t="s">
        <v>427</v>
      </c>
      <c r="MDW636" s="44" t="s">
        <v>50</v>
      </c>
      <c r="MDX636" s="44">
        <v>791</v>
      </c>
      <c r="MDY636" s="44" t="s">
        <v>51</v>
      </c>
      <c r="MDZ636" s="44">
        <v>324</v>
      </c>
      <c r="MEA636" s="44" t="s">
        <v>85</v>
      </c>
      <c r="MEB636" s="44">
        <v>25</v>
      </c>
      <c r="MEC636" s="44" t="s">
        <v>429</v>
      </c>
      <c r="MED636" s="44">
        <v>4</v>
      </c>
      <c r="MEE636" s="44" t="s">
        <v>35</v>
      </c>
      <c r="MEF636" s="44">
        <v>64</v>
      </c>
      <c r="MEG636" s="44" t="s">
        <v>473</v>
      </c>
      <c r="MEI636" s="8">
        <v>5080198</v>
      </c>
      <c r="MEJ636" s="44">
        <v>0</v>
      </c>
      <c r="MEK636" s="44">
        <v>20001</v>
      </c>
      <c r="MEL636" s="11" t="s">
        <v>427</v>
      </c>
      <c r="MEM636" s="44" t="s">
        <v>50</v>
      </c>
      <c r="MEN636" s="44">
        <v>791</v>
      </c>
      <c r="MEO636" s="44" t="s">
        <v>51</v>
      </c>
      <c r="MEP636" s="44">
        <v>324</v>
      </c>
      <c r="MEQ636" s="44" t="s">
        <v>85</v>
      </c>
      <c r="MER636" s="44">
        <v>25</v>
      </c>
      <c r="MES636" s="44" t="s">
        <v>429</v>
      </c>
      <c r="MET636" s="44">
        <v>4</v>
      </c>
      <c r="MEU636" s="44" t="s">
        <v>35</v>
      </c>
      <c r="MEV636" s="44">
        <v>64</v>
      </c>
      <c r="MEW636" s="44" t="s">
        <v>473</v>
      </c>
      <c r="MEY636" s="8">
        <v>5080198</v>
      </c>
      <c r="MEZ636" s="44">
        <v>0</v>
      </c>
      <c r="MFA636" s="44">
        <v>20001</v>
      </c>
      <c r="MFB636" s="11" t="s">
        <v>427</v>
      </c>
      <c r="MFC636" s="44" t="s">
        <v>50</v>
      </c>
      <c r="MFD636" s="44">
        <v>791</v>
      </c>
      <c r="MFE636" s="44" t="s">
        <v>51</v>
      </c>
      <c r="MFF636" s="44">
        <v>324</v>
      </c>
      <c r="MFG636" s="44" t="s">
        <v>85</v>
      </c>
      <c r="MFH636" s="44">
        <v>25</v>
      </c>
      <c r="MFI636" s="44" t="s">
        <v>429</v>
      </c>
      <c r="MFJ636" s="44">
        <v>4</v>
      </c>
      <c r="MFK636" s="44" t="s">
        <v>35</v>
      </c>
      <c r="MFL636" s="44">
        <v>64</v>
      </c>
      <c r="MFM636" s="44" t="s">
        <v>473</v>
      </c>
      <c r="MFO636" s="8">
        <v>5080198</v>
      </c>
      <c r="MFP636" s="44">
        <v>0</v>
      </c>
      <c r="MFQ636" s="44">
        <v>20001</v>
      </c>
      <c r="MFR636" s="11" t="s">
        <v>427</v>
      </c>
      <c r="MFS636" s="44" t="s">
        <v>50</v>
      </c>
      <c r="MFT636" s="44">
        <v>791</v>
      </c>
      <c r="MFU636" s="44" t="s">
        <v>51</v>
      </c>
      <c r="MFV636" s="44">
        <v>324</v>
      </c>
      <c r="MFW636" s="44" t="s">
        <v>85</v>
      </c>
      <c r="MFX636" s="44">
        <v>25</v>
      </c>
      <c r="MFY636" s="44" t="s">
        <v>429</v>
      </c>
      <c r="MFZ636" s="44">
        <v>4</v>
      </c>
      <c r="MGA636" s="44" t="s">
        <v>35</v>
      </c>
      <c r="MGB636" s="44">
        <v>64</v>
      </c>
      <c r="MGC636" s="44" t="s">
        <v>473</v>
      </c>
      <c r="MGE636" s="8">
        <v>5080198</v>
      </c>
      <c r="MGF636" s="44">
        <v>0</v>
      </c>
      <c r="MGG636" s="44">
        <v>20001</v>
      </c>
      <c r="MGH636" s="11" t="s">
        <v>427</v>
      </c>
      <c r="MGI636" s="44" t="s">
        <v>50</v>
      </c>
      <c r="MGJ636" s="44">
        <v>791</v>
      </c>
      <c r="MGK636" s="44" t="s">
        <v>51</v>
      </c>
      <c r="MGL636" s="44">
        <v>324</v>
      </c>
      <c r="MGM636" s="44" t="s">
        <v>85</v>
      </c>
      <c r="MGN636" s="44">
        <v>25</v>
      </c>
      <c r="MGO636" s="44" t="s">
        <v>429</v>
      </c>
      <c r="MGP636" s="44">
        <v>4</v>
      </c>
      <c r="MGQ636" s="44" t="s">
        <v>35</v>
      </c>
      <c r="MGR636" s="44">
        <v>64</v>
      </c>
      <c r="MGS636" s="44" t="s">
        <v>473</v>
      </c>
      <c r="MGU636" s="8">
        <v>5080198</v>
      </c>
      <c r="MGV636" s="44">
        <v>0</v>
      </c>
      <c r="MGW636" s="44">
        <v>20001</v>
      </c>
      <c r="MGX636" s="11" t="s">
        <v>427</v>
      </c>
      <c r="MGY636" s="44" t="s">
        <v>50</v>
      </c>
      <c r="MGZ636" s="44">
        <v>791</v>
      </c>
      <c r="MHA636" s="44" t="s">
        <v>51</v>
      </c>
      <c r="MHB636" s="44">
        <v>324</v>
      </c>
      <c r="MHC636" s="44" t="s">
        <v>85</v>
      </c>
      <c r="MHD636" s="44">
        <v>25</v>
      </c>
      <c r="MHE636" s="44" t="s">
        <v>429</v>
      </c>
      <c r="MHF636" s="44">
        <v>4</v>
      </c>
      <c r="MHG636" s="44" t="s">
        <v>35</v>
      </c>
      <c r="MHH636" s="44">
        <v>64</v>
      </c>
      <c r="MHI636" s="44" t="s">
        <v>473</v>
      </c>
      <c r="MHK636" s="8">
        <v>5080198</v>
      </c>
      <c r="MHL636" s="44">
        <v>0</v>
      </c>
      <c r="MHM636" s="44">
        <v>20001</v>
      </c>
      <c r="MHN636" s="11" t="s">
        <v>427</v>
      </c>
      <c r="MHO636" s="44" t="s">
        <v>50</v>
      </c>
      <c r="MHP636" s="44">
        <v>791</v>
      </c>
      <c r="MHQ636" s="44" t="s">
        <v>51</v>
      </c>
      <c r="MHR636" s="44">
        <v>324</v>
      </c>
      <c r="MHS636" s="44" t="s">
        <v>85</v>
      </c>
      <c r="MHT636" s="44">
        <v>25</v>
      </c>
      <c r="MHU636" s="44" t="s">
        <v>429</v>
      </c>
      <c r="MHV636" s="44">
        <v>4</v>
      </c>
      <c r="MHW636" s="44" t="s">
        <v>35</v>
      </c>
      <c r="MHX636" s="44">
        <v>64</v>
      </c>
      <c r="MHY636" s="44" t="s">
        <v>473</v>
      </c>
      <c r="MIA636" s="8">
        <v>5080198</v>
      </c>
      <c r="MIB636" s="44">
        <v>0</v>
      </c>
      <c r="MIC636" s="44">
        <v>20001</v>
      </c>
      <c r="MID636" s="11" t="s">
        <v>427</v>
      </c>
      <c r="MIE636" s="44" t="s">
        <v>50</v>
      </c>
      <c r="MIF636" s="44">
        <v>791</v>
      </c>
      <c r="MIG636" s="44" t="s">
        <v>51</v>
      </c>
      <c r="MIH636" s="44">
        <v>324</v>
      </c>
      <c r="MII636" s="44" t="s">
        <v>85</v>
      </c>
      <c r="MIJ636" s="44">
        <v>25</v>
      </c>
      <c r="MIK636" s="44" t="s">
        <v>429</v>
      </c>
      <c r="MIL636" s="44">
        <v>4</v>
      </c>
      <c r="MIM636" s="44" t="s">
        <v>35</v>
      </c>
      <c r="MIN636" s="44">
        <v>64</v>
      </c>
      <c r="MIO636" s="44" t="s">
        <v>473</v>
      </c>
      <c r="MIQ636" s="8">
        <v>5080198</v>
      </c>
      <c r="MIR636" s="44">
        <v>0</v>
      </c>
      <c r="MIS636" s="44">
        <v>20001</v>
      </c>
      <c r="MIT636" s="11" t="s">
        <v>427</v>
      </c>
      <c r="MIU636" s="44" t="s">
        <v>50</v>
      </c>
      <c r="MIV636" s="44">
        <v>791</v>
      </c>
      <c r="MIW636" s="44" t="s">
        <v>51</v>
      </c>
      <c r="MIX636" s="44">
        <v>324</v>
      </c>
      <c r="MIY636" s="44" t="s">
        <v>85</v>
      </c>
      <c r="MIZ636" s="44">
        <v>25</v>
      </c>
      <c r="MJA636" s="44" t="s">
        <v>429</v>
      </c>
      <c r="MJB636" s="44">
        <v>4</v>
      </c>
      <c r="MJC636" s="44" t="s">
        <v>35</v>
      </c>
      <c r="MJD636" s="44">
        <v>64</v>
      </c>
      <c r="MJE636" s="44" t="s">
        <v>473</v>
      </c>
      <c r="MJG636" s="8">
        <v>5080198</v>
      </c>
      <c r="MJH636" s="44">
        <v>0</v>
      </c>
      <c r="MJI636" s="44">
        <v>20001</v>
      </c>
      <c r="MJJ636" s="11" t="s">
        <v>427</v>
      </c>
      <c r="MJK636" s="44" t="s">
        <v>50</v>
      </c>
      <c r="MJL636" s="44">
        <v>791</v>
      </c>
      <c r="MJM636" s="44" t="s">
        <v>51</v>
      </c>
      <c r="MJN636" s="44">
        <v>324</v>
      </c>
      <c r="MJO636" s="44" t="s">
        <v>85</v>
      </c>
      <c r="MJP636" s="44">
        <v>25</v>
      </c>
      <c r="MJQ636" s="44" t="s">
        <v>429</v>
      </c>
      <c r="MJR636" s="44">
        <v>4</v>
      </c>
      <c r="MJS636" s="44" t="s">
        <v>35</v>
      </c>
      <c r="MJT636" s="44">
        <v>64</v>
      </c>
      <c r="MJU636" s="44" t="s">
        <v>473</v>
      </c>
      <c r="MJW636" s="8">
        <v>5080198</v>
      </c>
      <c r="MJX636" s="44">
        <v>0</v>
      </c>
      <c r="MJY636" s="44">
        <v>20001</v>
      </c>
      <c r="MJZ636" s="11" t="s">
        <v>427</v>
      </c>
      <c r="MKA636" s="44" t="s">
        <v>50</v>
      </c>
      <c r="MKB636" s="44">
        <v>791</v>
      </c>
      <c r="MKC636" s="44" t="s">
        <v>51</v>
      </c>
      <c r="MKD636" s="44">
        <v>324</v>
      </c>
      <c r="MKE636" s="44" t="s">
        <v>85</v>
      </c>
      <c r="MKF636" s="44">
        <v>25</v>
      </c>
      <c r="MKG636" s="44" t="s">
        <v>429</v>
      </c>
      <c r="MKH636" s="44">
        <v>4</v>
      </c>
      <c r="MKI636" s="44" t="s">
        <v>35</v>
      </c>
      <c r="MKJ636" s="44">
        <v>64</v>
      </c>
      <c r="MKK636" s="44" t="s">
        <v>473</v>
      </c>
      <c r="MKM636" s="8">
        <v>5080198</v>
      </c>
      <c r="MKN636" s="44">
        <v>0</v>
      </c>
      <c r="MKO636" s="44">
        <v>20001</v>
      </c>
      <c r="MKP636" s="11" t="s">
        <v>427</v>
      </c>
      <c r="MKQ636" s="44" t="s">
        <v>50</v>
      </c>
      <c r="MKR636" s="44">
        <v>791</v>
      </c>
      <c r="MKS636" s="44" t="s">
        <v>51</v>
      </c>
      <c r="MKT636" s="44">
        <v>324</v>
      </c>
      <c r="MKU636" s="44" t="s">
        <v>85</v>
      </c>
      <c r="MKV636" s="44">
        <v>25</v>
      </c>
      <c r="MKW636" s="44" t="s">
        <v>429</v>
      </c>
      <c r="MKX636" s="44">
        <v>4</v>
      </c>
      <c r="MKY636" s="44" t="s">
        <v>35</v>
      </c>
      <c r="MKZ636" s="44">
        <v>64</v>
      </c>
      <c r="MLA636" s="44" t="s">
        <v>473</v>
      </c>
      <c r="MLC636" s="8">
        <v>5080198</v>
      </c>
      <c r="MLD636" s="44">
        <v>0</v>
      </c>
      <c r="MLE636" s="44">
        <v>20001</v>
      </c>
      <c r="MLF636" s="11" t="s">
        <v>427</v>
      </c>
      <c r="MLG636" s="44" t="s">
        <v>50</v>
      </c>
      <c r="MLH636" s="44">
        <v>791</v>
      </c>
      <c r="MLI636" s="44" t="s">
        <v>51</v>
      </c>
      <c r="MLJ636" s="44">
        <v>324</v>
      </c>
      <c r="MLK636" s="44" t="s">
        <v>85</v>
      </c>
      <c r="MLL636" s="44">
        <v>25</v>
      </c>
      <c r="MLM636" s="44" t="s">
        <v>429</v>
      </c>
      <c r="MLN636" s="44">
        <v>4</v>
      </c>
      <c r="MLO636" s="44" t="s">
        <v>35</v>
      </c>
      <c r="MLP636" s="44">
        <v>64</v>
      </c>
      <c r="MLQ636" s="44" t="s">
        <v>473</v>
      </c>
      <c r="MLS636" s="8">
        <v>5080198</v>
      </c>
      <c r="MLT636" s="44">
        <v>0</v>
      </c>
      <c r="MLU636" s="44">
        <v>20001</v>
      </c>
      <c r="MLV636" s="11" t="s">
        <v>427</v>
      </c>
      <c r="MLW636" s="44" t="s">
        <v>50</v>
      </c>
      <c r="MLX636" s="44">
        <v>791</v>
      </c>
      <c r="MLY636" s="44" t="s">
        <v>51</v>
      </c>
      <c r="MLZ636" s="44">
        <v>324</v>
      </c>
      <c r="MMA636" s="44" t="s">
        <v>85</v>
      </c>
      <c r="MMB636" s="44">
        <v>25</v>
      </c>
      <c r="MMC636" s="44" t="s">
        <v>429</v>
      </c>
      <c r="MMD636" s="44">
        <v>4</v>
      </c>
      <c r="MME636" s="44" t="s">
        <v>35</v>
      </c>
      <c r="MMF636" s="44">
        <v>64</v>
      </c>
      <c r="MMG636" s="44" t="s">
        <v>473</v>
      </c>
      <c r="MMI636" s="8">
        <v>5080198</v>
      </c>
      <c r="MMJ636" s="44">
        <v>0</v>
      </c>
      <c r="MMK636" s="44">
        <v>20001</v>
      </c>
      <c r="MML636" s="11" t="s">
        <v>427</v>
      </c>
      <c r="MMM636" s="44" t="s">
        <v>50</v>
      </c>
      <c r="MMN636" s="44">
        <v>791</v>
      </c>
      <c r="MMO636" s="44" t="s">
        <v>51</v>
      </c>
      <c r="MMP636" s="44">
        <v>324</v>
      </c>
      <c r="MMQ636" s="44" t="s">
        <v>85</v>
      </c>
      <c r="MMR636" s="44">
        <v>25</v>
      </c>
      <c r="MMS636" s="44" t="s">
        <v>429</v>
      </c>
      <c r="MMT636" s="44">
        <v>4</v>
      </c>
      <c r="MMU636" s="44" t="s">
        <v>35</v>
      </c>
      <c r="MMV636" s="44">
        <v>64</v>
      </c>
      <c r="MMW636" s="44" t="s">
        <v>473</v>
      </c>
      <c r="MMY636" s="8">
        <v>5080198</v>
      </c>
      <c r="MMZ636" s="44">
        <v>0</v>
      </c>
      <c r="MNA636" s="44">
        <v>20001</v>
      </c>
      <c r="MNB636" s="11" t="s">
        <v>427</v>
      </c>
      <c r="MNC636" s="44" t="s">
        <v>50</v>
      </c>
      <c r="MND636" s="44">
        <v>791</v>
      </c>
      <c r="MNE636" s="44" t="s">
        <v>51</v>
      </c>
      <c r="MNF636" s="44">
        <v>324</v>
      </c>
      <c r="MNG636" s="44" t="s">
        <v>85</v>
      </c>
      <c r="MNH636" s="44">
        <v>25</v>
      </c>
      <c r="MNI636" s="44" t="s">
        <v>429</v>
      </c>
      <c r="MNJ636" s="44">
        <v>4</v>
      </c>
      <c r="MNK636" s="44" t="s">
        <v>35</v>
      </c>
      <c r="MNL636" s="44">
        <v>64</v>
      </c>
      <c r="MNM636" s="44" t="s">
        <v>473</v>
      </c>
      <c r="MNO636" s="8">
        <v>5080198</v>
      </c>
      <c r="MNP636" s="44">
        <v>0</v>
      </c>
      <c r="MNQ636" s="44">
        <v>20001</v>
      </c>
      <c r="MNR636" s="11" t="s">
        <v>427</v>
      </c>
      <c r="MNS636" s="44" t="s">
        <v>50</v>
      </c>
      <c r="MNT636" s="44">
        <v>791</v>
      </c>
      <c r="MNU636" s="44" t="s">
        <v>51</v>
      </c>
      <c r="MNV636" s="44">
        <v>324</v>
      </c>
      <c r="MNW636" s="44" t="s">
        <v>85</v>
      </c>
      <c r="MNX636" s="44">
        <v>25</v>
      </c>
      <c r="MNY636" s="44" t="s">
        <v>429</v>
      </c>
      <c r="MNZ636" s="44">
        <v>4</v>
      </c>
      <c r="MOA636" s="44" t="s">
        <v>35</v>
      </c>
      <c r="MOB636" s="44">
        <v>64</v>
      </c>
      <c r="MOC636" s="44" t="s">
        <v>473</v>
      </c>
      <c r="MOE636" s="8">
        <v>5080198</v>
      </c>
      <c r="MOF636" s="44">
        <v>0</v>
      </c>
      <c r="MOG636" s="44">
        <v>20001</v>
      </c>
      <c r="MOH636" s="11" t="s">
        <v>427</v>
      </c>
      <c r="MOI636" s="44" t="s">
        <v>50</v>
      </c>
      <c r="MOJ636" s="44">
        <v>791</v>
      </c>
      <c r="MOK636" s="44" t="s">
        <v>51</v>
      </c>
      <c r="MOL636" s="44">
        <v>324</v>
      </c>
      <c r="MOM636" s="44" t="s">
        <v>85</v>
      </c>
      <c r="MON636" s="44">
        <v>25</v>
      </c>
      <c r="MOO636" s="44" t="s">
        <v>429</v>
      </c>
      <c r="MOP636" s="44">
        <v>4</v>
      </c>
      <c r="MOQ636" s="44" t="s">
        <v>35</v>
      </c>
      <c r="MOR636" s="44">
        <v>64</v>
      </c>
      <c r="MOS636" s="44" t="s">
        <v>473</v>
      </c>
      <c r="MOU636" s="8">
        <v>5080198</v>
      </c>
      <c r="MOV636" s="44">
        <v>0</v>
      </c>
      <c r="MOW636" s="44">
        <v>20001</v>
      </c>
      <c r="MOX636" s="11" t="s">
        <v>427</v>
      </c>
      <c r="MOY636" s="44" t="s">
        <v>50</v>
      </c>
      <c r="MOZ636" s="44">
        <v>791</v>
      </c>
      <c r="MPA636" s="44" t="s">
        <v>51</v>
      </c>
      <c r="MPB636" s="44">
        <v>324</v>
      </c>
      <c r="MPC636" s="44" t="s">
        <v>85</v>
      </c>
      <c r="MPD636" s="44">
        <v>25</v>
      </c>
      <c r="MPE636" s="44" t="s">
        <v>429</v>
      </c>
      <c r="MPF636" s="44">
        <v>4</v>
      </c>
      <c r="MPG636" s="44" t="s">
        <v>35</v>
      </c>
      <c r="MPH636" s="44">
        <v>64</v>
      </c>
      <c r="MPI636" s="44" t="s">
        <v>473</v>
      </c>
      <c r="MPK636" s="8">
        <v>5080198</v>
      </c>
      <c r="MPL636" s="44">
        <v>0</v>
      </c>
      <c r="MPM636" s="44">
        <v>20001</v>
      </c>
      <c r="MPN636" s="11" t="s">
        <v>427</v>
      </c>
      <c r="MPO636" s="44" t="s">
        <v>50</v>
      </c>
      <c r="MPP636" s="44">
        <v>791</v>
      </c>
      <c r="MPQ636" s="44" t="s">
        <v>51</v>
      </c>
      <c r="MPR636" s="44">
        <v>324</v>
      </c>
      <c r="MPS636" s="44" t="s">
        <v>85</v>
      </c>
      <c r="MPT636" s="44">
        <v>25</v>
      </c>
      <c r="MPU636" s="44" t="s">
        <v>429</v>
      </c>
      <c r="MPV636" s="44">
        <v>4</v>
      </c>
      <c r="MPW636" s="44" t="s">
        <v>35</v>
      </c>
      <c r="MPX636" s="44">
        <v>64</v>
      </c>
      <c r="MPY636" s="44" t="s">
        <v>473</v>
      </c>
      <c r="MQA636" s="8">
        <v>5080198</v>
      </c>
      <c r="MQB636" s="44">
        <v>0</v>
      </c>
      <c r="MQC636" s="44">
        <v>20001</v>
      </c>
      <c r="MQD636" s="11" t="s">
        <v>427</v>
      </c>
      <c r="MQE636" s="44" t="s">
        <v>50</v>
      </c>
      <c r="MQF636" s="44">
        <v>791</v>
      </c>
      <c r="MQG636" s="44" t="s">
        <v>51</v>
      </c>
      <c r="MQH636" s="44">
        <v>324</v>
      </c>
      <c r="MQI636" s="44" t="s">
        <v>85</v>
      </c>
      <c r="MQJ636" s="44">
        <v>25</v>
      </c>
      <c r="MQK636" s="44" t="s">
        <v>429</v>
      </c>
      <c r="MQL636" s="44">
        <v>4</v>
      </c>
      <c r="MQM636" s="44" t="s">
        <v>35</v>
      </c>
      <c r="MQN636" s="44">
        <v>64</v>
      </c>
      <c r="MQO636" s="44" t="s">
        <v>473</v>
      </c>
      <c r="MQQ636" s="8">
        <v>5080198</v>
      </c>
      <c r="MQR636" s="44">
        <v>0</v>
      </c>
      <c r="MQS636" s="44">
        <v>20001</v>
      </c>
      <c r="MQT636" s="11" t="s">
        <v>427</v>
      </c>
      <c r="MQU636" s="44" t="s">
        <v>50</v>
      </c>
      <c r="MQV636" s="44">
        <v>791</v>
      </c>
      <c r="MQW636" s="44" t="s">
        <v>51</v>
      </c>
      <c r="MQX636" s="44">
        <v>324</v>
      </c>
      <c r="MQY636" s="44" t="s">
        <v>85</v>
      </c>
      <c r="MQZ636" s="44">
        <v>25</v>
      </c>
      <c r="MRA636" s="44" t="s">
        <v>429</v>
      </c>
      <c r="MRB636" s="44">
        <v>4</v>
      </c>
      <c r="MRC636" s="44" t="s">
        <v>35</v>
      </c>
      <c r="MRD636" s="44">
        <v>64</v>
      </c>
      <c r="MRE636" s="44" t="s">
        <v>473</v>
      </c>
      <c r="MRG636" s="8">
        <v>5080198</v>
      </c>
      <c r="MRH636" s="44">
        <v>0</v>
      </c>
      <c r="MRI636" s="44">
        <v>20001</v>
      </c>
      <c r="MRJ636" s="11" t="s">
        <v>427</v>
      </c>
      <c r="MRK636" s="44" t="s">
        <v>50</v>
      </c>
      <c r="MRL636" s="44">
        <v>791</v>
      </c>
      <c r="MRM636" s="44" t="s">
        <v>51</v>
      </c>
      <c r="MRN636" s="44">
        <v>324</v>
      </c>
      <c r="MRO636" s="44" t="s">
        <v>85</v>
      </c>
      <c r="MRP636" s="44">
        <v>25</v>
      </c>
      <c r="MRQ636" s="44" t="s">
        <v>429</v>
      </c>
      <c r="MRR636" s="44">
        <v>4</v>
      </c>
      <c r="MRS636" s="44" t="s">
        <v>35</v>
      </c>
      <c r="MRT636" s="44">
        <v>64</v>
      </c>
      <c r="MRU636" s="44" t="s">
        <v>473</v>
      </c>
      <c r="MRW636" s="8">
        <v>5080198</v>
      </c>
      <c r="MRX636" s="44">
        <v>0</v>
      </c>
      <c r="MRY636" s="44">
        <v>20001</v>
      </c>
      <c r="MRZ636" s="11" t="s">
        <v>427</v>
      </c>
      <c r="MSA636" s="44" t="s">
        <v>50</v>
      </c>
      <c r="MSB636" s="44">
        <v>791</v>
      </c>
      <c r="MSC636" s="44" t="s">
        <v>51</v>
      </c>
      <c r="MSD636" s="44">
        <v>324</v>
      </c>
      <c r="MSE636" s="44" t="s">
        <v>85</v>
      </c>
      <c r="MSF636" s="44">
        <v>25</v>
      </c>
      <c r="MSG636" s="44" t="s">
        <v>429</v>
      </c>
      <c r="MSH636" s="44">
        <v>4</v>
      </c>
      <c r="MSI636" s="44" t="s">
        <v>35</v>
      </c>
      <c r="MSJ636" s="44">
        <v>64</v>
      </c>
      <c r="MSK636" s="44" t="s">
        <v>473</v>
      </c>
      <c r="MSM636" s="8">
        <v>5080198</v>
      </c>
      <c r="MSN636" s="44">
        <v>0</v>
      </c>
      <c r="MSO636" s="44">
        <v>20001</v>
      </c>
      <c r="MSP636" s="11" t="s">
        <v>427</v>
      </c>
      <c r="MSQ636" s="44" t="s">
        <v>50</v>
      </c>
      <c r="MSR636" s="44">
        <v>791</v>
      </c>
      <c r="MSS636" s="44" t="s">
        <v>51</v>
      </c>
      <c r="MST636" s="44">
        <v>324</v>
      </c>
      <c r="MSU636" s="44" t="s">
        <v>85</v>
      </c>
      <c r="MSV636" s="44">
        <v>25</v>
      </c>
      <c r="MSW636" s="44" t="s">
        <v>429</v>
      </c>
      <c r="MSX636" s="44">
        <v>4</v>
      </c>
      <c r="MSY636" s="44" t="s">
        <v>35</v>
      </c>
      <c r="MSZ636" s="44">
        <v>64</v>
      </c>
      <c r="MTA636" s="44" t="s">
        <v>473</v>
      </c>
      <c r="MTC636" s="8">
        <v>5080198</v>
      </c>
      <c r="MTD636" s="44">
        <v>0</v>
      </c>
      <c r="MTE636" s="44">
        <v>20001</v>
      </c>
      <c r="MTF636" s="11" t="s">
        <v>427</v>
      </c>
      <c r="MTG636" s="44" t="s">
        <v>50</v>
      </c>
      <c r="MTH636" s="44">
        <v>791</v>
      </c>
      <c r="MTI636" s="44" t="s">
        <v>51</v>
      </c>
      <c r="MTJ636" s="44">
        <v>324</v>
      </c>
      <c r="MTK636" s="44" t="s">
        <v>85</v>
      </c>
      <c r="MTL636" s="44">
        <v>25</v>
      </c>
      <c r="MTM636" s="44" t="s">
        <v>429</v>
      </c>
      <c r="MTN636" s="44">
        <v>4</v>
      </c>
      <c r="MTO636" s="44" t="s">
        <v>35</v>
      </c>
      <c r="MTP636" s="44">
        <v>64</v>
      </c>
      <c r="MTQ636" s="44" t="s">
        <v>473</v>
      </c>
      <c r="MTS636" s="8">
        <v>5080198</v>
      </c>
      <c r="MTT636" s="44">
        <v>0</v>
      </c>
      <c r="MTU636" s="44">
        <v>20001</v>
      </c>
      <c r="MTV636" s="11" t="s">
        <v>427</v>
      </c>
      <c r="MTW636" s="44" t="s">
        <v>50</v>
      </c>
      <c r="MTX636" s="44">
        <v>791</v>
      </c>
      <c r="MTY636" s="44" t="s">
        <v>51</v>
      </c>
      <c r="MTZ636" s="44">
        <v>324</v>
      </c>
      <c r="MUA636" s="44" t="s">
        <v>85</v>
      </c>
      <c r="MUB636" s="44">
        <v>25</v>
      </c>
      <c r="MUC636" s="44" t="s">
        <v>429</v>
      </c>
      <c r="MUD636" s="44">
        <v>4</v>
      </c>
      <c r="MUE636" s="44" t="s">
        <v>35</v>
      </c>
      <c r="MUF636" s="44">
        <v>64</v>
      </c>
      <c r="MUG636" s="44" t="s">
        <v>473</v>
      </c>
      <c r="MUI636" s="8">
        <v>5080198</v>
      </c>
      <c r="MUJ636" s="44">
        <v>0</v>
      </c>
      <c r="MUK636" s="44">
        <v>20001</v>
      </c>
      <c r="MUL636" s="11" t="s">
        <v>427</v>
      </c>
      <c r="MUM636" s="44" t="s">
        <v>50</v>
      </c>
      <c r="MUN636" s="44">
        <v>791</v>
      </c>
      <c r="MUO636" s="44" t="s">
        <v>51</v>
      </c>
      <c r="MUP636" s="44">
        <v>324</v>
      </c>
      <c r="MUQ636" s="44" t="s">
        <v>85</v>
      </c>
      <c r="MUR636" s="44">
        <v>25</v>
      </c>
      <c r="MUS636" s="44" t="s">
        <v>429</v>
      </c>
      <c r="MUT636" s="44">
        <v>4</v>
      </c>
      <c r="MUU636" s="44" t="s">
        <v>35</v>
      </c>
      <c r="MUV636" s="44">
        <v>64</v>
      </c>
      <c r="MUW636" s="44" t="s">
        <v>473</v>
      </c>
      <c r="MUY636" s="8">
        <v>5080198</v>
      </c>
      <c r="MUZ636" s="44">
        <v>0</v>
      </c>
      <c r="MVA636" s="44">
        <v>20001</v>
      </c>
      <c r="MVB636" s="11" t="s">
        <v>427</v>
      </c>
      <c r="MVC636" s="44" t="s">
        <v>50</v>
      </c>
      <c r="MVD636" s="44">
        <v>791</v>
      </c>
      <c r="MVE636" s="44" t="s">
        <v>51</v>
      </c>
      <c r="MVF636" s="44">
        <v>324</v>
      </c>
      <c r="MVG636" s="44" t="s">
        <v>85</v>
      </c>
      <c r="MVH636" s="44">
        <v>25</v>
      </c>
      <c r="MVI636" s="44" t="s">
        <v>429</v>
      </c>
      <c r="MVJ636" s="44">
        <v>4</v>
      </c>
      <c r="MVK636" s="44" t="s">
        <v>35</v>
      </c>
      <c r="MVL636" s="44">
        <v>64</v>
      </c>
      <c r="MVM636" s="44" t="s">
        <v>473</v>
      </c>
      <c r="MVO636" s="8">
        <v>5080198</v>
      </c>
      <c r="MVP636" s="44">
        <v>0</v>
      </c>
      <c r="MVQ636" s="44">
        <v>20001</v>
      </c>
      <c r="MVR636" s="11" t="s">
        <v>427</v>
      </c>
      <c r="MVS636" s="44" t="s">
        <v>50</v>
      </c>
      <c r="MVT636" s="44">
        <v>791</v>
      </c>
      <c r="MVU636" s="44" t="s">
        <v>51</v>
      </c>
      <c r="MVV636" s="44">
        <v>324</v>
      </c>
      <c r="MVW636" s="44" t="s">
        <v>85</v>
      </c>
      <c r="MVX636" s="44">
        <v>25</v>
      </c>
      <c r="MVY636" s="44" t="s">
        <v>429</v>
      </c>
      <c r="MVZ636" s="44">
        <v>4</v>
      </c>
      <c r="MWA636" s="44" t="s">
        <v>35</v>
      </c>
      <c r="MWB636" s="44">
        <v>64</v>
      </c>
      <c r="MWC636" s="44" t="s">
        <v>473</v>
      </c>
      <c r="MWE636" s="8">
        <v>5080198</v>
      </c>
      <c r="MWF636" s="44">
        <v>0</v>
      </c>
      <c r="MWG636" s="44">
        <v>20001</v>
      </c>
      <c r="MWH636" s="11" t="s">
        <v>427</v>
      </c>
      <c r="MWI636" s="44" t="s">
        <v>50</v>
      </c>
      <c r="MWJ636" s="44">
        <v>791</v>
      </c>
      <c r="MWK636" s="44" t="s">
        <v>51</v>
      </c>
      <c r="MWL636" s="44">
        <v>324</v>
      </c>
      <c r="MWM636" s="44" t="s">
        <v>85</v>
      </c>
      <c r="MWN636" s="44">
        <v>25</v>
      </c>
      <c r="MWO636" s="44" t="s">
        <v>429</v>
      </c>
      <c r="MWP636" s="44">
        <v>4</v>
      </c>
      <c r="MWQ636" s="44" t="s">
        <v>35</v>
      </c>
      <c r="MWR636" s="44">
        <v>64</v>
      </c>
      <c r="MWS636" s="44" t="s">
        <v>473</v>
      </c>
      <c r="MWU636" s="8">
        <v>5080198</v>
      </c>
      <c r="MWV636" s="44">
        <v>0</v>
      </c>
      <c r="MWW636" s="44">
        <v>20001</v>
      </c>
      <c r="MWX636" s="11" t="s">
        <v>427</v>
      </c>
      <c r="MWY636" s="44" t="s">
        <v>50</v>
      </c>
      <c r="MWZ636" s="44">
        <v>791</v>
      </c>
      <c r="MXA636" s="44" t="s">
        <v>51</v>
      </c>
      <c r="MXB636" s="44">
        <v>324</v>
      </c>
      <c r="MXC636" s="44" t="s">
        <v>85</v>
      </c>
      <c r="MXD636" s="44">
        <v>25</v>
      </c>
      <c r="MXE636" s="44" t="s">
        <v>429</v>
      </c>
      <c r="MXF636" s="44">
        <v>4</v>
      </c>
      <c r="MXG636" s="44" t="s">
        <v>35</v>
      </c>
      <c r="MXH636" s="44">
        <v>64</v>
      </c>
      <c r="MXI636" s="44" t="s">
        <v>473</v>
      </c>
      <c r="MXK636" s="8">
        <v>5080198</v>
      </c>
      <c r="MXL636" s="44">
        <v>0</v>
      </c>
      <c r="MXM636" s="44">
        <v>20001</v>
      </c>
      <c r="MXN636" s="11" t="s">
        <v>427</v>
      </c>
      <c r="MXO636" s="44" t="s">
        <v>50</v>
      </c>
      <c r="MXP636" s="44">
        <v>791</v>
      </c>
      <c r="MXQ636" s="44" t="s">
        <v>51</v>
      </c>
      <c r="MXR636" s="44">
        <v>324</v>
      </c>
      <c r="MXS636" s="44" t="s">
        <v>85</v>
      </c>
      <c r="MXT636" s="44">
        <v>25</v>
      </c>
      <c r="MXU636" s="44" t="s">
        <v>429</v>
      </c>
      <c r="MXV636" s="44">
        <v>4</v>
      </c>
      <c r="MXW636" s="44" t="s">
        <v>35</v>
      </c>
      <c r="MXX636" s="44">
        <v>64</v>
      </c>
      <c r="MXY636" s="44" t="s">
        <v>473</v>
      </c>
      <c r="MYA636" s="8">
        <v>5080198</v>
      </c>
      <c r="MYB636" s="44">
        <v>0</v>
      </c>
      <c r="MYC636" s="44">
        <v>20001</v>
      </c>
      <c r="MYD636" s="11" t="s">
        <v>427</v>
      </c>
      <c r="MYE636" s="44" t="s">
        <v>50</v>
      </c>
      <c r="MYF636" s="44">
        <v>791</v>
      </c>
      <c r="MYG636" s="44" t="s">
        <v>51</v>
      </c>
      <c r="MYH636" s="44">
        <v>324</v>
      </c>
      <c r="MYI636" s="44" t="s">
        <v>85</v>
      </c>
      <c r="MYJ636" s="44">
        <v>25</v>
      </c>
      <c r="MYK636" s="44" t="s">
        <v>429</v>
      </c>
      <c r="MYL636" s="44">
        <v>4</v>
      </c>
      <c r="MYM636" s="44" t="s">
        <v>35</v>
      </c>
      <c r="MYN636" s="44">
        <v>64</v>
      </c>
      <c r="MYO636" s="44" t="s">
        <v>473</v>
      </c>
      <c r="MYQ636" s="8">
        <v>5080198</v>
      </c>
      <c r="MYR636" s="44">
        <v>0</v>
      </c>
      <c r="MYS636" s="44">
        <v>20001</v>
      </c>
      <c r="MYT636" s="11" t="s">
        <v>427</v>
      </c>
      <c r="MYU636" s="44" t="s">
        <v>50</v>
      </c>
      <c r="MYV636" s="44">
        <v>791</v>
      </c>
      <c r="MYW636" s="44" t="s">
        <v>51</v>
      </c>
      <c r="MYX636" s="44">
        <v>324</v>
      </c>
      <c r="MYY636" s="44" t="s">
        <v>85</v>
      </c>
      <c r="MYZ636" s="44">
        <v>25</v>
      </c>
      <c r="MZA636" s="44" t="s">
        <v>429</v>
      </c>
      <c r="MZB636" s="44">
        <v>4</v>
      </c>
      <c r="MZC636" s="44" t="s">
        <v>35</v>
      </c>
      <c r="MZD636" s="44">
        <v>64</v>
      </c>
      <c r="MZE636" s="44" t="s">
        <v>473</v>
      </c>
      <c r="MZG636" s="8">
        <v>5080198</v>
      </c>
      <c r="MZH636" s="44">
        <v>0</v>
      </c>
      <c r="MZI636" s="44">
        <v>20001</v>
      </c>
      <c r="MZJ636" s="11" t="s">
        <v>427</v>
      </c>
      <c r="MZK636" s="44" t="s">
        <v>50</v>
      </c>
      <c r="MZL636" s="44">
        <v>791</v>
      </c>
      <c r="MZM636" s="44" t="s">
        <v>51</v>
      </c>
      <c r="MZN636" s="44">
        <v>324</v>
      </c>
      <c r="MZO636" s="44" t="s">
        <v>85</v>
      </c>
      <c r="MZP636" s="44">
        <v>25</v>
      </c>
      <c r="MZQ636" s="44" t="s">
        <v>429</v>
      </c>
      <c r="MZR636" s="44">
        <v>4</v>
      </c>
      <c r="MZS636" s="44" t="s">
        <v>35</v>
      </c>
      <c r="MZT636" s="44">
        <v>64</v>
      </c>
      <c r="MZU636" s="44" t="s">
        <v>473</v>
      </c>
      <c r="MZW636" s="8">
        <v>5080198</v>
      </c>
      <c r="MZX636" s="44">
        <v>0</v>
      </c>
      <c r="MZY636" s="44">
        <v>20001</v>
      </c>
      <c r="MZZ636" s="11" t="s">
        <v>427</v>
      </c>
      <c r="NAA636" s="44" t="s">
        <v>50</v>
      </c>
      <c r="NAB636" s="44">
        <v>791</v>
      </c>
      <c r="NAC636" s="44" t="s">
        <v>51</v>
      </c>
      <c r="NAD636" s="44">
        <v>324</v>
      </c>
      <c r="NAE636" s="44" t="s">
        <v>85</v>
      </c>
      <c r="NAF636" s="44">
        <v>25</v>
      </c>
      <c r="NAG636" s="44" t="s">
        <v>429</v>
      </c>
      <c r="NAH636" s="44">
        <v>4</v>
      </c>
      <c r="NAI636" s="44" t="s">
        <v>35</v>
      </c>
      <c r="NAJ636" s="44">
        <v>64</v>
      </c>
      <c r="NAK636" s="44" t="s">
        <v>473</v>
      </c>
      <c r="NAM636" s="8">
        <v>5080198</v>
      </c>
      <c r="NAN636" s="44">
        <v>0</v>
      </c>
      <c r="NAO636" s="44">
        <v>20001</v>
      </c>
      <c r="NAP636" s="11" t="s">
        <v>427</v>
      </c>
      <c r="NAQ636" s="44" t="s">
        <v>50</v>
      </c>
      <c r="NAR636" s="44">
        <v>791</v>
      </c>
      <c r="NAS636" s="44" t="s">
        <v>51</v>
      </c>
      <c r="NAT636" s="44">
        <v>324</v>
      </c>
      <c r="NAU636" s="44" t="s">
        <v>85</v>
      </c>
      <c r="NAV636" s="44">
        <v>25</v>
      </c>
      <c r="NAW636" s="44" t="s">
        <v>429</v>
      </c>
      <c r="NAX636" s="44">
        <v>4</v>
      </c>
      <c r="NAY636" s="44" t="s">
        <v>35</v>
      </c>
      <c r="NAZ636" s="44">
        <v>64</v>
      </c>
      <c r="NBA636" s="44" t="s">
        <v>473</v>
      </c>
      <c r="NBC636" s="8">
        <v>5080198</v>
      </c>
      <c r="NBD636" s="44">
        <v>0</v>
      </c>
      <c r="NBE636" s="44">
        <v>20001</v>
      </c>
      <c r="NBF636" s="11" t="s">
        <v>427</v>
      </c>
      <c r="NBG636" s="44" t="s">
        <v>50</v>
      </c>
      <c r="NBH636" s="44">
        <v>791</v>
      </c>
      <c r="NBI636" s="44" t="s">
        <v>51</v>
      </c>
      <c r="NBJ636" s="44">
        <v>324</v>
      </c>
      <c r="NBK636" s="44" t="s">
        <v>85</v>
      </c>
      <c r="NBL636" s="44">
        <v>25</v>
      </c>
      <c r="NBM636" s="44" t="s">
        <v>429</v>
      </c>
      <c r="NBN636" s="44">
        <v>4</v>
      </c>
      <c r="NBO636" s="44" t="s">
        <v>35</v>
      </c>
      <c r="NBP636" s="44">
        <v>64</v>
      </c>
      <c r="NBQ636" s="44" t="s">
        <v>473</v>
      </c>
      <c r="NBS636" s="8">
        <v>5080198</v>
      </c>
      <c r="NBT636" s="44">
        <v>0</v>
      </c>
      <c r="NBU636" s="44">
        <v>20001</v>
      </c>
      <c r="NBV636" s="11" t="s">
        <v>427</v>
      </c>
      <c r="NBW636" s="44" t="s">
        <v>50</v>
      </c>
      <c r="NBX636" s="44">
        <v>791</v>
      </c>
      <c r="NBY636" s="44" t="s">
        <v>51</v>
      </c>
      <c r="NBZ636" s="44">
        <v>324</v>
      </c>
      <c r="NCA636" s="44" t="s">
        <v>85</v>
      </c>
      <c r="NCB636" s="44">
        <v>25</v>
      </c>
      <c r="NCC636" s="44" t="s">
        <v>429</v>
      </c>
      <c r="NCD636" s="44">
        <v>4</v>
      </c>
      <c r="NCE636" s="44" t="s">
        <v>35</v>
      </c>
      <c r="NCF636" s="44">
        <v>64</v>
      </c>
      <c r="NCG636" s="44" t="s">
        <v>473</v>
      </c>
      <c r="NCI636" s="8">
        <v>5080198</v>
      </c>
      <c r="NCJ636" s="44">
        <v>0</v>
      </c>
      <c r="NCK636" s="44">
        <v>20001</v>
      </c>
      <c r="NCL636" s="11" t="s">
        <v>427</v>
      </c>
      <c r="NCM636" s="44" t="s">
        <v>50</v>
      </c>
      <c r="NCN636" s="44">
        <v>791</v>
      </c>
      <c r="NCO636" s="44" t="s">
        <v>51</v>
      </c>
      <c r="NCP636" s="44">
        <v>324</v>
      </c>
      <c r="NCQ636" s="44" t="s">
        <v>85</v>
      </c>
      <c r="NCR636" s="44">
        <v>25</v>
      </c>
      <c r="NCS636" s="44" t="s">
        <v>429</v>
      </c>
      <c r="NCT636" s="44">
        <v>4</v>
      </c>
      <c r="NCU636" s="44" t="s">
        <v>35</v>
      </c>
      <c r="NCV636" s="44">
        <v>64</v>
      </c>
      <c r="NCW636" s="44" t="s">
        <v>473</v>
      </c>
      <c r="NCY636" s="8">
        <v>5080198</v>
      </c>
      <c r="NCZ636" s="44">
        <v>0</v>
      </c>
      <c r="NDA636" s="44">
        <v>20001</v>
      </c>
      <c r="NDB636" s="11" t="s">
        <v>427</v>
      </c>
      <c r="NDC636" s="44" t="s">
        <v>50</v>
      </c>
      <c r="NDD636" s="44">
        <v>791</v>
      </c>
      <c r="NDE636" s="44" t="s">
        <v>51</v>
      </c>
      <c r="NDF636" s="44">
        <v>324</v>
      </c>
      <c r="NDG636" s="44" t="s">
        <v>85</v>
      </c>
      <c r="NDH636" s="44">
        <v>25</v>
      </c>
      <c r="NDI636" s="44" t="s">
        <v>429</v>
      </c>
      <c r="NDJ636" s="44">
        <v>4</v>
      </c>
      <c r="NDK636" s="44" t="s">
        <v>35</v>
      </c>
      <c r="NDL636" s="44">
        <v>64</v>
      </c>
      <c r="NDM636" s="44" t="s">
        <v>473</v>
      </c>
      <c r="NDO636" s="8">
        <v>5080198</v>
      </c>
      <c r="NDP636" s="44">
        <v>0</v>
      </c>
      <c r="NDQ636" s="44">
        <v>20001</v>
      </c>
      <c r="NDR636" s="11" t="s">
        <v>427</v>
      </c>
      <c r="NDS636" s="44" t="s">
        <v>50</v>
      </c>
      <c r="NDT636" s="44">
        <v>791</v>
      </c>
      <c r="NDU636" s="44" t="s">
        <v>51</v>
      </c>
      <c r="NDV636" s="44">
        <v>324</v>
      </c>
      <c r="NDW636" s="44" t="s">
        <v>85</v>
      </c>
      <c r="NDX636" s="44">
        <v>25</v>
      </c>
      <c r="NDY636" s="44" t="s">
        <v>429</v>
      </c>
      <c r="NDZ636" s="44">
        <v>4</v>
      </c>
      <c r="NEA636" s="44" t="s">
        <v>35</v>
      </c>
      <c r="NEB636" s="44">
        <v>64</v>
      </c>
      <c r="NEC636" s="44" t="s">
        <v>473</v>
      </c>
      <c r="NEE636" s="8">
        <v>5080198</v>
      </c>
      <c r="NEF636" s="44">
        <v>0</v>
      </c>
      <c r="NEG636" s="44">
        <v>20001</v>
      </c>
      <c r="NEH636" s="11" t="s">
        <v>427</v>
      </c>
      <c r="NEI636" s="44" t="s">
        <v>50</v>
      </c>
      <c r="NEJ636" s="44">
        <v>791</v>
      </c>
      <c r="NEK636" s="44" t="s">
        <v>51</v>
      </c>
      <c r="NEL636" s="44">
        <v>324</v>
      </c>
      <c r="NEM636" s="44" t="s">
        <v>85</v>
      </c>
      <c r="NEN636" s="44">
        <v>25</v>
      </c>
      <c r="NEO636" s="44" t="s">
        <v>429</v>
      </c>
      <c r="NEP636" s="44">
        <v>4</v>
      </c>
      <c r="NEQ636" s="44" t="s">
        <v>35</v>
      </c>
      <c r="NER636" s="44">
        <v>64</v>
      </c>
      <c r="NES636" s="44" t="s">
        <v>473</v>
      </c>
      <c r="NEU636" s="8">
        <v>5080198</v>
      </c>
      <c r="NEV636" s="44">
        <v>0</v>
      </c>
      <c r="NEW636" s="44">
        <v>20001</v>
      </c>
      <c r="NEX636" s="11" t="s">
        <v>427</v>
      </c>
      <c r="NEY636" s="44" t="s">
        <v>50</v>
      </c>
      <c r="NEZ636" s="44">
        <v>791</v>
      </c>
      <c r="NFA636" s="44" t="s">
        <v>51</v>
      </c>
      <c r="NFB636" s="44">
        <v>324</v>
      </c>
      <c r="NFC636" s="44" t="s">
        <v>85</v>
      </c>
      <c r="NFD636" s="44">
        <v>25</v>
      </c>
      <c r="NFE636" s="44" t="s">
        <v>429</v>
      </c>
      <c r="NFF636" s="44">
        <v>4</v>
      </c>
      <c r="NFG636" s="44" t="s">
        <v>35</v>
      </c>
      <c r="NFH636" s="44">
        <v>64</v>
      </c>
      <c r="NFI636" s="44" t="s">
        <v>473</v>
      </c>
      <c r="NFK636" s="8">
        <v>5080198</v>
      </c>
      <c r="NFL636" s="44">
        <v>0</v>
      </c>
      <c r="NFM636" s="44">
        <v>20001</v>
      </c>
      <c r="NFN636" s="11" t="s">
        <v>427</v>
      </c>
      <c r="NFO636" s="44" t="s">
        <v>50</v>
      </c>
      <c r="NFP636" s="44">
        <v>791</v>
      </c>
      <c r="NFQ636" s="44" t="s">
        <v>51</v>
      </c>
      <c r="NFR636" s="44">
        <v>324</v>
      </c>
      <c r="NFS636" s="44" t="s">
        <v>85</v>
      </c>
      <c r="NFT636" s="44">
        <v>25</v>
      </c>
      <c r="NFU636" s="44" t="s">
        <v>429</v>
      </c>
      <c r="NFV636" s="44">
        <v>4</v>
      </c>
      <c r="NFW636" s="44" t="s">
        <v>35</v>
      </c>
      <c r="NFX636" s="44">
        <v>64</v>
      </c>
      <c r="NFY636" s="44" t="s">
        <v>473</v>
      </c>
      <c r="NGA636" s="8">
        <v>5080198</v>
      </c>
      <c r="NGB636" s="44">
        <v>0</v>
      </c>
      <c r="NGC636" s="44">
        <v>20001</v>
      </c>
      <c r="NGD636" s="11" t="s">
        <v>427</v>
      </c>
      <c r="NGE636" s="44" t="s">
        <v>50</v>
      </c>
      <c r="NGF636" s="44">
        <v>791</v>
      </c>
      <c r="NGG636" s="44" t="s">
        <v>51</v>
      </c>
      <c r="NGH636" s="44">
        <v>324</v>
      </c>
      <c r="NGI636" s="44" t="s">
        <v>85</v>
      </c>
      <c r="NGJ636" s="44">
        <v>25</v>
      </c>
      <c r="NGK636" s="44" t="s">
        <v>429</v>
      </c>
      <c r="NGL636" s="44">
        <v>4</v>
      </c>
      <c r="NGM636" s="44" t="s">
        <v>35</v>
      </c>
      <c r="NGN636" s="44">
        <v>64</v>
      </c>
      <c r="NGO636" s="44" t="s">
        <v>473</v>
      </c>
      <c r="NGQ636" s="8">
        <v>5080198</v>
      </c>
      <c r="NGR636" s="44">
        <v>0</v>
      </c>
      <c r="NGS636" s="44">
        <v>20001</v>
      </c>
      <c r="NGT636" s="11" t="s">
        <v>427</v>
      </c>
      <c r="NGU636" s="44" t="s">
        <v>50</v>
      </c>
      <c r="NGV636" s="44">
        <v>791</v>
      </c>
      <c r="NGW636" s="44" t="s">
        <v>51</v>
      </c>
      <c r="NGX636" s="44">
        <v>324</v>
      </c>
      <c r="NGY636" s="44" t="s">
        <v>85</v>
      </c>
      <c r="NGZ636" s="44">
        <v>25</v>
      </c>
      <c r="NHA636" s="44" t="s">
        <v>429</v>
      </c>
      <c r="NHB636" s="44">
        <v>4</v>
      </c>
      <c r="NHC636" s="44" t="s">
        <v>35</v>
      </c>
      <c r="NHD636" s="44">
        <v>64</v>
      </c>
      <c r="NHE636" s="44" t="s">
        <v>473</v>
      </c>
      <c r="NHG636" s="8">
        <v>5080198</v>
      </c>
      <c r="NHH636" s="44">
        <v>0</v>
      </c>
      <c r="NHI636" s="44">
        <v>20001</v>
      </c>
      <c r="NHJ636" s="11" t="s">
        <v>427</v>
      </c>
      <c r="NHK636" s="44" t="s">
        <v>50</v>
      </c>
      <c r="NHL636" s="44">
        <v>791</v>
      </c>
      <c r="NHM636" s="44" t="s">
        <v>51</v>
      </c>
      <c r="NHN636" s="44">
        <v>324</v>
      </c>
      <c r="NHO636" s="44" t="s">
        <v>85</v>
      </c>
      <c r="NHP636" s="44">
        <v>25</v>
      </c>
      <c r="NHQ636" s="44" t="s">
        <v>429</v>
      </c>
      <c r="NHR636" s="44">
        <v>4</v>
      </c>
      <c r="NHS636" s="44" t="s">
        <v>35</v>
      </c>
      <c r="NHT636" s="44">
        <v>64</v>
      </c>
      <c r="NHU636" s="44" t="s">
        <v>473</v>
      </c>
      <c r="NHW636" s="8">
        <v>5080198</v>
      </c>
      <c r="NHX636" s="44">
        <v>0</v>
      </c>
      <c r="NHY636" s="44">
        <v>20001</v>
      </c>
      <c r="NHZ636" s="11" t="s">
        <v>427</v>
      </c>
      <c r="NIA636" s="44" t="s">
        <v>50</v>
      </c>
      <c r="NIB636" s="44">
        <v>791</v>
      </c>
      <c r="NIC636" s="44" t="s">
        <v>51</v>
      </c>
      <c r="NID636" s="44">
        <v>324</v>
      </c>
      <c r="NIE636" s="44" t="s">
        <v>85</v>
      </c>
      <c r="NIF636" s="44">
        <v>25</v>
      </c>
      <c r="NIG636" s="44" t="s">
        <v>429</v>
      </c>
      <c r="NIH636" s="44">
        <v>4</v>
      </c>
      <c r="NII636" s="44" t="s">
        <v>35</v>
      </c>
      <c r="NIJ636" s="44">
        <v>64</v>
      </c>
      <c r="NIK636" s="44" t="s">
        <v>473</v>
      </c>
      <c r="NIM636" s="8">
        <v>5080198</v>
      </c>
      <c r="NIN636" s="44">
        <v>0</v>
      </c>
      <c r="NIO636" s="44">
        <v>20001</v>
      </c>
      <c r="NIP636" s="11" t="s">
        <v>427</v>
      </c>
      <c r="NIQ636" s="44" t="s">
        <v>50</v>
      </c>
      <c r="NIR636" s="44">
        <v>791</v>
      </c>
      <c r="NIS636" s="44" t="s">
        <v>51</v>
      </c>
      <c r="NIT636" s="44">
        <v>324</v>
      </c>
      <c r="NIU636" s="44" t="s">
        <v>85</v>
      </c>
      <c r="NIV636" s="44">
        <v>25</v>
      </c>
      <c r="NIW636" s="44" t="s">
        <v>429</v>
      </c>
      <c r="NIX636" s="44">
        <v>4</v>
      </c>
      <c r="NIY636" s="44" t="s">
        <v>35</v>
      </c>
      <c r="NIZ636" s="44">
        <v>64</v>
      </c>
      <c r="NJA636" s="44" t="s">
        <v>473</v>
      </c>
      <c r="NJC636" s="8">
        <v>5080198</v>
      </c>
      <c r="NJD636" s="44">
        <v>0</v>
      </c>
      <c r="NJE636" s="44">
        <v>20001</v>
      </c>
      <c r="NJF636" s="11" t="s">
        <v>427</v>
      </c>
      <c r="NJG636" s="44" t="s">
        <v>50</v>
      </c>
      <c r="NJH636" s="44">
        <v>791</v>
      </c>
      <c r="NJI636" s="44" t="s">
        <v>51</v>
      </c>
      <c r="NJJ636" s="44">
        <v>324</v>
      </c>
      <c r="NJK636" s="44" t="s">
        <v>85</v>
      </c>
      <c r="NJL636" s="44">
        <v>25</v>
      </c>
      <c r="NJM636" s="44" t="s">
        <v>429</v>
      </c>
      <c r="NJN636" s="44">
        <v>4</v>
      </c>
      <c r="NJO636" s="44" t="s">
        <v>35</v>
      </c>
      <c r="NJP636" s="44">
        <v>64</v>
      </c>
      <c r="NJQ636" s="44" t="s">
        <v>473</v>
      </c>
      <c r="NJS636" s="8">
        <v>5080198</v>
      </c>
      <c r="NJT636" s="44">
        <v>0</v>
      </c>
      <c r="NJU636" s="44">
        <v>20001</v>
      </c>
      <c r="NJV636" s="11" t="s">
        <v>427</v>
      </c>
      <c r="NJW636" s="44" t="s">
        <v>50</v>
      </c>
      <c r="NJX636" s="44">
        <v>791</v>
      </c>
      <c r="NJY636" s="44" t="s">
        <v>51</v>
      </c>
      <c r="NJZ636" s="44">
        <v>324</v>
      </c>
      <c r="NKA636" s="44" t="s">
        <v>85</v>
      </c>
      <c r="NKB636" s="44">
        <v>25</v>
      </c>
      <c r="NKC636" s="44" t="s">
        <v>429</v>
      </c>
      <c r="NKD636" s="44">
        <v>4</v>
      </c>
      <c r="NKE636" s="44" t="s">
        <v>35</v>
      </c>
      <c r="NKF636" s="44">
        <v>64</v>
      </c>
      <c r="NKG636" s="44" t="s">
        <v>473</v>
      </c>
      <c r="NKI636" s="8">
        <v>5080198</v>
      </c>
      <c r="NKJ636" s="44">
        <v>0</v>
      </c>
      <c r="NKK636" s="44">
        <v>20001</v>
      </c>
      <c r="NKL636" s="11" t="s">
        <v>427</v>
      </c>
      <c r="NKM636" s="44" t="s">
        <v>50</v>
      </c>
      <c r="NKN636" s="44">
        <v>791</v>
      </c>
      <c r="NKO636" s="44" t="s">
        <v>51</v>
      </c>
      <c r="NKP636" s="44">
        <v>324</v>
      </c>
      <c r="NKQ636" s="44" t="s">
        <v>85</v>
      </c>
      <c r="NKR636" s="44">
        <v>25</v>
      </c>
      <c r="NKS636" s="44" t="s">
        <v>429</v>
      </c>
      <c r="NKT636" s="44">
        <v>4</v>
      </c>
      <c r="NKU636" s="44" t="s">
        <v>35</v>
      </c>
      <c r="NKV636" s="44">
        <v>64</v>
      </c>
      <c r="NKW636" s="44" t="s">
        <v>473</v>
      </c>
      <c r="NKY636" s="8">
        <v>5080198</v>
      </c>
      <c r="NKZ636" s="44">
        <v>0</v>
      </c>
      <c r="NLA636" s="44">
        <v>20001</v>
      </c>
      <c r="NLB636" s="11" t="s">
        <v>427</v>
      </c>
      <c r="NLC636" s="44" t="s">
        <v>50</v>
      </c>
      <c r="NLD636" s="44">
        <v>791</v>
      </c>
      <c r="NLE636" s="44" t="s">
        <v>51</v>
      </c>
      <c r="NLF636" s="44">
        <v>324</v>
      </c>
      <c r="NLG636" s="44" t="s">
        <v>85</v>
      </c>
      <c r="NLH636" s="44">
        <v>25</v>
      </c>
      <c r="NLI636" s="44" t="s">
        <v>429</v>
      </c>
      <c r="NLJ636" s="44">
        <v>4</v>
      </c>
      <c r="NLK636" s="44" t="s">
        <v>35</v>
      </c>
      <c r="NLL636" s="44">
        <v>64</v>
      </c>
      <c r="NLM636" s="44" t="s">
        <v>473</v>
      </c>
      <c r="NLO636" s="8">
        <v>5080198</v>
      </c>
      <c r="NLP636" s="44">
        <v>0</v>
      </c>
      <c r="NLQ636" s="44">
        <v>20001</v>
      </c>
      <c r="NLR636" s="11" t="s">
        <v>427</v>
      </c>
      <c r="NLS636" s="44" t="s">
        <v>50</v>
      </c>
      <c r="NLT636" s="44">
        <v>791</v>
      </c>
      <c r="NLU636" s="44" t="s">
        <v>51</v>
      </c>
      <c r="NLV636" s="44">
        <v>324</v>
      </c>
      <c r="NLW636" s="44" t="s">
        <v>85</v>
      </c>
      <c r="NLX636" s="44">
        <v>25</v>
      </c>
      <c r="NLY636" s="44" t="s">
        <v>429</v>
      </c>
      <c r="NLZ636" s="44">
        <v>4</v>
      </c>
      <c r="NMA636" s="44" t="s">
        <v>35</v>
      </c>
      <c r="NMB636" s="44">
        <v>64</v>
      </c>
      <c r="NMC636" s="44" t="s">
        <v>473</v>
      </c>
      <c r="NME636" s="8">
        <v>5080198</v>
      </c>
      <c r="NMF636" s="44">
        <v>0</v>
      </c>
      <c r="NMG636" s="44">
        <v>20001</v>
      </c>
      <c r="NMH636" s="11" t="s">
        <v>427</v>
      </c>
      <c r="NMI636" s="44" t="s">
        <v>50</v>
      </c>
      <c r="NMJ636" s="44">
        <v>791</v>
      </c>
      <c r="NMK636" s="44" t="s">
        <v>51</v>
      </c>
      <c r="NML636" s="44">
        <v>324</v>
      </c>
      <c r="NMM636" s="44" t="s">
        <v>85</v>
      </c>
      <c r="NMN636" s="44">
        <v>25</v>
      </c>
      <c r="NMO636" s="44" t="s">
        <v>429</v>
      </c>
      <c r="NMP636" s="44">
        <v>4</v>
      </c>
      <c r="NMQ636" s="44" t="s">
        <v>35</v>
      </c>
      <c r="NMR636" s="44">
        <v>64</v>
      </c>
      <c r="NMS636" s="44" t="s">
        <v>473</v>
      </c>
      <c r="NMU636" s="8">
        <v>5080198</v>
      </c>
      <c r="NMV636" s="44">
        <v>0</v>
      </c>
      <c r="NMW636" s="44">
        <v>20001</v>
      </c>
      <c r="NMX636" s="11" t="s">
        <v>427</v>
      </c>
      <c r="NMY636" s="44" t="s">
        <v>50</v>
      </c>
      <c r="NMZ636" s="44">
        <v>791</v>
      </c>
      <c r="NNA636" s="44" t="s">
        <v>51</v>
      </c>
      <c r="NNB636" s="44">
        <v>324</v>
      </c>
      <c r="NNC636" s="44" t="s">
        <v>85</v>
      </c>
      <c r="NND636" s="44">
        <v>25</v>
      </c>
      <c r="NNE636" s="44" t="s">
        <v>429</v>
      </c>
      <c r="NNF636" s="44">
        <v>4</v>
      </c>
      <c r="NNG636" s="44" t="s">
        <v>35</v>
      </c>
      <c r="NNH636" s="44">
        <v>64</v>
      </c>
      <c r="NNI636" s="44" t="s">
        <v>473</v>
      </c>
      <c r="NNK636" s="8">
        <v>5080198</v>
      </c>
      <c r="NNL636" s="44">
        <v>0</v>
      </c>
      <c r="NNM636" s="44">
        <v>20001</v>
      </c>
      <c r="NNN636" s="11" t="s">
        <v>427</v>
      </c>
      <c r="NNO636" s="44" t="s">
        <v>50</v>
      </c>
      <c r="NNP636" s="44">
        <v>791</v>
      </c>
      <c r="NNQ636" s="44" t="s">
        <v>51</v>
      </c>
      <c r="NNR636" s="44">
        <v>324</v>
      </c>
      <c r="NNS636" s="44" t="s">
        <v>85</v>
      </c>
      <c r="NNT636" s="44">
        <v>25</v>
      </c>
      <c r="NNU636" s="44" t="s">
        <v>429</v>
      </c>
      <c r="NNV636" s="44">
        <v>4</v>
      </c>
      <c r="NNW636" s="44" t="s">
        <v>35</v>
      </c>
      <c r="NNX636" s="44">
        <v>64</v>
      </c>
      <c r="NNY636" s="44" t="s">
        <v>473</v>
      </c>
      <c r="NOA636" s="8">
        <v>5080198</v>
      </c>
      <c r="NOB636" s="44">
        <v>0</v>
      </c>
      <c r="NOC636" s="44">
        <v>20001</v>
      </c>
      <c r="NOD636" s="11" t="s">
        <v>427</v>
      </c>
      <c r="NOE636" s="44" t="s">
        <v>50</v>
      </c>
      <c r="NOF636" s="44">
        <v>791</v>
      </c>
      <c r="NOG636" s="44" t="s">
        <v>51</v>
      </c>
      <c r="NOH636" s="44">
        <v>324</v>
      </c>
      <c r="NOI636" s="44" t="s">
        <v>85</v>
      </c>
      <c r="NOJ636" s="44">
        <v>25</v>
      </c>
      <c r="NOK636" s="44" t="s">
        <v>429</v>
      </c>
      <c r="NOL636" s="44">
        <v>4</v>
      </c>
      <c r="NOM636" s="44" t="s">
        <v>35</v>
      </c>
      <c r="NON636" s="44">
        <v>64</v>
      </c>
      <c r="NOO636" s="44" t="s">
        <v>473</v>
      </c>
      <c r="NOQ636" s="8">
        <v>5080198</v>
      </c>
      <c r="NOR636" s="44">
        <v>0</v>
      </c>
      <c r="NOS636" s="44">
        <v>20001</v>
      </c>
      <c r="NOT636" s="11" t="s">
        <v>427</v>
      </c>
      <c r="NOU636" s="44" t="s">
        <v>50</v>
      </c>
      <c r="NOV636" s="44">
        <v>791</v>
      </c>
      <c r="NOW636" s="44" t="s">
        <v>51</v>
      </c>
      <c r="NOX636" s="44">
        <v>324</v>
      </c>
      <c r="NOY636" s="44" t="s">
        <v>85</v>
      </c>
      <c r="NOZ636" s="44">
        <v>25</v>
      </c>
      <c r="NPA636" s="44" t="s">
        <v>429</v>
      </c>
      <c r="NPB636" s="44">
        <v>4</v>
      </c>
      <c r="NPC636" s="44" t="s">
        <v>35</v>
      </c>
      <c r="NPD636" s="44">
        <v>64</v>
      </c>
      <c r="NPE636" s="44" t="s">
        <v>473</v>
      </c>
      <c r="NPG636" s="8">
        <v>5080198</v>
      </c>
      <c r="NPH636" s="44">
        <v>0</v>
      </c>
      <c r="NPI636" s="44">
        <v>20001</v>
      </c>
      <c r="NPJ636" s="11" t="s">
        <v>427</v>
      </c>
      <c r="NPK636" s="44" t="s">
        <v>50</v>
      </c>
      <c r="NPL636" s="44">
        <v>791</v>
      </c>
      <c r="NPM636" s="44" t="s">
        <v>51</v>
      </c>
      <c r="NPN636" s="44">
        <v>324</v>
      </c>
      <c r="NPO636" s="44" t="s">
        <v>85</v>
      </c>
      <c r="NPP636" s="44">
        <v>25</v>
      </c>
      <c r="NPQ636" s="44" t="s">
        <v>429</v>
      </c>
      <c r="NPR636" s="44">
        <v>4</v>
      </c>
      <c r="NPS636" s="44" t="s">
        <v>35</v>
      </c>
      <c r="NPT636" s="44">
        <v>64</v>
      </c>
      <c r="NPU636" s="44" t="s">
        <v>473</v>
      </c>
      <c r="NPW636" s="8">
        <v>5080198</v>
      </c>
      <c r="NPX636" s="44">
        <v>0</v>
      </c>
      <c r="NPY636" s="44">
        <v>20001</v>
      </c>
      <c r="NPZ636" s="11" t="s">
        <v>427</v>
      </c>
      <c r="NQA636" s="44" t="s">
        <v>50</v>
      </c>
      <c r="NQB636" s="44">
        <v>791</v>
      </c>
      <c r="NQC636" s="44" t="s">
        <v>51</v>
      </c>
      <c r="NQD636" s="44">
        <v>324</v>
      </c>
      <c r="NQE636" s="44" t="s">
        <v>85</v>
      </c>
      <c r="NQF636" s="44">
        <v>25</v>
      </c>
      <c r="NQG636" s="44" t="s">
        <v>429</v>
      </c>
      <c r="NQH636" s="44">
        <v>4</v>
      </c>
      <c r="NQI636" s="44" t="s">
        <v>35</v>
      </c>
      <c r="NQJ636" s="44">
        <v>64</v>
      </c>
      <c r="NQK636" s="44" t="s">
        <v>473</v>
      </c>
      <c r="NQM636" s="8">
        <v>5080198</v>
      </c>
      <c r="NQN636" s="44">
        <v>0</v>
      </c>
      <c r="NQO636" s="44">
        <v>20001</v>
      </c>
      <c r="NQP636" s="11" t="s">
        <v>427</v>
      </c>
      <c r="NQQ636" s="44" t="s">
        <v>50</v>
      </c>
      <c r="NQR636" s="44">
        <v>791</v>
      </c>
      <c r="NQS636" s="44" t="s">
        <v>51</v>
      </c>
      <c r="NQT636" s="44">
        <v>324</v>
      </c>
      <c r="NQU636" s="44" t="s">
        <v>85</v>
      </c>
      <c r="NQV636" s="44">
        <v>25</v>
      </c>
      <c r="NQW636" s="44" t="s">
        <v>429</v>
      </c>
      <c r="NQX636" s="44">
        <v>4</v>
      </c>
      <c r="NQY636" s="44" t="s">
        <v>35</v>
      </c>
      <c r="NQZ636" s="44">
        <v>64</v>
      </c>
      <c r="NRA636" s="44" t="s">
        <v>473</v>
      </c>
      <c r="NRC636" s="8">
        <v>5080198</v>
      </c>
      <c r="NRD636" s="44">
        <v>0</v>
      </c>
      <c r="NRE636" s="44">
        <v>20001</v>
      </c>
      <c r="NRF636" s="11" t="s">
        <v>427</v>
      </c>
      <c r="NRG636" s="44" t="s">
        <v>50</v>
      </c>
      <c r="NRH636" s="44">
        <v>791</v>
      </c>
      <c r="NRI636" s="44" t="s">
        <v>51</v>
      </c>
      <c r="NRJ636" s="44">
        <v>324</v>
      </c>
      <c r="NRK636" s="44" t="s">
        <v>85</v>
      </c>
      <c r="NRL636" s="44">
        <v>25</v>
      </c>
      <c r="NRM636" s="44" t="s">
        <v>429</v>
      </c>
      <c r="NRN636" s="44">
        <v>4</v>
      </c>
      <c r="NRO636" s="44" t="s">
        <v>35</v>
      </c>
      <c r="NRP636" s="44">
        <v>64</v>
      </c>
      <c r="NRQ636" s="44" t="s">
        <v>473</v>
      </c>
      <c r="NRS636" s="8">
        <v>5080198</v>
      </c>
      <c r="NRT636" s="44">
        <v>0</v>
      </c>
      <c r="NRU636" s="44">
        <v>20001</v>
      </c>
      <c r="NRV636" s="11" t="s">
        <v>427</v>
      </c>
      <c r="NRW636" s="44" t="s">
        <v>50</v>
      </c>
      <c r="NRX636" s="44">
        <v>791</v>
      </c>
      <c r="NRY636" s="44" t="s">
        <v>51</v>
      </c>
      <c r="NRZ636" s="44">
        <v>324</v>
      </c>
      <c r="NSA636" s="44" t="s">
        <v>85</v>
      </c>
      <c r="NSB636" s="44">
        <v>25</v>
      </c>
      <c r="NSC636" s="44" t="s">
        <v>429</v>
      </c>
      <c r="NSD636" s="44">
        <v>4</v>
      </c>
      <c r="NSE636" s="44" t="s">
        <v>35</v>
      </c>
      <c r="NSF636" s="44">
        <v>64</v>
      </c>
      <c r="NSG636" s="44" t="s">
        <v>473</v>
      </c>
      <c r="NSI636" s="8">
        <v>5080198</v>
      </c>
      <c r="NSJ636" s="44">
        <v>0</v>
      </c>
      <c r="NSK636" s="44">
        <v>20001</v>
      </c>
      <c r="NSL636" s="11" t="s">
        <v>427</v>
      </c>
      <c r="NSM636" s="44" t="s">
        <v>50</v>
      </c>
      <c r="NSN636" s="44">
        <v>791</v>
      </c>
      <c r="NSO636" s="44" t="s">
        <v>51</v>
      </c>
      <c r="NSP636" s="44">
        <v>324</v>
      </c>
      <c r="NSQ636" s="44" t="s">
        <v>85</v>
      </c>
      <c r="NSR636" s="44">
        <v>25</v>
      </c>
      <c r="NSS636" s="44" t="s">
        <v>429</v>
      </c>
      <c r="NST636" s="44">
        <v>4</v>
      </c>
      <c r="NSU636" s="44" t="s">
        <v>35</v>
      </c>
      <c r="NSV636" s="44">
        <v>64</v>
      </c>
      <c r="NSW636" s="44" t="s">
        <v>473</v>
      </c>
      <c r="NSY636" s="8">
        <v>5080198</v>
      </c>
      <c r="NSZ636" s="44">
        <v>0</v>
      </c>
      <c r="NTA636" s="44">
        <v>20001</v>
      </c>
      <c r="NTB636" s="11" t="s">
        <v>427</v>
      </c>
      <c r="NTC636" s="44" t="s">
        <v>50</v>
      </c>
      <c r="NTD636" s="44">
        <v>791</v>
      </c>
      <c r="NTE636" s="44" t="s">
        <v>51</v>
      </c>
      <c r="NTF636" s="44">
        <v>324</v>
      </c>
      <c r="NTG636" s="44" t="s">
        <v>85</v>
      </c>
      <c r="NTH636" s="44">
        <v>25</v>
      </c>
      <c r="NTI636" s="44" t="s">
        <v>429</v>
      </c>
      <c r="NTJ636" s="44">
        <v>4</v>
      </c>
      <c r="NTK636" s="44" t="s">
        <v>35</v>
      </c>
      <c r="NTL636" s="44">
        <v>64</v>
      </c>
      <c r="NTM636" s="44" t="s">
        <v>473</v>
      </c>
      <c r="NTO636" s="8">
        <v>5080198</v>
      </c>
      <c r="NTP636" s="44">
        <v>0</v>
      </c>
      <c r="NTQ636" s="44">
        <v>20001</v>
      </c>
      <c r="NTR636" s="11" t="s">
        <v>427</v>
      </c>
      <c r="NTS636" s="44" t="s">
        <v>50</v>
      </c>
      <c r="NTT636" s="44">
        <v>791</v>
      </c>
      <c r="NTU636" s="44" t="s">
        <v>51</v>
      </c>
      <c r="NTV636" s="44">
        <v>324</v>
      </c>
      <c r="NTW636" s="44" t="s">
        <v>85</v>
      </c>
      <c r="NTX636" s="44">
        <v>25</v>
      </c>
      <c r="NTY636" s="44" t="s">
        <v>429</v>
      </c>
      <c r="NTZ636" s="44">
        <v>4</v>
      </c>
      <c r="NUA636" s="44" t="s">
        <v>35</v>
      </c>
      <c r="NUB636" s="44">
        <v>64</v>
      </c>
      <c r="NUC636" s="44" t="s">
        <v>473</v>
      </c>
      <c r="NUE636" s="8">
        <v>5080198</v>
      </c>
      <c r="NUF636" s="44">
        <v>0</v>
      </c>
      <c r="NUG636" s="44">
        <v>20001</v>
      </c>
      <c r="NUH636" s="11" t="s">
        <v>427</v>
      </c>
      <c r="NUI636" s="44" t="s">
        <v>50</v>
      </c>
      <c r="NUJ636" s="44">
        <v>791</v>
      </c>
      <c r="NUK636" s="44" t="s">
        <v>51</v>
      </c>
      <c r="NUL636" s="44">
        <v>324</v>
      </c>
      <c r="NUM636" s="44" t="s">
        <v>85</v>
      </c>
      <c r="NUN636" s="44">
        <v>25</v>
      </c>
      <c r="NUO636" s="44" t="s">
        <v>429</v>
      </c>
      <c r="NUP636" s="44">
        <v>4</v>
      </c>
      <c r="NUQ636" s="44" t="s">
        <v>35</v>
      </c>
      <c r="NUR636" s="44">
        <v>64</v>
      </c>
      <c r="NUS636" s="44" t="s">
        <v>473</v>
      </c>
      <c r="NUU636" s="8">
        <v>5080198</v>
      </c>
      <c r="NUV636" s="44">
        <v>0</v>
      </c>
      <c r="NUW636" s="44">
        <v>20001</v>
      </c>
      <c r="NUX636" s="11" t="s">
        <v>427</v>
      </c>
      <c r="NUY636" s="44" t="s">
        <v>50</v>
      </c>
      <c r="NUZ636" s="44">
        <v>791</v>
      </c>
      <c r="NVA636" s="44" t="s">
        <v>51</v>
      </c>
      <c r="NVB636" s="44">
        <v>324</v>
      </c>
      <c r="NVC636" s="44" t="s">
        <v>85</v>
      </c>
      <c r="NVD636" s="44">
        <v>25</v>
      </c>
      <c r="NVE636" s="44" t="s">
        <v>429</v>
      </c>
      <c r="NVF636" s="44">
        <v>4</v>
      </c>
      <c r="NVG636" s="44" t="s">
        <v>35</v>
      </c>
      <c r="NVH636" s="44">
        <v>64</v>
      </c>
      <c r="NVI636" s="44" t="s">
        <v>473</v>
      </c>
      <c r="NVK636" s="8">
        <v>5080198</v>
      </c>
      <c r="NVL636" s="44">
        <v>0</v>
      </c>
      <c r="NVM636" s="44">
        <v>20001</v>
      </c>
      <c r="NVN636" s="11" t="s">
        <v>427</v>
      </c>
      <c r="NVO636" s="44" t="s">
        <v>50</v>
      </c>
      <c r="NVP636" s="44">
        <v>791</v>
      </c>
      <c r="NVQ636" s="44" t="s">
        <v>51</v>
      </c>
      <c r="NVR636" s="44">
        <v>324</v>
      </c>
      <c r="NVS636" s="44" t="s">
        <v>85</v>
      </c>
      <c r="NVT636" s="44">
        <v>25</v>
      </c>
      <c r="NVU636" s="44" t="s">
        <v>429</v>
      </c>
      <c r="NVV636" s="44">
        <v>4</v>
      </c>
      <c r="NVW636" s="44" t="s">
        <v>35</v>
      </c>
      <c r="NVX636" s="44">
        <v>64</v>
      </c>
      <c r="NVY636" s="44" t="s">
        <v>473</v>
      </c>
      <c r="NWA636" s="8">
        <v>5080198</v>
      </c>
      <c r="NWB636" s="44">
        <v>0</v>
      </c>
      <c r="NWC636" s="44">
        <v>20001</v>
      </c>
      <c r="NWD636" s="11" t="s">
        <v>427</v>
      </c>
      <c r="NWE636" s="44" t="s">
        <v>50</v>
      </c>
      <c r="NWF636" s="44">
        <v>791</v>
      </c>
      <c r="NWG636" s="44" t="s">
        <v>51</v>
      </c>
      <c r="NWH636" s="44">
        <v>324</v>
      </c>
      <c r="NWI636" s="44" t="s">
        <v>85</v>
      </c>
      <c r="NWJ636" s="44">
        <v>25</v>
      </c>
      <c r="NWK636" s="44" t="s">
        <v>429</v>
      </c>
      <c r="NWL636" s="44">
        <v>4</v>
      </c>
      <c r="NWM636" s="44" t="s">
        <v>35</v>
      </c>
      <c r="NWN636" s="44">
        <v>64</v>
      </c>
      <c r="NWO636" s="44" t="s">
        <v>473</v>
      </c>
      <c r="NWQ636" s="8">
        <v>5080198</v>
      </c>
      <c r="NWR636" s="44">
        <v>0</v>
      </c>
      <c r="NWS636" s="44">
        <v>20001</v>
      </c>
      <c r="NWT636" s="11" t="s">
        <v>427</v>
      </c>
      <c r="NWU636" s="44" t="s">
        <v>50</v>
      </c>
      <c r="NWV636" s="44">
        <v>791</v>
      </c>
      <c r="NWW636" s="44" t="s">
        <v>51</v>
      </c>
      <c r="NWX636" s="44">
        <v>324</v>
      </c>
      <c r="NWY636" s="44" t="s">
        <v>85</v>
      </c>
      <c r="NWZ636" s="44">
        <v>25</v>
      </c>
      <c r="NXA636" s="44" t="s">
        <v>429</v>
      </c>
      <c r="NXB636" s="44">
        <v>4</v>
      </c>
      <c r="NXC636" s="44" t="s">
        <v>35</v>
      </c>
      <c r="NXD636" s="44">
        <v>64</v>
      </c>
      <c r="NXE636" s="44" t="s">
        <v>473</v>
      </c>
      <c r="NXG636" s="8">
        <v>5080198</v>
      </c>
      <c r="NXH636" s="44">
        <v>0</v>
      </c>
      <c r="NXI636" s="44">
        <v>20001</v>
      </c>
      <c r="NXJ636" s="11" t="s">
        <v>427</v>
      </c>
      <c r="NXK636" s="44" t="s">
        <v>50</v>
      </c>
      <c r="NXL636" s="44">
        <v>791</v>
      </c>
      <c r="NXM636" s="44" t="s">
        <v>51</v>
      </c>
      <c r="NXN636" s="44">
        <v>324</v>
      </c>
      <c r="NXO636" s="44" t="s">
        <v>85</v>
      </c>
      <c r="NXP636" s="44">
        <v>25</v>
      </c>
      <c r="NXQ636" s="44" t="s">
        <v>429</v>
      </c>
      <c r="NXR636" s="44">
        <v>4</v>
      </c>
      <c r="NXS636" s="44" t="s">
        <v>35</v>
      </c>
      <c r="NXT636" s="44">
        <v>64</v>
      </c>
      <c r="NXU636" s="44" t="s">
        <v>473</v>
      </c>
      <c r="NXW636" s="8">
        <v>5080198</v>
      </c>
      <c r="NXX636" s="44">
        <v>0</v>
      </c>
      <c r="NXY636" s="44">
        <v>20001</v>
      </c>
      <c r="NXZ636" s="11" t="s">
        <v>427</v>
      </c>
      <c r="NYA636" s="44" t="s">
        <v>50</v>
      </c>
      <c r="NYB636" s="44">
        <v>791</v>
      </c>
      <c r="NYC636" s="44" t="s">
        <v>51</v>
      </c>
      <c r="NYD636" s="44">
        <v>324</v>
      </c>
      <c r="NYE636" s="44" t="s">
        <v>85</v>
      </c>
      <c r="NYF636" s="44">
        <v>25</v>
      </c>
      <c r="NYG636" s="44" t="s">
        <v>429</v>
      </c>
      <c r="NYH636" s="44">
        <v>4</v>
      </c>
      <c r="NYI636" s="44" t="s">
        <v>35</v>
      </c>
      <c r="NYJ636" s="44">
        <v>64</v>
      </c>
      <c r="NYK636" s="44" t="s">
        <v>473</v>
      </c>
      <c r="NYM636" s="8">
        <v>5080198</v>
      </c>
      <c r="NYN636" s="44">
        <v>0</v>
      </c>
      <c r="NYO636" s="44">
        <v>20001</v>
      </c>
      <c r="NYP636" s="11" t="s">
        <v>427</v>
      </c>
      <c r="NYQ636" s="44" t="s">
        <v>50</v>
      </c>
      <c r="NYR636" s="44">
        <v>791</v>
      </c>
      <c r="NYS636" s="44" t="s">
        <v>51</v>
      </c>
      <c r="NYT636" s="44">
        <v>324</v>
      </c>
      <c r="NYU636" s="44" t="s">
        <v>85</v>
      </c>
      <c r="NYV636" s="44">
        <v>25</v>
      </c>
      <c r="NYW636" s="44" t="s">
        <v>429</v>
      </c>
      <c r="NYX636" s="44">
        <v>4</v>
      </c>
      <c r="NYY636" s="44" t="s">
        <v>35</v>
      </c>
      <c r="NYZ636" s="44">
        <v>64</v>
      </c>
      <c r="NZA636" s="44" t="s">
        <v>473</v>
      </c>
      <c r="NZC636" s="8">
        <v>5080198</v>
      </c>
      <c r="NZD636" s="44">
        <v>0</v>
      </c>
      <c r="NZE636" s="44">
        <v>20001</v>
      </c>
      <c r="NZF636" s="11" t="s">
        <v>427</v>
      </c>
      <c r="NZG636" s="44" t="s">
        <v>50</v>
      </c>
      <c r="NZH636" s="44">
        <v>791</v>
      </c>
      <c r="NZI636" s="44" t="s">
        <v>51</v>
      </c>
      <c r="NZJ636" s="44">
        <v>324</v>
      </c>
      <c r="NZK636" s="44" t="s">
        <v>85</v>
      </c>
      <c r="NZL636" s="44">
        <v>25</v>
      </c>
      <c r="NZM636" s="44" t="s">
        <v>429</v>
      </c>
      <c r="NZN636" s="44">
        <v>4</v>
      </c>
      <c r="NZO636" s="44" t="s">
        <v>35</v>
      </c>
      <c r="NZP636" s="44">
        <v>64</v>
      </c>
      <c r="NZQ636" s="44" t="s">
        <v>473</v>
      </c>
      <c r="NZS636" s="8">
        <v>5080198</v>
      </c>
      <c r="NZT636" s="44">
        <v>0</v>
      </c>
      <c r="NZU636" s="44">
        <v>20001</v>
      </c>
      <c r="NZV636" s="11" t="s">
        <v>427</v>
      </c>
      <c r="NZW636" s="44" t="s">
        <v>50</v>
      </c>
      <c r="NZX636" s="44">
        <v>791</v>
      </c>
      <c r="NZY636" s="44" t="s">
        <v>51</v>
      </c>
      <c r="NZZ636" s="44">
        <v>324</v>
      </c>
      <c r="OAA636" s="44" t="s">
        <v>85</v>
      </c>
      <c r="OAB636" s="44">
        <v>25</v>
      </c>
      <c r="OAC636" s="44" t="s">
        <v>429</v>
      </c>
      <c r="OAD636" s="44">
        <v>4</v>
      </c>
      <c r="OAE636" s="44" t="s">
        <v>35</v>
      </c>
      <c r="OAF636" s="44">
        <v>64</v>
      </c>
      <c r="OAG636" s="44" t="s">
        <v>473</v>
      </c>
      <c r="OAI636" s="8">
        <v>5080198</v>
      </c>
      <c r="OAJ636" s="44">
        <v>0</v>
      </c>
      <c r="OAK636" s="44">
        <v>20001</v>
      </c>
      <c r="OAL636" s="11" t="s">
        <v>427</v>
      </c>
      <c r="OAM636" s="44" t="s">
        <v>50</v>
      </c>
      <c r="OAN636" s="44">
        <v>791</v>
      </c>
      <c r="OAO636" s="44" t="s">
        <v>51</v>
      </c>
      <c r="OAP636" s="44">
        <v>324</v>
      </c>
      <c r="OAQ636" s="44" t="s">
        <v>85</v>
      </c>
      <c r="OAR636" s="44">
        <v>25</v>
      </c>
      <c r="OAS636" s="44" t="s">
        <v>429</v>
      </c>
      <c r="OAT636" s="44">
        <v>4</v>
      </c>
      <c r="OAU636" s="44" t="s">
        <v>35</v>
      </c>
      <c r="OAV636" s="44">
        <v>64</v>
      </c>
      <c r="OAW636" s="44" t="s">
        <v>473</v>
      </c>
      <c r="OAY636" s="8">
        <v>5080198</v>
      </c>
      <c r="OAZ636" s="44">
        <v>0</v>
      </c>
      <c r="OBA636" s="44">
        <v>20001</v>
      </c>
      <c r="OBB636" s="11" t="s">
        <v>427</v>
      </c>
      <c r="OBC636" s="44" t="s">
        <v>50</v>
      </c>
      <c r="OBD636" s="44">
        <v>791</v>
      </c>
      <c r="OBE636" s="44" t="s">
        <v>51</v>
      </c>
      <c r="OBF636" s="44">
        <v>324</v>
      </c>
      <c r="OBG636" s="44" t="s">
        <v>85</v>
      </c>
      <c r="OBH636" s="44">
        <v>25</v>
      </c>
      <c r="OBI636" s="44" t="s">
        <v>429</v>
      </c>
      <c r="OBJ636" s="44">
        <v>4</v>
      </c>
      <c r="OBK636" s="44" t="s">
        <v>35</v>
      </c>
      <c r="OBL636" s="44">
        <v>64</v>
      </c>
      <c r="OBM636" s="44" t="s">
        <v>473</v>
      </c>
      <c r="OBO636" s="8">
        <v>5080198</v>
      </c>
      <c r="OBP636" s="44">
        <v>0</v>
      </c>
      <c r="OBQ636" s="44">
        <v>20001</v>
      </c>
      <c r="OBR636" s="11" t="s">
        <v>427</v>
      </c>
      <c r="OBS636" s="44" t="s">
        <v>50</v>
      </c>
      <c r="OBT636" s="44">
        <v>791</v>
      </c>
      <c r="OBU636" s="44" t="s">
        <v>51</v>
      </c>
      <c r="OBV636" s="44">
        <v>324</v>
      </c>
      <c r="OBW636" s="44" t="s">
        <v>85</v>
      </c>
      <c r="OBX636" s="44">
        <v>25</v>
      </c>
      <c r="OBY636" s="44" t="s">
        <v>429</v>
      </c>
      <c r="OBZ636" s="44">
        <v>4</v>
      </c>
      <c r="OCA636" s="44" t="s">
        <v>35</v>
      </c>
      <c r="OCB636" s="44">
        <v>64</v>
      </c>
      <c r="OCC636" s="44" t="s">
        <v>473</v>
      </c>
      <c r="OCE636" s="8">
        <v>5080198</v>
      </c>
      <c r="OCF636" s="44">
        <v>0</v>
      </c>
      <c r="OCG636" s="44">
        <v>20001</v>
      </c>
      <c r="OCH636" s="11" t="s">
        <v>427</v>
      </c>
      <c r="OCI636" s="44" t="s">
        <v>50</v>
      </c>
      <c r="OCJ636" s="44">
        <v>791</v>
      </c>
      <c r="OCK636" s="44" t="s">
        <v>51</v>
      </c>
      <c r="OCL636" s="44">
        <v>324</v>
      </c>
      <c r="OCM636" s="44" t="s">
        <v>85</v>
      </c>
      <c r="OCN636" s="44">
        <v>25</v>
      </c>
      <c r="OCO636" s="44" t="s">
        <v>429</v>
      </c>
      <c r="OCP636" s="44">
        <v>4</v>
      </c>
      <c r="OCQ636" s="44" t="s">
        <v>35</v>
      </c>
      <c r="OCR636" s="44">
        <v>64</v>
      </c>
      <c r="OCS636" s="44" t="s">
        <v>473</v>
      </c>
      <c r="OCU636" s="8">
        <v>5080198</v>
      </c>
      <c r="OCV636" s="44">
        <v>0</v>
      </c>
      <c r="OCW636" s="44">
        <v>20001</v>
      </c>
      <c r="OCX636" s="11" t="s">
        <v>427</v>
      </c>
      <c r="OCY636" s="44" t="s">
        <v>50</v>
      </c>
      <c r="OCZ636" s="44">
        <v>791</v>
      </c>
      <c r="ODA636" s="44" t="s">
        <v>51</v>
      </c>
      <c r="ODB636" s="44">
        <v>324</v>
      </c>
      <c r="ODC636" s="44" t="s">
        <v>85</v>
      </c>
      <c r="ODD636" s="44">
        <v>25</v>
      </c>
      <c r="ODE636" s="44" t="s">
        <v>429</v>
      </c>
      <c r="ODF636" s="44">
        <v>4</v>
      </c>
      <c r="ODG636" s="44" t="s">
        <v>35</v>
      </c>
      <c r="ODH636" s="44">
        <v>64</v>
      </c>
      <c r="ODI636" s="44" t="s">
        <v>473</v>
      </c>
      <c r="ODK636" s="8">
        <v>5080198</v>
      </c>
      <c r="ODL636" s="44">
        <v>0</v>
      </c>
      <c r="ODM636" s="44">
        <v>20001</v>
      </c>
      <c r="ODN636" s="11" t="s">
        <v>427</v>
      </c>
      <c r="ODO636" s="44" t="s">
        <v>50</v>
      </c>
      <c r="ODP636" s="44">
        <v>791</v>
      </c>
      <c r="ODQ636" s="44" t="s">
        <v>51</v>
      </c>
      <c r="ODR636" s="44">
        <v>324</v>
      </c>
      <c r="ODS636" s="44" t="s">
        <v>85</v>
      </c>
      <c r="ODT636" s="44">
        <v>25</v>
      </c>
      <c r="ODU636" s="44" t="s">
        <v>429</v>
      </c>
      <c r="ODV636" s="44">
        <v>4</v>
      </c>
      <c r="ODW636" s="44" t="s">
        <v>35</v>
      </c>
      <c r="ODX636" s="44">
        <v>64</v>
      </c>
      <c r="ODY636" s="44" t="s">
        <v>473</v>
      </c>
      <c r="OEA636" s="8">
        <v>5080198</v>
      </c>
      <c r="OEB636" s="44">
        <v>0</v>
      </c>
      <c r="OEC636" s="44">
        <v>20001</v>
      </c>
      <c r="OED636" s="11" t="s">
        <v>427</v>
      </c>
      <c r="OEE636" s="44" t="s">
        <v>50</v>
      </c>
      <c r="OEF636" s="44">
        <v>791</v>
      </c>
      <c r="OEG636" s="44" t="s">
        <v>51</v>
      </c>
      <c r="OEH636" s="44">
        <v>324</v>
      </c>
      <c r="OEI636" s="44" t="s">
        <v>85</v>
      </c>
      <c r="OEJ636" s="44">
        <v>25</v>
      </c>
      <c r="OEK636" s="44" t="s">
        <v>429</v>
      </c>
      <c r="OEL636" s="44">
        <v>4</v>
      </c>
      <c r="OEM636" s="44" t="s">
        <v>35</v>
      </c>
      <c r="OEN636" s="44">
        <v>64</v>
      </c>
      <c r="OEO636" s="44" t="s">
        <v>473</v>
      </c>
      <c r="OEQ636" s="8">
        <v>5080198</v>
      </c>
      <c r="OER636" s="44">
        <v>0</v>
      </c>
      <c r="OES636" s="44">
        <v>20001</v>
      </c>
      <c r="OET636" s="11" t="s">
        <v>427</v>
      </c>
      <c r="OEU636" s="44" t="s">
        <v>50</v>
      </c>
      <c r="OEV636" s="44">
        <v>791</v>
      </c>
      <c r="OEW636" s="44" t="s">
        <v>51</v>
      </c>
      <c r="OEX636" s="44">
        <v>324</v>
      </c>
      <c r="OEY636" s="44" t="s">
        <v>85</v>
      </c>
      <c r="OEZ636" s="44">
        <v>25</v>
      </c>
      <c r="OFA636" s="44" t="s">
        <v>429</v>
      </c>
      <c r="OFB636" s="44">
        <v>4</v>
      </c>
      <c r="OFC636" s="44" t="s">
        <v>35</v>
      </c>
      <c r="OFD636" s="44">
        <v>64</v>
      </c>
      <c r="OFE636" s="44" t="s">
        <v>473</v>
      </c>
      <c r="OFG636" s="8">
        <v>5080198</v>
      </c>
      <c r="OFH636" s="44">
        <v>0</v>
      </c>
      <c r="OFI636" s="44">
        <v>20001</v>
      </c>
      <c r="OFJ636" s="11" t="s">
        <v>427</v>
      </c>
      <c r="OFK636" s="44" t="s">
        <v>50</v>
      </c>
      <c r="OFL636" s="44">
        <v>791</v>
      </c>
      <c r="OFM636" s="44" t="s">
        <v>51</v>
      </c>
      <c r="OFN636" s="44">
        <v>324</v>
      </c>
      <c r="OFO636" s="44" t="s">
        <v>85</v>
      </c>
      <c r="OFP636" s="44">
        <v>25</v>
      </c>
      <c r="OFQ636" s="44" t="s">
        <v>429</v>
      </c>
      <c r="OFR636" s="44">
        <v>4</v>
      </c>
      <c r="OFS636" s="44" t="s">
        <v>35</v>
      </c>
      <c r="OFT636" s="44">
        <v>64</v>
      </c>
      <c r="OFU636" s="44" t="s">
        <v>473</v>
      </c>
      <c r="OFW636" s="8">
        <v>5080198</v>
      </c>
      <c r="OFX636" s="44">
        <v>0</v>
      </c>
      <c r="OFY636" s="44">
        <v>20001</v>
      </c>
      <c r="OFZ636" s="11" t="s">
        <v>427</v>
      </c>
      <c r="OGA636" s="44" t="s">
        <v>50</v>
      </c>
      <c r="OGB636" s="44">
        <v>791</v>
      </c>
      <c r="OGC636" s="44" t="s">
        <v>51</v>
      </c>
      <c r="OGD636" s="44">
        <v>324</v>
      </c>
      <c r="OGE636" s="44" t="s">
        <v>85</v>
      </c>
      <c r="OGF636" s="44">
        <v>25</v>
      </c>
      <c r="OGG636" s="44" t="s">
        <v>429</v>
      </c>
      <c r="OGH636" s="44">
        <v>4</v>
      </c>
      <c r="OGI636" s="44" t="s">
        <v>35</v>
      </c>
      <c r="OGJ636" s="44">
        <v>64</v>
      </c>
      <c r="OGK636" s="44" t="s">
        <v>473</v>
      </c>
      <c r="OGM636" s="8">
        <v>5080198</v>
      </c>
      <c r="OGN636" s="44">
        <v>0</v>
      </c>
      <c r="OGO636" s="44">
        <v>20001</v>
      </c>
      <c r="OGP636" s="11" t="s">
        <v>427</v>
      </c>
      <c r="OGQ636" s="44" t="s">
        <v>50</v>
      </c>
      <c r="OGR636" s="44">
        <v>791</v>
      </c>
      <c r="OGS636" s="44" t="s">
        <v>51</v>
      </c>
      <c r="OGT636" s="44">
        <v>324</v>
      </c>
      <c r="OGU636" s="44" t="s">
        <v>85</v>
      </c>
      <c r="OGV636" s="44">
        <v>25</v>
      </c>
      <c r="OGW636" s="44" t="s">
        <v>429</v>
      </c>
      <c r="OGX636" s="44">
        <v>4</v>
      </c>
      <c r="OGY636" s="44" t="s">
        <v>35</v>
      </c>
      <c r="OGZ636" s="44">
        <v>64</v>
      </c>
      <c r="OHA636" s="44" t="s">
        <v>473</v>
      </c>
      <c r="OHC636" s="8">
        <v>5080198</v>
      </c>
      <c r="OHD636" s="44">
        <v>0</v>
      </c>
      <c r="OHE636" s="44">
        <v>20001</v>
      </c>
      <c r="OHF636" s="11" t="s">
        <v>427</v>
      </c>
      <c r="OHG636" s="44" t="s">
        <v>50</v>
      </c>
      <c r="OHH636" s="44">
        <v>791</v>
      </c>
      <c r="OHI636" s="44" t="s">
        <v>51</v>
      </c>
      <c r="OHJ636" s="44">
        <v>324</v>
      </c>
      <c r="OHK636" s="44" t="s">
        <v>85</v>
      </c>
      <c r="OHL636" s="44">
        <v>25</v>
      </c>
      <c r="OHM636" s="44" t="s">
        <v>429</v>
      </c>
      <c r="OHN636" s="44">
        <v>4</v>
      </c>
      <c r="OHO636" s="44" t="s">
        <v>35</v>
      </c>
      <c r="OHP636" s="44">
        <v>64</v>
      </c>
      <c r="OHQ636" s="44" t="s">
        <v>473</v>
      </c>
      <c r="OHS636" s="8">
        <v>5080198</v>
      </c>
      <c r="OHT636" s="44">
        <v>0</v>
      </c>
      <c r="OHU636" s="44">
        <v>20001</v>
      </c>
      <c r="OHV636" s="11" t="s">
        <v>427</v>
      </c>
      <c r="OHW636" s="44" t="s">
        <v>50</v>
      </c>
      <c r="OHX636" s="44">
        <v>791</v>
      </c>
      <c r="OHY636" s="44" t="s">
        <v>51</v>
      </c>
      <c r="OHZ636" s="44">
        <v>324</v>
      </c>
      <c r="OIA636" s="44" t="s">
        <v>85</v>
      </c>
      <c r="OIB636" s="44">
        <v>25</v>
      </c>
      <c r="OIC636" s="44" t="s">
        <v>429</v>
      </c>
      <c r="OID636" s="44">
        <v>4</v>
      </c>
      <c r="OIE636" s="44" t="s">
        <v>35</v>
      </c>
      <c r="OIF636" s="44">
        <v>64</v>
      </c>
      <c r="OIG636" s="44" t="s">
        <v>473</v>
      </c>
      <c r="OII636" s="8">
        <v>5080198</v>
      </c>
      <c r="OIJ636" s="44">
        <v>0</v>
      </c>
      <c r="OIK636" s="44">
        <v>20001</v>
      </c>
      <c r="OIL636" s="11" t="s">
        <v>427</v>
      </c>
      <c r="OIM636" s="44" t="s">
        <v>50</v>
      </c>
      <c r="OIN636" s="44">
        <v>791</v>
      </c>
      <c r="OIO636" s="44" t="s">
        <v>51</v>
      </c>
      <c r="OIP636" s="44">
        <v>324</v>
      </c>
      <c r="OIQ636" s="44" t="s">
        <v>85</v>
      </c>
      <c r="OIR636" s="44">
        <v>25</v>
      </c>
      <c r="OIS636" s="44" t="s">
        <v>429</v>
      </c>
      <c r="OIT636" s="44">
        <v>4</v>
      </c>
      <c r="OIU636" s="44" t="s">
        <v>35</v>
      </c>
      <c r="OIV636" s="44">
        <v>64</v>
      </c>
      <c r="OIW636" s="44" t="s">
        <v>473</v>
      </c>
      <c r="OIY636" s="8">
        <v>5080198</v>
      </c>
      <c r="OIZ636" s="44">
        <v>0</v>
      </c>
      <c r="OJA636" s="44">
        <v>20001</v>
      </c>
      <c r="OJB636" s="11" t="s">
        <v>427</v>
      </c>
      <c r="OJC636" s="44" t="s">
        <v>50</v>
      </c>
      <c r="OJD636" s="44">
        <v>791</v>
      </c>
      <c r="OJE636" s="44" t="s">
        <v>51</v>
      </c>
      <c r="OJF636" s="44">
        <v>324</v>
      </c>
      <c r="OJG636" s="44" t="s">
        <v>85</v>
      </c>
      <c r="OJH636" s="44">
        <v>25</v>
      </c>
      <c r="OJI636" s="44" t="s">
        <v>429</v>
      </c>
      <c r="OJJ636" s="44">
        <v>4</v>
      </c>
      <c r="OJK636" s="44" t="s">
        <v>35</v>
      </c>
      <c r="OJL636" s="44">
        <v>64</v>
      </c>
      <c r="OJM636" s="44" t="s">
        <v>473</v>
      </c>
      <c r="OJO636" s="8">
        <v>5080198</v>
      </c>
      <c r="OJP636" s="44">
        <v>0</v>
      </c>
      <c r="OJQ636" s="44">
        <v>20001</v>
      </c>
      <c r="OJR636" s="11" t="s">
        <v>427</v>
      </c>
      <c r="OJS636" s="44" t="s">
        <v>50</v>
      </c>
      <c r="OJT636" s="44">
        <v>791</v>
      </c>
      <c r="OJU636" s="44" t="s">
        <v>51</v>
      </c>
      <c r="OJV636" s="44">
        <v>324</v>
      </c>
      <c r="OJW636" s="44" t="s">
        <v>85</v>
      </c>
      <c r="OJX636" s="44">
        <v>25</v>
      </c>
      <c r="OJY636" s="44" t="s">
        <v>429</v>
      </c>
      <c r="OJZ636" s="44">
        <v>4</v>
      </c>
      <c r="OKA636" s="44" t="s">
        <v>35</v>
      </c>
      <c r="OKB636" s="44">
        <v>64</v>
      </c>
      <c r="OKC636" s="44" t="s">
        <v>473</v>
      </c>
      <c r="OKE636" s="8">
        <v>5080198</v>
      </c>
      <c r="OKF636" s="44">
        <v>0</v>
      </c>
      <c r="OKG636" s="44">
        <v>20001</v>
      </c>
      <c r="OKH636" s="11" t="s">
        <v>427</v>
      </c>
      <c r="OKI636" s="44" t="s">
        <v>50</v>
      </c>
      <c r="OKJ636" s="44">
        <v>791</v>
      </c>
      <c r="OKK636" s="44" t="s">
        <v>51</v>
      </c>
      <c r="OKL636" s="44">
        <v>324</v>
      </c>
      <c r="OKM636" s="44" t="s">
        <v>85</v>
      </c>
      <c r="OKN636" s="44">
        <v>25</v>
      </c>
      <c r="OKO636" s="44" t="s">
        <v>429</v>
      </c>
      <c r="OKP636" s="44">
        <v>4</v>
      </c>
      <c r="OKQ636" s="44" t="s">
        <v>35</v>
      </c>
      <c r="OKR636" s="44">
        <v>64</v>
      </c>
      <c r="OKS636" s="44" t="s">
        <v>473</v>
      </c>
      <c r="OKU636" s="8">
        <v>5080198</v>
      </c>
      <c r="OKV636" s="44">
        <v>0</v>
      </c>
      <c r="OKW636" s="44">
        <v>20001</v>
      </c>
      <c r="OKX636" s="11" t="s">
        <v>427</v>
      </c>
      <c r="OKY636" s="44" t="s">
        <v>50</v>
      </c>
      <c r="OKZ636" s="44">
        <v>791</v>
      </c>
      <c r="OLA636" s="44" t="s">
        <v>51</v>
      </c>
      <c r="OLB636" s="44">
        <v>324</v>
      </c>
      <c r="OLC636" s="44" t="s">
        <v>85</v>
      </c>
      <c r="OLD636" s="44">
        <v>25</v>
      </c>
      <c r="OLE636" s="44" t="s">
        <v>429</v>
      </c>
      <c r="OLF636" s="44">
        <v>4</v>
      </c>
      <c r="OLG636" s="44" t="s">
        <v>35</v>
      </c>
      <c r="OLH636" s="44">
        <v>64</v>
      </c>
      <c r="OLI636" s="44" t="s">
        <v>473</v>
      </c>
      <c r="OLK636" s="8">
        <v>5080198</v>
      </c>
      <c r="OLL636" s="44">
        <v>0</v>
      </c>
      <c r="OLM636" s="44">
        <v>20001</v>
      </c>
      <c r="OLN636" s="11" t="s">
        <v>427</v>
      </c>
      <c r="OLO636" s="44" t="s">
        <v>50</v>
      </c>
      <c r="OLP636" s="44">
        <v>791</v>
      </c>
      <c r="OLQ636" s="44" t="s">
        <v>51</v>
      </c>
      <c r="OLR636" s="44">
        <v>324</v>
      </c>
      <c r="OLS636" s="44" t="s">
        <v>85</v>
      </c>
      <c r="OLT636" s="44">
        <v>25</v>
      </c>
      <c r="OLU636" s="44" t="s">
        <v>429</v>
      </c>
      <c r="OLV636" s="44">
        <v>4</v>
      </c>
      <c r="OLW636" s="44" t="s">
        <v>35</v>
      </c>
      <c r="OLX636" s="44">
        <v>64</v>
      </c>
      <c r="OLY636" s="44" t="s">
        <v>473</v>
      </c>
      <c r="OMA636" s="8">
        <v>5080198</v>
      </c>
      <c r="OMB636" s="44">
        <v>0</v>
      </c>
      <c r="OMC636" s="44">
        <v>20001</v>
      </c>
      <c r="OMD636" s="11" t="s">
        <v>427</v>
      </c>
      <c r="OME636" s="44" t="s">
        <v>50</v>
      </c>
      <c r="OMF636" s="44">
        <v>791</v>
      </c>
      <c r="OMG636" s="44" t="s">
        <v>51</v>
      </c>
      <c r="OMH636" s="44">
        <v>324</v>
      </c>
      <c r="OMI636" s="44" t="s">
        <v>85</v>
      </c>
      <c r="OMJ636" s="44">
        <v>25</v>
      </c>
      <c r="OMK636" s="44" t="s">
        <v>429</v>
      </c>
      <c r="OML636" s="44">
        <v>4</v>
      </c>
      <c r="OMM636" s="44" t="s">
        <v>35</v>
      </c>
      <c r="OMN636" s="44">
        <v>64</v>
      </c>
      <c r="OMO636" s="44" t="s">
        <v>473</v>
      </c>
      <c r="OMQ636" s="8">
        <v>5080198</v>
      </c>
      <c r="OMR636" s="44">
        <v>0</v>
      </c>
      <c r="OMS636" s="44">
        <v>20001</v>
      </c>
      <c r="OMT636" s="11" t="s">
        <v>427</v>
      </c>
      <c r="OMU636" s="44" t="s">
        <v>50</v>
      </c>
      <c r="OMV636" s="44">
        <v>791</v>
      </c>
      <c r="OMW636" s="44" t="s">
        <v>51</v>
      </c>
      <c r="OMX636" s="44">
        <v>324</v>
      </c>
      <c r="OMY636" s="44" t="s">
        <v>85</v>
      </c>
      <c r="OMZ636" s="44">
        <v>25</v>
      </c>
      <c r="ONA636" s="44" t="s">
        <v>429</v>
      </c>
      <c r="ONB636" s="44">
        <v>4</v>
      </c>
      <c r="ONC636" s="44" t="s">
        <v>35</v>
      </c>
      <c r="OND636" s="44">
        <v>64</v>
      </c>
      <c r="ONE636" s="44" t="s">
        <v>473</v>
      </c>
      <c r="ONG636" s="8">
        <v>5080198</v>
      </c>
      <c r="ONH636" s="44">
        <v>0</v>
      </c>
      <c r="ONI636" s="44">
        <v>20001</v>
      </c>
      <c r="ONJ636" s="11" t="s">
        <v>427</v>
      </c>
      <c r="ONK636" s="44" t="s">
        <v>50</v>
      </c>
      <c r="ONL636" s="44">
        <v>791</v>
      </c>
      <c r="ONM636" s="44" t="s">
        <v>51</v>
      </c>
      <c r="ONN636" s="44">
        <v>324</v>
      </c>
      <c r="ONO636" s="44" t="s">
        <v>85</v>
      </c>
      <c r="ONP636" s="44">
        <v>25</v>
      </c>
      <c r="ONQ636" s="44" t="s">
        <v>429</v>
      </c>
      <c r="ONR636" s="44">
        <v>4</v>
      </c>
      <c r="ONS636" s="44" t="s">
        <v>35</v>
      </c>
      <c r="ONT636" s="44">
        <v>64</v>
      </c>
      <c r="ONU636" s="44" t="s">
        <v>473</v>
      </c>
      <c r="ONW636" s="8">
        <v>5080198</v>
      </c>
      <c r="ONX636" s="44">
        <v>0</v>
      </c>
      <c r="ONY636" s="44">
        <v>20001</v>
      </c>
      <c r="ONZ636" s="11" t="s">
        <v>427</v>
      </c>
      <c r="OOA636" s="44" t="s">
        <v>50</v>
      </c>
      <c r="OOB636" s="44">
        <v>791</v>
      </c>
      <c r="OOC636" s="44" t="s">
        <v>51</v>
      </c>
      <c r="OOD636" s="44">
        <v>324</v>
      </c>
      <c r="OOE636" s="44" t="s">
        <v>85</v>
      </c>
      <c r="OOF636" s="44">
        <v>25</v>
      </c>
      <c r="OOG636" s="44" t="s">
        <v>429</v>
      </c>
      <c r="OOH636" s="44">
        <v>4</v>
      </c>
      <c r="OOI636" s="44" t="s">
        <v>35</v>
      </c>
      <c r="OOJ636" s="44">
        <v>64</v>
      </c>
      <c r="OOK636" s="44" t="s">
        <v>473</v>
      </c>
      <c r="OOM636" s="8">
        <v>5080198</v>
      </c>
      <c r="OON636" s="44">
        <v>0</v>
      </c>
      <c r="OOO636" s="44">
        <v>20001</v>
      </c>
      <c r="OOP636" s="11" t="s">
        <v>427</v>
      </c>
      <c r="OOQ636" s="44" t="s">
        <v>50</v>
      </c>
      <c r="OOR636" s="44">
        <v>791</v>
      </c>
      <c r="OOS636" s="44" t="s">
        <v>51</v>
      </c>
      <c r="OOT636" s="44">
        <v>324</v>
      </c>
      <c r="OOU636" s="44" t="s">
        <v>85</v>
      </c>
      <c r="OOV636" s="44">
        <v>25</v>
      </c>
      <c r="OOW636" s="44" t="s">
        <v>429</v>
      </c>
      <c r="OOX636" s="44">
        <v>4</v>
      </c>
      <c r="OOY636" s="44" t="s">
        <v>35</v>
      </c>
      <c r="OOZ636" s="44">
        <v>64</v>
      </c>
      <c r="OPA636" s="44" t="s">
        <v>473</v>
      </c>
      <c r="OPC636" s="8">
        <v>5080198</v>
      </c>
      <c r="OPD636" s="44">
        <v>0</v>
      </c>
      <c r="OPE636" s="44">
        <v>20001</v>
      </c>
      <c r="OPF636" s="11" t="s">
        <v>427</v>
      </c>
      <c r="OPG636" s="44" t="s">
        <v>50</v>
      </c>
      <c r="OPH636" s="44">
        <v>791</v>
      </c>
      <c r="OPI636" s="44" t="s">
        <v>51</v>
      </c>
      <c r="OPJ636" s="44">
        <v>324</v>
      </c>
      <c r="OPK636" s="44" t="s">
        <v>85</v>
      </c>
      <c r="OPL636" s="44">
        <v>25</v>
      </c>
      <c r="OPM636" s="44" t="s">
        <v>429</v>
      </c>
      <c r="OPN636" s="44">
        <v>4</v>
      </c>
      <c r="OPO636" s="44" t="s">
        <v>35</v>
      </c>
      <c r="OPP636" s="44">
        <v>64</v>
      </c>
      <c r="OPQ636" s="44" t="s">
        <v>473</v>
      </c>
      <c r="OPS636" s="8">
        <v>5080198</v>
      </c>
      <c r="OPT636" s="44">
        <v>0</v>
      </c>
      <c r="OPU636" s="44">
        <v>20001</v>
      </c>
      <c r="OPV636" s="11" t="s">
        <v>427</v>
      </c>
      <c r="OPW636" s="44" t="s">
        <v>50</v>
      </c>
      <c r="OPX636" s="44">
        <v>791</v>
      </c>
      <c r="OPY636" s="44" t="s">
        <v>51</v>
      </c>
      <c r="OPZ636" s="44">
        <v>324</v>
      </c>
      <c r="OQA636" s="44" t="s">
        <v>85</v>
      </c>
      <c r="OQB636" s="44">
        <v>25</v>
      </c>
      <c r="OQC636" s="44" t="s">
        <v>429</v>
      </c>
      <c r="OQD636" s="44">
        <v>4</v>
      </c>
      <c r="OQE636" s="44" t="s">
        <v>35</v>
      </c>
      <c r="OQF636" s="44">
        <v>64</v>
      </c>
      <c r="OQG636" s="44" t="s">
        <v>473</v>
      </c>
      <c r="OQI636" s="8">
        <v>5080198</v>
      </c>
      <c r="OQJ636" s="44">
        <v>0</v>
      </c>
      <c r="OQK636" s="44">
        <v>20001</v>
      </c>
      <c r="OQL636" s="11" t="s">
        <v>427</v>
      </c>
      <c r="OQM636" s="44" t="s">
        <v>50</v>
      </c>
      <c r="OQN636" s="44">
        <v>791</v>
      </c>
      <c r="OQO636" s="44" t="s">
        <v>51</v>
      </c>
      <c r="OQP636" s="44">
        <v>324</v>
      </c>
      <c r="OQQ636" s="44" t="s">
        <v>85</v>
      </c>
      <c r="OQR636" s="44">
        <v>25</v>
      </c>
      <c r="OQS636" s="44" t="s">
        <v>429</v>
      </c>
      <c r="OQT636" s="44">
        <v>4</v>
      </c>
      <c r="OQU636" s="44" t="s">
        <v>35</v>
      </c>
      <c r="OQV636" s="44">
        <v>64</v>
      </c>
      <c r="OQW636" s="44" t="s">
        <v>473</v>
      </c>
      <c r="OQY636" s="8">
        <v>5080198</v>
      </c>
      <c r="OQZ636" s="44">
        <v>0</v>
      </c>
      <c r="ORA636" s="44">
        <v>20001</v>
      </c>
      <c r="ORB636" s="11" t="s">
        <v>427</v>
      </c>
      <c r="ORC636" s="44" t="s">
        <v>50</v>
      </c>
      <c r="ORD636" s="44">
        <v>791</v>
      </c>
      <c r="ORE636" s="44" t="s">
        <v>51</v>
      </c>
      <c r="ORF636" s="44">
        <v>324</v>
      </c>
      <c r="ORG636" s="44" t="s">
        <v>85</v>
      </c>
      <c r="ORH636" s="44">
        <v>25</v>
      </c>
      <c r="ORI636" s="44" t="s">
        <v>429</v>
      </c>
      <c r="ORJ636" s="44">
        <v>4</v>
      </c>
      <c r="ORK636" s="44" t="s">
        <v>35</v>
      </c>
      <c r="ORL636" s="44">
        <v>64</v>
      </c>
      <c r="ORM636" s="44" t="s">
        <v>473</v>
      </c>
      <c r="ORO636" s="8">
        <v>5080198</v>
      </c>
      <c r="ORP636" s="44">
        <v>0</v>
      </c>
      <c r="ORQ636" s="44">
        <v>20001</v>
      </c>
      <c r="ORR636" s="11" t="s">
        <v>427</v>
      </c>
      <c r="ORS636" s="44" t="s">
        <v>50</v>
      </c>
      <c r="ORT636" s="44">
        <v>791</v>
      </c>
      <c r="ORU636" s="44" t="s">
        <v>51</v>
      </c>
      <c r="ORV636" s="44">
        <v>324</v>
      </c>
      <c r="ORW636" s="44" t="s">
        <v>85</v>
      </c>
      <c r="ORX636" s="44">
        <v>25</v>
      </c>
      <c r="ORY636" s="44" t="s">
        <v>429</v>
      </c>
      <c r="ORZ636" s="44">
        <v>4</v>
      </c>
      <c r="OSA636" s="44" t="s">
        <v>35</v>
      </c>
      <c r="OSB636" s="44">
        <v>64</v>
      </c>
      <c r="OSC636" s="44" t="s">
        <v>473</v>
      </c>
      <c r="OSE636" s="8">
        <v>5080198</v>
      </c>
      <c r="OSF636" s="44">
        <v>0</v>
      </c>
      <c r="OSG636" s="44">
        <v>20001</v>
      </c>
      <c r="OSH636" s="11" t="s">
        <v>427</v>
      </c>
      <c r="OSI636" s="44" t="s">
        <v>50</v>
      </c>
      <c r="OSJ636" s="44">
        <v>791</v>
      </c>
      <c r="OSK636" s="44" t="s">
        <v>51</v>
      </c>
      <c r="OSL636" s="44">
        <v>324</v>
      </c>
      <c r="OSM636" s="44" t="s">
        <v>85</v>
      </c>
      <c r="OSN636" s="44">
        <v>25</v>
      </c>
      <c r="OSO636" s="44" t="s">
        <v>429</v>
      </c>
      <c r="OSP636" s="44">
        <v>4</v>
      </c>
      <c r="OSQ636" s="44" t="s">
        <v>35</v>
      </c>
      <c r="OSR636" s="44">
        <v>64</v>
      </c>
      <c r="OSS636" s="44" t="s">
        <v>473</v>
      </c>
      <c r="OSU636" s="8">
        <v>5080198</v>
      </c>
      <c r="OSV636" s="44">
        <v>0</v>
      </c>
      <c r="OSW636" s="44">
        <v>20001</v>
      </c>
      <c r="OSX636" s="11" t="s">
        <v>427</v>
      </c>
      <c r="OSY636" s="44" t="s">
        <v>50</v>
      </c>
      <c r="OSZ636" s="44">
        <v>791</v>
      </c>
      <c r="OTA636" s="44" t="s">
        <v>51</v>
      </c>
      <c r="OTB636" s="44">
        <v>324</v>
      </c>
      <c r="OTC636" s="44" t="s">
        <v>85</v>
      </c>
      <c r="OTD636" s="44">
        <v>25</v>
      </c>
      <c r="OTE636" s="44" t="s">
        <v>429</v>
      </c>
      <c r="OTF636" s="44">
        <v>4</v>
      </c>
      <c r="OTG636" s="44" t="s">
        <v>35</v>
      </c>
      <c r="OTH636" s="44">
        <v>64</v>
      </c>
      <c r="OTI636" s="44" t="s">
        <v>473</v>
      </c>
      <c r="OTK636" s="8">
        <v>5080198</v>
      </c>
      <c r="OTL636" s="44">
        <v>0</v>
      </c>
      <c r="OTM636" s="44">
        <v>20001</v>
      </c>
      <c r="OTN636" s="11" t="s">
        <v>427</v>
      </c>
      <c r="OTO636" s="44" t="s">
        <v>50</v>
      </c>
      <c r="OTP636" s="44">
        <v>791</v>
      </c>
      <c r="OTQ636" s="44" t="s">
        <v>51</v>
      </c>
      <c r="OTR636" s="44">
        <v>324</v>
      </c>
      <c r="OTS636" s="44" t="s">
        <v>85</v>
      </c>
      <c r="OTT636" s="44">
        <v>25</v>
      </c>
      <c r="OTU636" s="44" t="s">
        <v>429</v>
      </c>
      <c r="OTV636" s="44">
        <v>4</v>
      </c>
      <c r="OTW636" s="44" t="s">
        <v>35</v>
      </c>
      <c r="OTX636" s="44">
        <v>64</v>
      </c>
      <c r="OTY636" s="44" t="s">
        <v>473</v>
      </c>
      <c r="OUA636" s="8">
        <v>5080198</v>
      </c>
      <c r="OUB636" s="44">
        <v>0</v>
      </c>
      <c r="OUC636" s="44">
        <v>20001</v>
      </c>
      <c r="OUD636" s="11" t="s">
        <v>427</v>
      </c>
      <c r="OUE636" s="44" t="s">
        <v>50</v>
      </c>
      <c r="OUF636" s="44">
        <v>791</v>
      </c>
      <c r="OUG636" s="44" t="s">
        <v>51</v>
      </c>
      <c r="OUH636" s="44">
        <v>324</v>
      </c>
      <c r="OUI636" s="44" t="s">
        <v>85</v>
      </c>
      <c r="OUJ636" s="44">
        <v>25</v>
      </c>
      <c r="OUK636" s="44" t="s">
        <v>429</v>
      </c>
      <c r="OUL636" s="44">
        <v>4</v>
      </c>
      <c r="OUM636" s="44" t="s">
        <v>35</v>
      </c>
      <c r="OUN636" s="44">
        <v>64</v>
      </c>
      <c r="OUO636" s="44" t="s">
        <v>473</v>
      </c>
      <c r="OUQ636" s="8">
        <v>5080198</v>
      </c>
      <c r="OUR636" s="44">
        <v>0</v>
      </c>
      <c r="OUS636" s="44">
        <v>20001</v>
      </c>
      <c r="OUT636" s="11" t="s">
        <v>427</v>
      </c>
      <c r="OUU636" s="44" t="s">
        <v>50</v>
      </c>
      <c r="OUV636" s="44">
        <v>791</v>
      </c>
      <c r="OUW636" s="44" t="s">
        <v>51</v>
      </c>
      <c r="OUX636" s="44">
        <v>324</v>
      </c>
      <c r="OUY636" s="44" t="s">
        <v>85</v>
      </c>
      <c r="OUZ636" s="44">
        <v>25</v>
      </c>
      <c r="OVA636" s="44" t="s">
        <v>429</v>
      </c>
      <c r="OVB636" s="44">
        <v>4</v>
      </c>
      <c r="OVC636" s="44" t="s">
        <v>35</v>
      </c>
      <c r="OVD636" s="44">
        <v>64</v>
      </c>
      <c r="OVE636" s="44" t="s">
        <v>473</v>
      </c>
      <c r="OVG636" s="8">
        <v>5080198</v>
      </c>
      <c r="OVH636" s="44">
        <v>0</v>
      </c>
      <c r="OVI636" s="44">
        <v>20001</v>
      </c>
      <c r="OVJ636" s="11" t="s">
        <v>427</v>
      </c>
      <c r="OVK636" s="44" t="s">
        <v>50</v>
      </c>
      <c r="OVL636" s="44">
        <v>791</v>
      </c>
      <c r="OVM636" s="44" t="s">
        <v>51</v>
      </c>
      <c r="OVN636" s="44">
        <v>324</v>
      </c>
      <c r="OVO636" s="44" t="s">
        <v>85</v>
      </c>
      <c r="OVP636" s="44">
        <v>25</v>
      </c>
      <c r="OVQ636" s="44" t="s">
        <v>429</v>
      </c>
      <c r="OVR636" s="44">
        <v>4</v>
      </c>
      <c r="OVS636" s="44" t="s">
        <v>35</v>
      </c>
      <c r="OVT636" s="44">
        <v>64</v>
      </c>
      <c r="OVU636" s="44" t="s">
        <v>473</v>
      </c>
      <c r="OVW636" s="8">
        <v>5080198</v>
      </c>
      <c r="OVX636" s="44">
        <v>0</v>
      </c>
      <c r="OVY636" s="44">
        <v>20001</v>
      </c>
      <c r="OVZ636" s="11" t="s">
        <v>427</v>
      </c>
      <c r="OWA636" s="44" t="s">
        <v>50</v>
      </c>
      <c r="OWB636" s="44">
        <v>791</v>
      </c>
      <c r="OWC636" s="44" t="s">
        <v>51</v>
      </c>
      <c r="OWD636" s="44">
        <v>324</v>
      </c>
      <c r="OWE636" s="44" t="s">
        <v>85</v>
      </c>
      <c r="OWF636" s="44">
        <v>25</v>
      </c>
      <c r="OWG636" s="44" t="s">
        <v>429</v>
      </c>
      <c r="OWH636" s="44">
        <v>4</v>
      </c>
      <c r="OWI636" s="44" t="s">
        <v>35</v>
      </c>
      <c r="OWJ636" s="44">
        <v>64</v>
      </c>
      <c r="OWK636" s="44" t="s">
        <v>473</v>
      </c>
      <c r="OWM636" s="8">
        <v>5080198</v>
      </c>
      <c r="OWN636" s="44">
        <v>0</v>
      </c>
      <c r="OWO636" s="44">
        <v>20001</v>
      </c>
      <c r="OWP636" s="11" t="s">
        <v>427</v>
      </c>
      <c r="OWQ636" s="44" t="s">
        <v>50</v>
      </c>
      <c r="OWR636" s="44">
        <v>791</v>
      </c>
      <c r="OWS636" s="44" t="s">
        <v>51</v>
      </c>
      <c r="OWT636" s="44">
        <v>324</v>
      </c>
      <c r="OWU636" s="44" t="s">
        <v>85</v>
      </c>
      <c r="OWV636" s="44">
        <v>25</v>
      </c>
      <c r="OWW636" s="44" t="s">
        <v>429</v>
      </c>
      <c r="OWX636" s="44">
        <v>4</v>
      </c>
      <c r="OWY636" s="44" t="s">
        <v>35</v>
      </c>
      <c r="OWZ636" s="44">
        <v>64</v>
      </c>
      <c r="OXA636" s="44" t="s">
        <v>473</v>
      </c>
      <c r="OXC636" s="8">
        <v>5080198</v>
      </c>
      <c r="OXD636" s="44">
        <v>0</v>
      </c>
      <c r="OXE636" s="44">
        <v>20001</v>
      </c>
      <c r="OXF636" s="11" t="s">
        <v>427</v>
      </c>
      <c r="OXG636" s="44" t="s">
        <v>50</v>
      </c>
      <c r="OXH636" s="44">
        <v>791</v>
      </c>
      <c r="OXI636" s="44" t="s">
        <v>51</v>
      </c>
      <c r="OXJ636" s="44">
        <v>324</v>
      </c>
      <c r="OXK636" s="44" t="s">
        <v>85</v>
      </c>
      <c r="OXL636" s="44">
        <v>25</v>
      </c>
      <c r="OXM636" s="44" t="s">
        <v>429</v>
      </c>
      <c r="OXN636" s="44">
        <v>4</v>
      </c>
      <c r="OXO636" s="44" t="s">
        <v>35</v>
      </c>
      <c r="OXP636" s="44">
        <v>64</v>
      </c>
      <c r="OXQ636" s="44" t="s">
        <v>473</v>
      </c>
      <c r="OXS636" s="8">
        <v>5080198</v>
      </c>
      <c r="OXT636" s="44">
        <v>0</v>
      </c>
      <c r="OXU636" s="44">
        <v>20001</v>
      </c>
      <c r="OXV636" s="11" t="s">
        <v>427</v>
      </c>
      <c r="OXW636" s="44" t="s">
        <v>50</v>
      </c>
      <c r="OXX636" s="44">
        <v>791</v>
      </c>
      <c r="OXY636" s="44" t="s">
        <v>51</v>
      </c>
      <c r="OXZ636" s="44">
        <v>324</v>
      </c>
      <c r="OYA636" s="44" t="s">
        <v>85</v>
      </c>
      <c r="OYB636" s="44">
        <v>25</v>
      </c>
      <c r="OYC636" s="44" t="s">
        <v>429</v>
      </c>
      <c r="OYD636" s="44">
        <v>4</v>
      </c>
      <c r="OYE636" s="44" t="s">
        <v>35</v>
      </c>
      <c r="OYF636" s="44">
        <v>64</v>
      </c>
      <c r="OYG636" s="44" t="s">
        <v>473</v>
      </c>
      <c r="OYI636" s="8">
        <v>5080198</v>
      </c>
      <c r="OYJ636" s="44">
        <v>0</v>
      </c>
      <c r="OYK636" s="44">
        <v>20001</v>
      </c>
      <c r="OYL636" s="11" t="s">
        <v>427</v>
      </c>
      <c r="OYM636" s="44" t="s">
        <v>50</v>
      </c>
      <c r="OYN636" s="44">
        <v>791</v>
      </c>
      <c r="OYO636" s="44" t="s">
        <v>51</v>
      </c>
      <c r="OYP636" s="44">
        <v>324</v>
      </c>
      <c r="OYQ636" s="44" t="s">
        <v>85</v>
      </c>
      <c r="OYR636" s="44">
        <v>25</v>
      </c>
      <c r="OYS636" s="44" t="s">
        <v>429</v>
      </c>
      <c r="OYT636" s="44">
        <v>4</v>
      </c>
      <c r="OYU636" s="44" t="s">
        <v>35</v>
      </c>
      <c r="OYV636" s="44">
        <v>64</v>
      </c>
      <c r="OYW636" s="44" t="s">
        <v>473</v>
      </c>
      <c r="OYY636" s="8">
        <v>5080198</v>
      </c>
      <c r="OYZ636" s="44">
        <v>0</v>
      </c>
      <c r="OZA636" s="44">
        <v>20001</v>
      </c>
      <c r="OZB636" s="11" t="s">
        <v>427</v>
      </c>
      <c r="OZC636" s="44" t="s">
        <v>50</v>
      </c>
      <c r="OZD636" s="44">
        <v>791</v>
      </c>
      <c r="OZE636" s="44" t="s">
        <v>51</v>
      </c>
      <c r="OZF636" s="44">
        <v>324</v>
      </c>
      <c r="OZG636" s="44" t="s">
        <v>85</v>
      </c>
      <c r="OZH636" s="44">
        <v>25</v>
      </c>
      <c r="OZI636" s="44" t="s">
        <v>429</v>
      </c>
      <c r="OZJ636" s="44">
        <v>4</v>
      </c>
      <c r="OZK636" s="44" t="s">
        <v>35</v>
      </c>
      <c r="OZL636" s="44">
        <v>64</v>
      </c>
      <c r="OZM636" s="44" t="s">
        <v>473</v>
      </c>
      <c r="OZO636" s="8">
        <v>5080198</v>
      </c>
      <c r="OZP636" s="44">
        <v>0</v>
      </c>
      <c r="OZQ636" s="44">
        <v>20001</v>
      </c>
      <c r="OZR636" s="11" t="s">
        <v>427</v>
      </c>
      <c r="OZS636" s="44" t="s">
        <v>50</v>
      </c>
      <c r="OZT636" s="44">
        <v>791</v>
      </c>
      <c r="OZU636" s="44" t="s">
        <v>51</v>
      </c>
      <c r="OZV636" s="44">
        <v>324</v>
      </c>
      <c r="OZW636" s="44" t="s">
        <v>85</v>
      </c>
      <c r="OZX636" s="44">
        <v>25</v>
      </c>
      <c r="OZY636" s="44" t="s">
        <v>429</v>
      </c>
      <c r="OZZ636" s="44">
        <v>4</v>
      </c>
      <c r="PAA636" s="44" t="s">
        <v>35</v>
      </c>
      <c r="PAB636" s="44">
        <v>64</v>
      </c>
      <c r="PAC636" s="44" t="s">
        <v>473</v>
      </c>
      <c r="PAE636" s="8">
        <v>5080198</v>
      </c>
      <c r="PAF636" s="44">
        <v>0</v>
      </c>
      <c r="PAG636" s="44">
        <v>20001</v>
      </c>
      <c r="PAH636" s="11" t="s">
        <v>427</v>
      </c>
      <c r="PAI636" s="44" t="s">
        <v>50</v>
      </c>
      <c r="PAJ636" s="44">
        <v>791</v>
      </c>
      <c r="PAK636" s="44" t="s">
        <v>51</v>
      </c>
      <c r="PAL636" s="44">
        <v>324</v>
      </c>
      <c r="PAM636" s="44" t="s">
        <v>85</v>
      </c>
      <c r="PAN636" s="44">
        <v>25</v>
      </c>
      <c r="PAO636" s="44" t="s">
        <v>429</v>
      </c>
      <c r="PAP636" s="44">
        <v>4</v>
      </c>
      <c r="PAQ636" s="44" t="s">
        <v>35</v>
      </c>
      <c r="PAR636" s="44">
        <v>64</v>
      </c>
      <c r="PAS636" s="44" t="s">
        <v>473</v>
      </c>
      <c r="PAU636" s="8">
        <v>5080198</v>
      </c>
      <c r="PAV636" s="44">
        <v>0</v>
      </c>
      <c r="PAW636" s="44">
        <v>20001</v>
      </c>
      <c r="PAX636" s="11" t="s">
        <v>427</v>
      </c>
      <c r="PAY636" s="44" t="s">
        <v>50</v>
      </c>
      <c r="PAZ636" s="44">
        <v>791</v>
      </c>
      <c r="PBA636" s="44" t="s">
        <v>51</v>
      </c>
      <c r="PBB636" s="44">
        <v>324</v>
      </c>
      <c r="PBC636" s="44" t="s">
        <v>85</v>
      </c>
      <c r="PBD636" s="44">
        <v>25</v>
      </c>
      <c r="PBE636" s="44" t="s">
        <v>429</v>
      </c>
      <c r="PBF636" s="44">
        <v>4</v>
      </c>
      <c r="PBG636" s="44" t="s">
        <v>35</v>
      </c>
      <c r="PBH636" s="44">
        <v>64</v>
      </c>
      <c r="PBI636" s="44" t="s">
        <v>473</v>
      </c>
      <c r="PBK636" s="8">
        <v>5080198</v>
      </c>
      <c r="PBL636" s="44">
        <v>0</v>
      </c>
      <c r="PBM636" s="44">
        <v>20001</v>
      </c>
      <c r="PBN636" s="11" t="s">
        <v>427</v>
      </c>
      <c r="PBO636" s="44" t="s">
        <v>50</v>
      </c>
      <c r="PBP636" s="44">
        <v>791</v>
      </c>
      <c r="PBQ636" s="44" t="s">
        <v>51</v>
      </c>
      <c r="PBR636" s="44">
        <v>324</v>
      </c>
      <c r="PBS636" s="44" t="s">
        <v>85</v>
      </c>
      <c r="PBT636" s="44">
        <v>25</v>
      </c>
      <c r="PBU636" s="44" t="s">
        <v>429</v>
      </c>
      <c r="PBV636" s="44">
        <v>4</v>
      </c>
      <c r="PBW636" s="44" t="s">
        <v>35</v>
      </c>
      <c r="PBX636" s="44">
        <v>64</v>
      </c>
      <c r="PBY636" s="44" t="s">
        <v>473</v>
      </c>
      <c r="PCA636" s="8">
        <v>5080198</v>
      </c>
      <c r="PCB636" s="44">
        <v>0</v>
      </c>
      <c r="PCC636" s="44">
        <v>20001</v>
      </c>
      <c r="PCD636" s="11" t="s">
        <v>427</v>
      </c>
      <c r="PCE636" s="44" t="s">
        <v>50</v>
      </c>
      <c r="PCF636" s="44">
        <v>791</v>
      </c>
      <c r="PCG636" s="44" t="s">
        <v>51</v>
      </c>
      <c r="PCH636" s="44">
        <v>324</v>
      </c>
      <c r="PCI636" s="44" t="s">
        <v>85</v>
      </c>
      <c r="PCJ636" s="44">
        <v>25</v>
      </c>
      <c r="PCK636" s="44" t="s">
        <v>429</v>
      </c>
      <c r="PCL636" s="44">
        <v>4</v>
      </c>
      <c r="PCM636" s="44" t="s">
        <v>35</v>
      </c>
      <c r="PCN636" s="44">
        <v>64</v>
      </c>
      <c r="PCO636" s="44" t="s">
        <v>473</v>
      </c>
      <c r="PCQ636" s="8">
        <v>5080198</v>
      </c>
      <c r="PCR636" s="44">
        <v>0</v>
      </c>
      <c r="PCS636" s="44">
        <v>20001</v>
      </c>
      <c r="PCT636" s="11" t="s">
        <v>427</v>
      </c>
      <c r="PCU636" s="44" t="s">
        <v>50</v>
      </c>
      <c r="PCV636" s="44">
        <v>791</v>
      </c>
      <c r="PCW636" s="44" t="s">
        <v>51</v>
      </c>
      <c r="PCX636" s="44">
        <v>324</v>
      </c>
      <c r="PCY636" s="44" t="s">
        <v>85</v>
      </c>
      <c r="PCZ636" s="44">
        <v>25</v>
      </c>
      <c r="PDA636" s="44" t="s">
        <v>429</v>
      </c>
      <c r="PDB636" s="44">
        <v>4</v>
      </c>
      <c r="PDC636" s="44" t="s">
        <v>35</v>
      </c>
      <c r="PDD636" s="44">
        <v>64</v>
      </c>
      <c r="PDE636" s="44" t="s">
        <v>473</v>
      </c>
      <c r="PDG636" s="8">
        <v>5080198</v>
      </c>
      <c r="PDH636" s="44">
        <v>0</v>
      </c>
      <c r="PDI636" s="44">
        <v>20001</v>
      </c>
      <c r="PDJ636" s="11" t="s">
        <v>427</v>
      </c>
      <c r="PDK636" s="44" t="s">
        <v>50</v>
      </c>
      <c r="PDL636" s="44">
        <v>791</v>
      </c>
      <c r="PDM636" s="44" t="s">
        <v>51</v>
      </c>
      <c r="PDN636" s="44">
        <v>324</v>
      </c>
      <c r="PDO636" s="44" t="s">
        <v>85</v>
      </c>
      <c r="PDP636" s="44">
        <v>25</v>
      </c>
      <c r="PDQ636" s="44" t="s">
        <v>429</v>
      </c>
      <c r="PDR636" s="44">
        <v>4</v>
      </c>
      <c r="PDS636" s="44" t="s">
        <v>35</v>
      </c>
      <c r="PDT636" s="44">
        <v>64</v>
      </c>
      <c r="PDU636" s="44" t="s">
        <v>473</v>
      </c>
      <c r="PDW636" s="8">
        <v>5080198</v>
      </c>
      <c r="PDX636" s="44">
        <v>0</v>
      </c>
      <c r="PDY636" s="44">
        <v>20001</v>
      </c>
      <c r="PDZ636" s="11" t="s">
        <v>427</v>
      </c>
      <c r="PEA636" s="44" t="s">
        <v>50</v>
      </c>
      <c r="PEB636" s="44">
        <v>791</v>
      </c>
      <c r="PEC636" s="44" t="s">
        <v>51</v>
      </c>
      <c r="PED636" s="44">
        <v>324</v>
      </c>
      <c r="PEE636" s="44" t="s">
        <v>85</v>
      </c>
      <c r="PEF636" s="44">
        <v>25</v>
      </c>
      <c r="PEG636" s="44" t="s">
        <v>429</v>
      </c>
      <c r="PEH636" s="44">
        <v>4</v>
      </c>
      <c r="PEI636" s="44" t="s">
        <v>35</v>
      </c>
      <c r="PEJ636" s="44">
        <v>64</v>
      </c>
      <c r="PEK636" s="44" t="s">
        <v>473</v>
      </c>
      <c r="PEM636" s="8">
        <v>5080198</v>
      </c>
      <c r="PEN636" s="44">
        <v>0</v>
      </c>
      <c r="PEO636" s="44">
        <v>20001</v>
      </c>
      <c r="PEP636" s="11" t="s">
        <v>427</v>
      </c>
      <c r="PEQ636" s="44" t="s">
        <v>50</v>
      </c>
      <c r="PER636" s="44">
        <v>791</v>
      </c>
      <c r="PES636" s="44" t="s">
        <v>51</v>
      </c>
      <c r="PET636" s="44">
        <v>324</v>
      </c>
      <c r="PEU636" s="44" t="s">
        <v>85</v>
      </c>
      <c r="PEV636" s="44">
        <v>25</v>
      </c>
      <c r="PEW636" s="44" t="s">
        <v>429</v>
      </c>
      <c r="PEX636" s="44">
        <v>4</v>
      </c>
      <c r="PEY636" s="44" t="s">
        <v>35</v>
      </c>
      <c r="PEZ636" s="44">
        <v>64</v>
      </c>
      <c r="PFA636" s="44" t="s">
        <v>473</v>
      </c>
      <c r="PFC636" s="8">
        <v>5080198</v>
      </c>
      <c r="PFD636" s="44">
        <v>0</v>
      </c>
      <c r="PFE636" s="44">
        <v>20001</v>
      </c>
      <c r="PFF636" s="11" t="s">
        <v>427</v>
      </c>
      <c r="PFG636" s="44" t="s">
        <v>50</v>
      </c>
      <c r="PFH636" s="44">
        <v>791</v>
      </c>
      <c r="PFI636" s="44" t="s">
        <v>51</v>
      </c>
      <c r="PFJ636" s="44">
        <v>324</v>
      </c>
      <c r="PFK636" s="44" t="s">
        <v>85</v>
      </c>
      <c r="PFL636" s="44">
        <v>25</v>
      </c>
      <c r="PFM636" s="44" t="s">
        <v>429</v>
      </c>
      <c r="PFN636" s="44">
        <v>4</v>
      </c>
      <c r="PFO636" s="44" t="s">
        <v>35</v>
      </c>
      <c r="PFP636" s="44">
        <v>64</v>
      </c>
      <c r="PFQ636" s="44" t="s">
        <v>473</v>
      </c>
      <c r="PFS636" s="8">
        <v>5080198</v>
      </c>
      <c r="PFT636" s="44">
        <v>0</v>
      </c>
      <c r="PFU636" s="44">
        <v>20001</v>
      </c>
      <c r="PFV636" s="11" t="s">
        <v>427</v>
      </c>
      <c r="PFW636" s="44" t="s">
        <v>50</v>
      </c>
      <c r="PFX636" s="44">
        <v>791</v>
      </c>
      <c r="PFY636" s="44" t="s">
        <v>51</v>
      </c>
      <c r="PFZ636" s="44">
        <v>324</v>
      </c>
      <c r="PGA636" s="44" t="s">
        <v>85</v>
      </c>
      <c r="PGB636" s="44">
        <v>25</v>
      </c>
      <c r="PGC636" s="44" t="s">
        <v>429</v>
      </c>
      <c r="PGD636" s="44">
        <v>4</v>
      </c>
      <c r="PGE636" s="44" t="s">
        <v>35</v>
      </c>
      <c r="PGF636" s="44">
        <v>64</v>
      </c>
      <c r="PGG636" s="44" t="s">
        <v>473</v>
      </c>
      <c r="PGI636" s="8">
        <v>5080198</v>
      </c>
      <c r="PGJ636" s="44">
        <v>0</v>
      </c>
      <c r="PGK636" s="44">
        <v>20001</v>
      </c>
      <c r="PGL636" s="11" t="s">
        <v>427</v>
      </c>
      <c r="PGM636" s="44" t="s">
        <v>50</v>
      </c>
      <c r="PGN636" s="44">
        <v>791</v>
      </c>
      <c r="PGO636" s="44" t="s">
        <v>51</v>
      </c>
      <c r="PGP636" s="44">
        <v>324</v>
      </c>
      <c r="PGQ636" s="44" t="s">
        <v>85</v>
      </c>
      <c r="PGR636" s="44">
        <v>25</v>
      </c>
      <c r="PGS636" s="44" t="s">
        <v>429</v>
      </c>
      <c r="PGT636" s="44">
        <v>4</v>
      </c>
      <c r="PGU636" s="44" t="s">
        <v>35</v>
      </c>
      <c r="PGV636" s="44">
        <v>64</v>
      </c>
      <c r="PGW636" s="44" t="s">
        <v>473</v>
      </c>
      <c r="PGY636" s="8">
        <v>5080198</v>
      </c>
      <c r="PGZ636" s="44">
        <v>0</v>
      </c>
      <c r="PHA636" s="44">
        <v>20001</v>
      </c>
      <c r="PHB636" s="11" t="s">
        <v>427</v>
      </c>
      <c r="PHC636" s="44" t="s">
        <v>50</v>
      </c>
      <c r="PHD636" s="44">
        <v>791</v>
      </c>
      <c r="PHE636" s="44" t="s">
        <v>51</v>
      </c>
      <c r="PHF636" s="44">
        <v>324</v>
      </c>
      <c r="PHG636" s="44" t="s">
        <v>85</v>
      </c>
      <c r="PHH636" s="44">
        <v>25</v>
      </c>
      <c r="PHI636" s="44" t="s">
        <v>429</v>
      </c>
      <c r="PHJ636" s="44">
        <v>4</v>
      </c>
      <c r="PHK636" s="44" t="s">
        <v>35</v>
      </c>
      <c r="PHL636" s="44">
        <v>64</v>
      </c>
      <c r="PHM636" s="44" t="s">
        <v>473</v>
      </c>
      <c r="PHO636" s="8">
        <v>5080198</v>
      </c>
      <c r="PHP636" s="44">
        <v>0</v>
      </c>
      <c r="PHQ636" s="44">
        <v>20001</v>
      </c>
      <c r="PHR636" s="11" t="s">
        <v>427</v>
      </c>
      <c r="PHS636" s="44" t="s">
        <v>50</v>
      </c>
      <c r="PHT636" s="44">
        <v>791</v>
      </c>
      <c r="PHU636" s="44" t="s">
        <v>51</v>
      </c>
      <c r="PHV636" s="44">
        <v>324</v>
      </c>
      <c r="PHW636" s="44" t="s">
        <v>85</v>
      </c>
      <c r="PHX636" s="44">
        <v>25</v>
      </c>
      <c r="PHY636" s="44" t="s">
        <v>429</v>
      </c>
      <c r="PHZ636" s="44">
        <v>4</v>
      </c>
      <c r="PIA636" s="44" t="s">
        <v>35</v>
      </c>
      <c r="PIB636" s="44">
        <v>64</v>
      </c>
      <c r="PIC636" s="44" t="s">
        <v>473</v>
      </c>
      <c r="PIE636" s="8">
        <v>5080198</v>
      </c>
      <c r="PIF636" s="44">
        <v>0</v>
      </c>
      <c r="PIG636" s="44">
        <v>20001</v>
      </c>
      <c r="PIH636" s="11" t="s">
        <v>427</v>
      </c>
      <c r="PII636" s="44" t="s">
        <v>50</v>
      </c>
      <c r="PIJ636" s="44">
        <v>791</v>
      </c>
      <c r="PIK636" s="44" t="s">
        <v>51</v>
      </c>
      <c r="PIL636" s="44">
        <v>324</v>
      </c>
      <c r="PIM636" s="44" t="s">
        <v>85</v>
      </c>
      <c r="PIN636" s="44">
        <v>25</v>
      </c>
      <c r="PIO636" s="44" t="s">
        <v>429</v>
      </c>
      <c r="PIP636" s="44">
        <v>4</v>
      </c>
      <c r="PIQ636" s="44" t="s">
        <v>35</v>
      </c>
      <c r="PIR636" s="44">
        <v>64</v>
      </c>
      <c r="PIS636" s="44" t="s">
        <v>473</v>
      </c>
      <c r="PIU636" s="8">
        <v>5080198</v>
      </c>
      <c r="PIV636" s="44">
        <v>0</v>
      </c>
      <c r="PIW636" s="44">
        <v>20001</v>
      </c>
      <c r="PIX636" s="11" t="s">
        <v>427</v>
      </c>
      <c r="PIY636" s="44" t="s">
        <v>50</v>
      </c>
      <c r="PIZ636" s="44">
        <v>791</v>
      </c>
      <c r="PJA636" s="44" t="s">
        <v>51</v>
      </c>
      <c r="PJB636" s="44">
        <v>324</v>
      </c>
      <c r="PJC636" s="44" t="s">
        <v>85</v>
      </c>
      <c r="PJD636" s="44">
        <v>25</v>
      </c>
      <c r="PJE636" s="44" t="s">
        <v>429</v>
      </c>
      <c r="PJF636" s="44">
        <v>4</v>
      </c>
      <c r="PJG636" s="44" t="s">
        <v>35</v>
      </c>
      <c r="PJH636" s="44">
        <v>64</v>
      </c>
      <c r="PJI636" s="44" t="s">
        <v>473</v>
      </c>
      <c r="PJK636" s="8">
        <v>5080198</v>
      </c>
      <c r="PJL636" s="44">
        <v>0</v>
      </c>
      <c r="PJM636" s="44">
        <v>20001</v>
      </c>
      <c r="PJN636" s="11" t="s">
        <v>427</v>
      </c>
      <c r="PJO636" s="44" t="s">
        <v>50</v>
      </c>
      <c r="PJP636" s="44">
        <v>791</v>
      </c>
      <c r="PJQ636" s="44" t="s">
        <v>51</v>
      </c>
      <c r="PJR636" s="44">
        <v>324</v>
      </c>
      <c r="PJS636" s="44" t="s">
        <v>85</v>
      </c>
      <c r="PJT636" s="44">
        <v>25</v>
      </c>
      <c r="PJU636" s="44" t="s">
        <v>429</v>
      </c>
      <c r="PJV636" s="44">
        <v>4</v>
      </c>
      <c r="PJW636" s="44" t="s">
        <v>35</v>
      </c>
      <c r="PJX636" s="44">
        <v>64</v>
      </c>
      <c r="PJY636" s="44" t="s">
        <v>473</v>
      </c>
      <c r="PKA636" s="8">
        <v>5080198</v>
      </c>
      <c r="PKB636" s="44">
        <v>0</v>
      </c>
      <c r="PKC636" s="44">
        <v>20001</v>
      </c>
      <c r="PKD636" s="11" t="s">
        <v>427</v>
      </c>
      <c r="PKE636" s="44" t="s">
        <v>50</v>
      </c>
      <c r="PKF636" s="44">
        <v>791</v>
      </c>
      <c r="PKG636" s="44" t="s">
        <v>51</v>
      </c>
      <c r="PKH636" s="44">
        <v>324</v>
      </c>
      <c r="PKI636" s="44" t="s">
        <v>85</v>
      </c>
      <c r="PKJ636" s="44">
        <v>25</v>
      </c>
      <c r="PKK636" s="44" t="s">
        <v>429</v>
      </c>
      <c r="PKL636" s="44">
        <v>4</v>
      </c>
      <c r="PKM636" s="44" t="s">
        <v>35</v>
      </c>
      <c r="PKN636" s="44">
        <v>64</v>
      </c>
      <c r="PKO636" s="44" t="s">
        <v>473</v>
      </c>
      <c r="PKQ636" s="8">
        <v>5080198</v>
      </c>
      <c r="PKR636" s="44">
        <v>0</v>
      </c>
      <c r="PKS636" s="44">
        <v>20001</v>
      </c>
      <c r="PKT636" s="11" t="s">
        <v>427</v>
      </c>
      <c r="PKU636" s="44" t="s">
        <v>50</v>
      </c>
      <c r="PKV636" s="44">
        <v>791</v>
      </c>
      <c r="PKW636" s="44" t="s">
        <v>51</v>
      </c>
      <c r="PKX636" s="44">
        <v>324</v>
      </c>
      <c r="PKY636" s="44" t="s">
        <v>85</v>
      </c>
      <c r="PKZ636" s="44">
        <v>25</v>
      </c>
      <c r="PLA636" s="44" t="s">
        <v>429</v>
      </c>
      <c r="PLB636" s="44">
        <v>4</v>
      </c>
      <c r="PLC636" s="44" t="s">
        <v>35</v>
      </c>
      <c r="PLD636" s="44">
        <v>64</v>
      </c>
      <c r="PLE636" s="44" t="s">
        <v>473</v>
      </c>
      <c r="PLG636" s="8">
        <v>5080198</v>
      </c>
      <c r="PLH636" s="44">
        <v>0</v>
      </c>
      <c r="PLI636" s="44">
        <v>20001</v>
      </c>
      <c r="PLJ636" s="11" t="s">
        <v>427</v>
      </c>
      <c r="PLK636" s="44" t="s">
        <v>50</v>
      </c>
      <c r="PLL636" s="44">
        <v>791</v>
      </c>
      <c r="PLM636" s="44" t="s">
        <v>51</v>
      </c>
      <c r="PLN636" s="44">
        <v>324</v>
      </c>
      <c r="PLO636" s="44" t="s">
        <v>85</v>
      </c>
      <c r="PLP636" s="44">
        <v>25</v>
      </c>
      <c r="PLQ636" s="44" t="s">
        <v>429</v>
      </c>
      <c r="PLR636" s="44">
        <v>4</v>
      </c>
      <c r="PLS636" s="44" t="s">
        <v>35</v>
      </c>
      <c r="PLT636" s="44">
        <v>64</v>
      </c>
      <c r="PLU636" s="44" t="s">
        <v>473</v>
      </c>
      <c r="PLW636" s="8">
        <v>5080198</v>
      </c>
      <c r="PLX636" s="44">
        <v>0</v>
      </c>
      <c r="PLY636" s="44">
        <v>20001</v>
      </c>
      <c r="PLZ636" s="11" t="s">
        <v>427</v>
      </c>
      <c r="PMA636" s="44" t="s">
        <v>50</v>
      </c>
      <c r="PMB636" s="44">
        <v>791</v>
      </c>
      <c r="PMC636" s="44" t="s">
        <v>51</v>
      </c>
      <c r="PMD636" s="44">
        <v>324</v>
      </c>
      <c r="PME636" s="44" t="s">
        <v>85</v>
      </c>
      <c r="PMF636" s="44">
        <v>25</v>
      </c>
      <c r="PMG636" s="44" t="s">
        <v>429</v>
      </c>
      <c r="PMH636" s="44">
        <v>4</v>
      </c>
      <c r="PMI636" s="44" t="s">
        <v>35</v>
      </c>
      <c r="PMJ636" s="44">
        <v>64</v>
      </c>
      <c r="PMK636" s="44" t="s">
        <v>473</v>
      </c>
      <c r="PMM636" s="8">
        <v>5080198</v>
      </c>
      <c r="PMN636" s="44">
        <v>0</v>
      </c>
      <c r="PMO636" s="44">
        <v>20001</v>
      </c>
      <c r="PMP636" s="11" t="s">
        <v>427</v>
      </c>
      <c r="PMQ636" s="44" t="s">
        <v>50</v>
      </c>
      <c r="PMR636" s="44">
        <v>791</v>
      </c>
      <c r="PMS636" s="44" t="s">
        <v>51</v>
      </c>
      <c r="PMT636" s="44">
        <v>324</v>
      </c>
      <c r="PMU636" s="44" t="s">
        <v>85</v>
      </c>
      <c r="PMV636" s="44">
        <v>25</v>
      </c>
      <c r="PMW636" s="44" t="s">
        <v>429</v>
      </c>
      <c r="PMX636" s="44">
        <v>4</v>
      </c>
      <c r="PMY636" s="44" t="s">
        <v>35</v>
      </c>
      <c r="PMZ636" s="44">
        <v>64</v>
      </c>
      <c r="PNA636" s="44" t="s">
        <v>473</v>
      </c>
      <c r="PNC636" s="8">
        <v>5080198</v>
      </c>
      <c r="PND636" s="44">
        <v>0</v>
      </c>
      <c r="PNE636" s="44">
        <v>20001</v>
      </c>
      <c r="PNF636" s="11" t="s">
        <v>427</v>
      </c>
      <c r="PNG636" s="44" t="s">
        <v>50</v>
      </c>
      <c r="PNH636" s="44">
        <v>791</v>
      </c>
      <c r="PNI636" s="44" t="s">
        <v>51</v>
      </c>
      <c r="PNJ636" s="44">
        <v>324</v>
      </c>
      <c r="PNK636" s="44" t="s">
        <v>85</v>
      </c>
      <c r="PNL636" s="44">
        <v>25</v>
      </c>
      <c r="PNM636" s="44" t="s">
        <v>429</v>
      </c>
      <c r="PNN636" s="44">
        <v>4</v>
      </c>
      <c r="PNO636" s="44" t="s">
        <v>35</v>
      </c>
      <c r="PNP636" s="44">
        <v>64</v>
      </c>
      <c r="PNQ636" s="44" t="s">
        <v>473</v>
      </c>
      <c r="PNS636" s="8">
        <v>5080198</v>
      </c>
      <c r="PNT636" s="44">
        <v>0</v>
      </c>
      <c r="PNU636" s="44">
        <v>20001</v>
      </c>
      <c r="PNV636" s="11" t="s">
        <v>427</v>
      </c>
      <c r="PNW636" s="44" t="s">
        <v>50</v>
      </c>
      <c r="PNX636" s="44">
        <v>791</v>
      </c>
      <c r="PNY636" s="44" t="s">
        <v>51</v>
      </c>
      <c r="PNZ636" s="44">
        <v>324</v>
      </c>
      <c r="POA636" s="44" t="s">
        <v>85</v>
      </c>
      <c r="POB636" s="44">
        <v>25</v>
      </c>
      <c r="POC636" s="44" t="s">
        <v>429</v>
      </c>
      <c r="POD636" s="44">
        <v>4</v>
      </c>
      <c r="POE636" s="44" t="s">
        <v>35</v>
      </c>
      <c r="POF636" s="44">
        <v>64</v>
      </c>
      <c r="POG636" s="44" t="s">
        <v>473</v>
      </c>
      <c r="POI636" s="8">
        <v>5080198</v>
      </c>
      <c r="POJ636" s="44">
        <v>0</v>
      </c>
      <c r="POK636" s="44">
        <v>20001</v>
      </c>
      <c r="POL636" s="11" t="s">
        <v>427</v>
      </c>
      <c r="POM636" s="44" t="s">
        <v>50</v>
      </c>
      <c r="PON636" s="44">
        <v>791</v>
      </c>
      <c r="POO636" s="44" t="s">
        <v>51</v>
      </c>
      <c r="POP636" s="44">
        <v>324</v>
      </c>
      <c r="POQ636" s="44" t="s">
        <v>85</v>
      </c>
      <c r="POR636" s="44">
        <v>25</v>
      </c>
      <c r="POS636" s="44" t="s">
        <v>429</v>
      </c>
      <c r="POT636" s="44">
        <v>4</v>
      </c>
      <c r="POU636" s="44" t="s">
        <v>35</v>
      </c>
      <c r="POV636" s="44">
        <v>64</v>
      </c>
      <c r="POW636" s="44" t="s">
        <v>473</v>
      </c>
      <c r="POY636" s="8">
        <v>5080198</v>
      </c>
      <c r="POZ636" s="44">
        <v>0</v>
      </c>
      <c r="PPA636" s="44">
        <v>20001</v>
      </c>
      <c r="PPB636" s="11" t="s">
        <v>427</v>
      </c>
      <c r="PPC636" s="44" t="s">
        <v>50</v>
      </c>
      <c r="PPD636" s="44">
        <v>791</v>
      </c>
      <c r="PPE636" s="44" t="s">
        <v>51</v>
      </c>
      <c r="PPF636" s="44">
        <v>324</v>
      </c>
      <c r="PPG636" s="44" t="s">
        <v>85</v>
      </c>
      <c r="PPH636" s="44">
        <v>25</v>
      </c>
      <c r="PPI636" s="44" t="s">
        <v>429</v>
      </c>
      <c r="PPJ636" s="44">
        <v>4</v>
      </c>
      <c r="PPK636" s="44" t="s">
        <v>35</v>
      </c>
      <c r="PPL636" s="44">
        <v>64</v>
      </c>
      <c r="PPM636" s="44" t="s">
        <v>473</v>
      </c>
      <c r="PPO636" s="8">
        <v>5080198</v>
      </c>
      <c r="PPP636" s="44">
        <v>0</v>
      </c>
      <c r="PPQ636" s="44">
        <v>20001</v>
      </c>
      <c r="PPR636" s="11" t="s">
        <v>427</v>
      </c>
      <c r="PPS636" s="44" t="s">
        <v>50</v>
      </c>
      <c r="PPT636" s="44">
        <v>791</v>
      </c>
      <c r="PPU636" s="44" t="s">
        <v>51</v>
      </c>
      <c r="PPV636" s="44">
        <v>324</v>
      </c>
      <c r="PPW636" s="44" t="s">
        <v>85</v>
      </c>
      <c r="PPX636" s="44">
        <v>25</v>
      </c>
      <c r="PPY636" s="44" t="s">
        <v>429</v>
      </c>
      <c r="PPZ636" s="44">
        <v>4</v>
      </c>
      <c r="PQA636" s="44" t="s">
        <v>35</v>
      </c>
      <c r="PQB636" s="44">
        <v>64</v>
      </c>
      <c r="PQC636" s="44" t="s">
        <v>473</v>
      </c>
      <c r="PQE636" s="8">
        <v>5080198</v>
      </c>
      <c r="PQF636" s="44">
        <v>0</v>
      </c>
      <c r="PQG636" s="44">
        <v>20001</v>
      </c>
      <c r="PQH636" s="11" t="s">
        <v>427</v>
      </c>
      <c r="PQI636" s="44" t="s">
        <v>50</v>
      </c>
      <c r="PQJ636" s="44">
        <v>791</v>
      </c>
      <c r="PQK636" s="44" t="s">
        <v>51</v>
      </c>
      <c r="PQL636" s="44">
        <v>324</v>
      </c>
      <c r="PQM636" s="44" t="s">
        <v>85</v>
      </c>
      <c r="PQN636" s="44">
        <v>25</v>
      </c>
      <c r="PQO636" s="44" t="s">
        <v>429</v>
      </c>
      <c r="PQP636" s="44">
        <v>4</v>
      </c>
      <c r="PQQ636" s="44" t="s">
        <v>35</v>
      </c>
      <c r="PQR636" s="44">
        <v>64</v>
      </c>
      <c r="PQS636" s="44" t="s">
        <v>473</v>
      </c>
      <c r="PQU636" s="8">
        <v>5080198</v>
      </c>
      <c r="PQV636" s="44">
        <v>0</v>
      </c>
      <c r="PQW636" s="44">
        <v>20001</v>
      </c>
      <c r="PQX636" s="11" t="s">
        <v>427</v>
      </c>
      <c r="PQY636" s="44" t="s">
        <v>50</v>
      </c>
      <c r="PQZ636" s="44">
        <v>791</v>
      </c>
      <c r="PRA636" s="44" t="s">
        <v>51</v>
      </c>
      <c r="PRB636" s="44">
        <v>324</v>
      </c>
      <c r="PRC636" s="44" t="s">
        <v>85</v>
      </c>
      <c r="PRD636" s="44">
        <v>25</v>
      </c>
      <c r="PRE636" s="44" t="s">
        <v>429</v>
      </c>
      <c r="PRF636" s="44">
        <v>4</v>
      </c>
      <c r="PRG636" s="44" t="s">
        <v>35</v>
      </c>
      <c r="PRH636" s="44">
        <v>64</v>
      </c>
      <c r="PRI636" s="44" t="s">
        <v>473</v>
      </c>
      <c r="PRK636" s="8">
        <v>5080198</v>
      </c>
      <c r="PRL636" s="44">
        <v>0</v>
      </c>
      <c r="PRM636" s="44">
        <v>20001</v>
      </c>
      <c r="PRN636" s="11" t="s">
        <v>427</v>
      </c>
      <c r="PRO636" s="44" t="s">
        <v>50</v>
      </c>
      <c r="PRP636" s="44">
        <v>791</v>
      </c>
      <c r="PRQ636" s="44" t="s">
        <v>51</v>
      </c>
      <c r="PRR636" s="44">
        <v>324</v>
      </c>
      <c r="PRS636" s="44" t="s">
        <v>85</v>
      </c>
      <c r="PRT636" s="44">
        <v>25</v>
      </c>
      <c r="PRU636" s="44" t="s">
        <v>429</v>
      </c>
      <c r="PRV636" s="44">
        <v>4</v>
      </c>
      <c r="PRW636" s="44" t="s">
        <v>35</v>
      </c>
      <c r="PRX636" s="44">
        <v>64</v>
      </c>
      <c r="PRY636" s="44" t="s">
        <v>473</v>
      </c>
      <c r="PSA636" s="8">
        <v>5080198</v>
      </c>
      <c r="PSB636" s="44">
        <v>0</v>
      </c>
      <c r="PSC636" s="44">
        <v>20001</v>
      </c>
      <c r="PSD636" s="11" t="s">
        <v>427</v>
      </c>
      <c r="PSE636" s="44" t="s">
        <v>50</v>
      </c>
      <c r="PSF636" s="44">
        <v>791</v>
      </c>
      <c r="PSG636" s="44" t="s">
        <v>51</v>
      </c>
      <c r="PSH636" s="44">
        <v>324</v>
      </c>
      <c r="PSI636" s="44" t="s">
        <v>85</v>
      </c>
      <c r="PSJ636" s="44">
        <v>25</v>
      </c>
      <c r="PSK636" s="44" t="s">
        <v>429</v>
      </c>
      <c r="PSL636" s="44">
        <v>4</v>
      </c>
      <c r="PSM636" s="44" t="s">
        <v>35</v>
      </c>
      <c r="PSN636" s="44">
        <v>64</v>
      </c>
      <c r="PSO636" s="44" t="s">
        <v>473</v>
      </c>
      <c r="PSQ636" s="8">
        <v>5080198</v>
      </c>
      <c r="PSR636" s="44">
        <v>0</v>
      </c>
      <c r="PSS636" s="44">
        <v>20001</v>
      </c>
      <c r="PST636" s="11" t="s">
        <v>427</v>
      </c>
      <c r="PSU636" s="44" t="s">
        <v>50</v>
      </c>
      <c r="PSV636" s="44">
        <v>791</v>
      </c>
      <c r="PSW636" s="44" t="s">
        <v>51</v>
      </c>
      <c r="PSX636" s="44">
        <v>324</v>
      </c>
      <c r="PSY636" s="44" t="s">
        <v>85</v>
      </c>
      <c r="PSZ636" s="44">
        <v>25</v>
      </c>
      <c r="PTA636" s="44" t="s">
        <v>429</v>
      </c>
      <c r="PTB636" s="44">
        <v>4</v>
      </c>
      <c r="PTC636" s="44" t="s">
        <v>35</v>
      </c>
      <c r="PTD636" s="44">
        <v>64</v>
      </c>
      <c r="PTE636" s="44" t="s">
        <v>473</v>
      </c>
      <c r="PTG636" s="8">
        <v>5080198</v>
      </c>
      <c r="PTH636" s="44">
        <v>0</v>
      </c>
      <c r="PTI636" s="44">
        <v>20001</v>
      </c>
      <c r="PTJ636" s="11" t="s">
        <v>427</v>
      </c>
      <c r="PTK636" s="44" t="s">
        <v>50</v>
      </c>
      <c r="PTL636" s="44">
        <v>791</v>
      </c>
      <c r="PTM636" s="44" t="s">
        <v>51</v>
      </c>
      <c r="PTN636" s="44">
        <v>324</v>
      </c>
      <c r="PTO636" s="44" t="s">
        <v>85</v>
      </c>
      <c r="PTP636" s="44">
        <v>25</v>
      </c>
      <c r="PTQ636" s="44" t="s">
        <v>429</v>
      </c>
      <c r="PTR636" s="44">
        <v>4</v>
      </c>
      <c r="PTS636" s="44" t="s">
        <v>35</v>
      </c>
      <c r="PTT636" s="44">
        <v>64</v>
      </c>
      <c r="PTU636" s="44" t="s">
        <v>473</v>
      </c>
      <c r="PTW636" s="8">
        <v>5080198</v>
      </c>
      <c r="PTX636" s="44">
        <v>0</v>
      </c>
      <c r="PTY636" s="44">
        <v>20001</v>
      </c>
      <c r="PTZ636" s="11" t="s">
        <v>427</v>
      </c>
      <c r="PUA636" s="44" t="s">
        <v>50</v>
      </c>
      <c r="PUB636" s="44">
        <v>791</v>
      </c>
      <c r="PUC636" s="44" t="s">
        <v>51</v>
      </c>
      <c r="PUD636" s="44">
        <v>324</v>
      </c>
      <c r="PUE636" s="44" t="s">
        <v>85</v>
      </c>
      <c r="PUF636" s="44">
        <v>25</v>
      </c>
      <c r="PUG636" s="44" t="s">
        <v>429</v>
      </c>
      <c r="PUH636" s="44">
        <v>4</v>
      </c>
      <c r="PUI636" s="44" t="s">
        <v>35</v>
      </c>
      <c r="PUJ636" s="44">
        <v>64</v>
      </c>
      <c r="PUK636" s="44" t="s">
        <v>473</v>
      </c>
      <c r="PUM636" s="8">
        <v>5080198</v>
      </c>
      <c r="PUN636" s="44">
        <v>0</v>
      </c>
      <c r="PUO636" s="44">
        <v>20001</v>
      </c>
      <c r="PUP636" s="11" t="s">
        <v>427</v>
      </c>
      <c r="PUQ636" s="44" t="s">
        <v>50</v>
      </c>
      <c r="PUR636" s="44">
        <v>791</v>
      </c>
      <c r="PUS636" s="44" t="s">
        <v>51</v>
      </c>
      <c r="PUT636" s="44">
        <v>324</v>
      </c>
      <c r="PUU636" s="44" t="s">
        <v>85</v>
      </c>
      <c r="PUV636" s="44">
        <v>25</v>
      </c>
      <c r="PUW636" s="44" t="s">
        <v>429</v>
      </c>
      <c r="PUX636" s="44">
        <v>4</v>
      </c>
      <c r="PUY636" s="44" t="s">
        <v>35</v>
      </c>
      <c r="PUZ636" s="44">
        <v>64</v>
      </c>
      <c r="PVA636" s="44" t="s">
        <v>473</v>
      </c>
      <c r="PVC636" s="8">
        <v>5080198</v>
      </c>
      <c r="PVD636" s="44">
        <v>0</v>
      </c>
      <c r="PVE636" s="44">
        <v>20001</v>
      </c>
      <c r="PVF636" s="11" t="s">
        <v>427</v>
      </c>
      <c r="PVG636" s="44" t="s">
        <v>50</v>
      </c>
      <c r="PVH636" s="44">
        <v>791</v>
      </c>
      <c r="PVI636" s="44" t="s">
        <v>51</v>
      </c>
      <c r="PVJ636" s="44">
        <v>324</v>
      </c>
      <c r="PVK636" s="44" t="s">
        <v>85</v>
      </c>
      <c r="PVL636" s="44">
        <v>25</v>
      </c>
      <c r="PVM636" s="44" t="s">
        <v>429</v>
      </c>
      <c r="PVN636" s="44">
        <v>4</v>
      </c>
      <c r="PVO636" s="44" t="s">
        <v>35</v>
      </c>
      <c r="PVP636" s="44">
        <v>64</v>
      </c>
      <c r="PVQ636" s="44" t="s">
        <v>473</v>
      </c>
      <c r="PVS636" s="8">
        <v>5080198</v>
      </c>
      <c r="PVT636" s="44">
        <v>0</v>
      </c>
      <c r="PVU636" s="44">
        <v>20001</v>
      </c>
      <c r="PVV636" s="11" t="s">
        <v>427</v>
      </c>
      <c r="PVW636" s="44" t="s">
        <v>50</v>
      </c>
      <c r="PVX636" s="44">
        <v>791</v>
      </c>
      <c r="PVY636" s="44" t="s">
        <v>51</v>
      </c>
      <c r="PVZ636" s="44">
        <v>324</v>
      </c>
      <c r="PWA636" s="44" t="s">
        <v>85</v>
      </c>
      <c r="PWB636" s="44">
        <v>25</v>
      </c>
      <c r="PWC636" s="44" t="s">
        <v>429</v>
      </c>
      <c r="PWD636" s="44">
        <v>4</v>
      </c>
      <c r="PWE636" s="44" t="s">
        <v>35</v>
      </c>
      <c r="PWF636" s="44">
        <v>64</v>
      </c>
      <c r="PWG636" s="44" t="s">
        <v>473</v>
      </c>
      <c r="PWI636" s="8">
        <v>5080198</v>
      </c>
      <c r="PWJ636" s="44">
        <v>0</v>
      </c>
      <c r="PWK636" s="44">
        <v>20001</v>
      </c>
      <c r="PWL636" s="11" t="s">
        <v>427</v>
      </c>
      <c r="PWM636" s="44" t="s">
        <v>50</v>
      </c>
      <c r="PWN636" s="44">
        <v>791</v>
      </c>
      <c r="PWO636" s="44" t="s">
        <v>51</v>
      </c>
      <c r="PWP636" s="44">
        <v>324</v>
      </c>
      <c r="PWQ636" s="44" t="s">
        <v>85</v>
      </c>
      <c r="PWR636" s="44">
        <v>25</v>
      </c>
      <c r="PWS636" s="44" t="s">
        <v>429</v>
      </c>
      <c r="PWT636" s="44">
        <v>4</v>
      </c>
      <c r="PWU636" s="44" t="s">
        <v>35</v>
      </c>
      <c r="PWV636" s="44">
        <v>64</v>
      </c>
      <c r="PWW636" s="44" t="s">
        <v>473</v>
      </c>
      <c r="PWY636" s="8">
        <v>5080198</v>
      </c>
      <c r="PWZ636" s="44">
        <v>0</v>
      </c>
      <c r="PXA636" s="44">
        <v>20001</v>
      </c>
      <c r="PXB636" s="11" t="s">
        <v>427</v>
      </c>
      <c r="PXC636" s="44" t="s">
        <v>50</v>
      </c>
      <c r="PXD636" s="44">
        <v>791</v>
      </c>
      <c r="PXE636" s="44" t="s">
        <v>51</v>
      </c>
      <c r="PXF636" s="44">
        <v>324</v>
      </c>
      <c r="PXG636" s="44" t="s">
        <v>85</v>
      </c>
      <c r="PXH636" s="44">
        <v>25</v>
      </c>
      <c r="PXI636" s="44" t="s">
        <v>429</v>
      </c>
      <c r="PXJ636" s="44">
        <v>4</v>
      </c>
      <c r="PXK636" s="44" t="s">
        <v>35</v>
      </c>
      <c r="PXL636" s="44">
        <v>64</v>
      </c>
      <c r="PXM636" s="44" t="s">
        <v>473</v>
      </c>
      <c r="PXO636" s="8">
        <v>5080198</v>
      </c>
      <c r="PXP636" s="44">
        <v>0</v>
      </c>
      <c r="PXQ636" s="44">
        <v>20001</v>
      </c>
      <c r="PXR636" s="11" t="s">
        <v>427</v>
      </c>
      <c r="PXS636" s="44" t="s">
        <v>50</v>
      </c>
      <c r="PXT636" s="44">
        <v>791</v>
      </c>
      <c r="PXU636" s="44" t="s">
        <v>51</v>
      </c>
      <c r="PXV636" s="44">
        <v>324</v>
      </c>
      <c r="PXW636" s="44" t="s">
        <v>85</v>
      </c>
      <c r="PXX636" s="44">
        <v>25</v>
      </c>
      <c r="PXY636" s="44" t="s">
        <v>429</v>
      </c>
      <c r="PXZ636" s="44">
        <v>4</v>
      </c>
      <c r="PYA636" s="44" t="s">
        <v>35</v>
      </c>
      <c r="PYB636" s="44">
        <v>64</v>
      </c>
      <c r="PYC636" s="44" t="s">
        <v>473</v>
      </c>
      <c r="PYE636" s="8">
        <v>5080198</v>
      </c>
      <c r="PYF636" s="44">
        <v>0</v>
      </c>
      <c r="PYG636" s="44">
        <v>20001</v>
      </c>
      <c r="PYH636" s="11" t="s">
        <v>427</v>
      </c>
      <c r="PYI636" s="44" t="s">
        <v>50</v>
      </c>
      <c r="PYJ636" s="44">
        <v>791</v>
      </c>
      <c r="PYK636" s="44" t="s">
        <v>51</v>
      </c>
      <c r="PYL636" s="44">
        <v>324</v>
      </c>
      <c r="PYM636" s="44" t="s">
        <v>85</v>
      </c>
      <c r="PYN636" s="44">
        <v>25</v>
      </c>
      <c r="PYO636" s="44" t="s">
        <v>429</v>
      </c>
      <c r="PYP636" s="44">
        <v>4</v>
      </c>
      <c r="PYQ636" s="44" t="s">
        <v>35</v>
      </c>
      <c r="PYR636" s="44">
        <v>64</v>
      </c>
      <c r="PYS636" s="44" t="s">
        <v>473</v>
      </c>
      <c r="PYU636" s="8">
        <v>5080198</v>
      </c>
      <c r="PYV636" s="44">
        <v>0</v>
      </c>
      <c r="PYW636" s="44">
        <v>20001</v>
      </c>
      <c r="PYX636" s="11" t="s">
        <v>427</v>
      </c>
      <c r="PYY636" s="44" t="s">
        <v>50</v>
      </c>
      <c r="PYZ636" s="44">
        <v>791</v>
      </c>
      <c r="PZA636" s="44" t="s">
        <v>51</v>
      </c>
      <c r="PZB636" s="44">
        <v>324</v>
      </c>
      <c r="PZC636" s="44" t="s">
        <v>85</v>
      </c>
      <c r="PZD636" s="44">
        <v>25</v>
      </c>
      <c r="PZE636" s="44" t="s">
        <v>429</v>
      </c>
      <c r="PZF636" s="44">
        <v>4</v>
      </c>
      <c r="PZG636" s="44" t="s">
        <v>35</v>
      </c>
      <c r="PZH636" s="44">
        <v>64</v>
      </c>
      <c r="PZI636" s="44" t="s">
        <v>473</v>
      </c>
      <c r="PZK636" s="8">
        <v>5080198</v>
      </c>
      <c r="PZL636" s="44">
        <v>0</v>
      </c>
      <c r="PZM636" s="44">
        <v>20001</v>
      </c>
      <c r="PZN636" s="11" t="s">
        <v>427</v>
      </c>
      <c r="PZO636" s="44" t="s">
        <v>50</v>
      </c>
      <c r="PZP636" s="44">
        <v>791</v>
      </c>
      <c r="PZQ636" s="44" t="s">
        <v>51</v>
      </c>
      <c r="PZR636" s="44">
        <v>324</v>
      </c>
      <c r="PZS636" s="44" t="s">
        <v>85</v>
      </c>
      <c r="PZT636" s="44">
        <v>25</v>
      </c>
      <c r="PZU636" s="44" t="s">
        <v>429</v>
      </c>
      <c r="PZV636" s="44">
        <v>4</v>
      </c>
      <c r="PZW636" s="44" t="s">
        <v>35</v>
      </c>
      <c r="PZX636" s="44">
        <v>64</v>
      </c>
      <c r="PZY636" s="44" t="s">
        <v>473</v>
      </c>
      <c r="QAA636" s="8">
        <v>5080198</v>
      </c>
      <c r="QAB636" s="44">
        <v>0</v>
      </c>
      <c r="QAC636" s="44">
        <v>20001</v>
      </c>
      <c r="QAD636" s="11" t="s">
        <v>427</v>
      </c>
      <c r="QAE636" s="44" t="s">
        <v>50</v>
      </c>
      <c r="QAF636" s="44">
        <v>791</v>
      </c>
      <c r="QAG636" s="44" t="s">
        <v>51</v>
      </c>
      <c r="QAH636" s="44">
        <v>324</v>
      </c>
      <c r="QAI636" s="44" t="s">
        <v>85</v>
      </c>
      <c r="QAJ636" s="44">
        <v>25</v>
      </c>
      <c r="QAK636" s="44" t="s">
        <v>429</v>
      </c>
      <c r="QAL636" s="44">
        <v>4</v>
      </c>
      <c r="QAM636" s="44" t="s">
        <v>35</v>
      </c>
      <c r="QAN636" s="44">
        <v>64</v>
      </c>
      <c r="QAO636" s="44" t="s">
        <v>473</v>
      </c>
      <c r="QAQ636" s="8">
        <v>5080198</v>
      </c>
      <c r="QAR636" s="44">
        <v>0</v>
      </c>
      <c r="QAS636" s="44">
        <v>20001</v>
      </c>
      <c r="QAT636" s="11" t="s">
        <v>427</v>
      </c>
      <c r="QAU636" s="44" t="s">
        <v>50</v>
      </c>
      <c r="QAV636" s="44">
        <v>791</v>
      </c>
      <c r="QAW636" s="44" t="s">
        <v>51</v>
      </c>
      <c r="QAX636" s="44">
        <v>324</v>
      </c>
      <c r="QAY636" s="44" t="s">
        <v>85</v>
      </c>
      <c r="QAZ636" s="44">
        <v>25</v>
      </c>
      <c r="QBA636" s="44" t="s">
        <v>429</v>
      </c>
      <c r="QBB636" s="44">
        <v>4</v>
      </c>
      <c r="QBC636" s="44" t="s">
        <v>35</v>
      </c>
      <c r="QBD636" s="44">
        <v>64</v>
      </c>
      <c r="QBE636" s="44" t="s">
        <v>473</v>
      </c>
      <c r="QBG636" s="8">
        <v>5080198</v>
      </c>
      <c r="QBH636" s="44">
        <v>0</v>
      </c>
      <c r="QBI636" s="44">
        <v>20001</v>
      </c>
      <c r="QBJ636" s="11" t="s">
        <v>427</v>
      </c>
      <c r="QBK636" s="44" t="s">
        <v>50</v>
      </c>
      <c r="QBL636" s="44">
        <v>791</v>
      </c>
      <c r="QBM636" s="44" t="s">
        <v>51</v>
      </c>
      <c r="QBN636" s="44">
        <v>324</v>
      </c>
      <c r="QBO636" s="44" t="s">
        <v>85</v>
      </c>
      <c r="QBP636" s="44">
        <v>25</v>
      </c>
      <c r="QBQ636" s="44" t="s">
        <v>429</v>
      </c>
      <c r="QBR636" s="44">
        <v>4</v>
      </c>
      <c r="QBS636" s="44" t="s">
        <v>35</v>
      </c>
      <c r="QBT636" s="44">
        <v>64</v>
      </c>
      <c r="QBU636" s="44" t="s">
        <v>473</v>
      </c>
      <c r="QBW636" s="8">
        <v>5080198</v>
      </c>
      <c r="QBX636" s="44">
        <v>0</v>
      </c>
      <c r="QBY636" s="44">
        <v>20001</v>
      </c>
      <c r="QBZ636" s="11" t="s">
        <v>427</v>
      </c>
      <c r="QCA636" s="44" t="s">
        <v>50</v>
      </c>
      <c r="QCB636" s="44">
        <v>791</v>
      </c>
      <c r="QCC636" s="44" t="s">
        <v>51</v>
      </c>
      <c r="QCD636" s="44">
        <v>324</v>
      </c>
      <c r="QCE636" s="44" t="s">
        <v>85</v>
      </c>
      <c r="QCF636" s="44">
        <v>25</v>
      </c>
      <c r="QCG636" s="44" t="s">
        <v>429</v>
      </c>
      <c r="QCH636" s="44">
        <v>4</v>
      </c>
      <c r="QCI636" s="44" t="s">
        <v>35</v>
      </c>
      <c r="QCJ636" s="44">
        <v>64</v>
      </c>
      <c r="QCK636" s="44" t="s">
        <v>473</v>
      </c>
      <c r="QCM636" s="8">
        <v>5080198</v>
      </c>
      <c r="QCN636" s="44">
        <v>0</v>
      </c>
      <c r="QCO636" s="44">
        <v>20001</v>
      </c>
      <c r="QCP636" s="11" t="s">
        <v>427</v>
      </c>
      <c r="QCQ636" s="44" t="s">
        <v>50</v>
      </c>
      <c r="QCR636" s="44">
        <v>791</v>
      </c>
      <c r="QCS636" s="44" t="s">
        <v>51</v>
      </c>
      <c r="QCT636" s="44">
        <v>324</v>
      </c>
      <c r="QCU636" s="44" t="s">
        <v>85</v>
      </c>
      <c r="QCV636" s="44">
        <v>25</v>
      </c>
      <c r="QCW636" s="44" t="s">
        <v>429</v>
      </c>
      <c r="QCX636" s="44">
        <v>4</v>
      </c>
      <c r="QCY636" s="44" t="s">
        <v>35</v>
      </c>
      <c r="QCZ636" s="44">
        <v>64</v>
      </c>
      <c r="QDA636" s="44" t="s">
        <v>473</v>
      </c>
      <c r="QDC636" s="8">
        <v>5080198</v>
      </c>
      <c r="QDD636" s="44">
        <v>0</v>
      </c>
      <c r="QDE636" s="44">
        <v>20001</v>
      </c>
      <c r="QDF636" s="11" t="s">
        <v>427</v>
      </c>
      <c r="QDG636" s="44" t="s">
        <v>50</v>
      </c>
      <c r="QDH636" s="44">
        <v>791</v>
      </c>
      <c r="QDI636" s="44" t="s">
        <v>51</v>
      </c>
      <c r="QDJ636" s="44">
        <v>324</v>
      </c>
      <c r="QDK636" s="44" t="s">
        <v>85</v>
      </c>
      <c r="QDL636" s="44">
        <v>25</v>
      </c>
      <c r="QDM636" s="44" t="s">
        <v>429</v>
      </c>
      <c r="QDN636" s="44">
        <v>4</v>
      </c>
      <c r="QDO636" s="44" t="s">
        <v>35</v>
      </c>
      <c r="QDP636" s="44">
        <v>64</v>
      </c>
      <c r="QDQ636" s="44" t="s">
        <v>473</v>
      </c>
      <c r="QDS636" s="8">
        <v>5080198</v>
      </c>
      <c r="QDT636" s="44">
        <v>0</v>
      </c>
      <c r="QDU636" s="44">
        <v>20001</v>
      </c>
      <c r="QDV636" s="11" t="s">
        <v>427</v>
      </c>
      <c r="QDW636" s="44" t="s">
        <v>50</v>
      </c>
      <c r="QDX636" s="44">
        <v>791</v>
      </c>
      <c r="QDY636" s="44" t="s">
        <v>51</v>
      </c>
      <c r="QDZ636" s="44">
        <v>324</v>
      </c>
      <c r="QEA636" s="44" t="s">
        <v>85</v>
      </c>
      <c r="QEB636" s="44">
        <v>25</v>
      </c>
      <c r="QEC636" s="44" t="s">
        <v>429</v>
      </c>
      <c r="QED636" s="44">
        <v>4</v>
      </c>
      <c r="QEE636" s="44" t="s">
        <v>35</v>
      </c>
      <c r="QEF636" s="44">
        <v>64</v>
      </c>
      <c r="QEG636" s="44" t="s">
        <v>473</v>
      </c>
      <c r="QEI636" s="8">
        <v>5080198</v>
      </c>
      <c r="QEJ636" s="44">
        <v>0</v>
      </c>
      <c r="QEK636" s="44">
        <v>20001</v>
      </c>
      <c r="QEL636" s="11" t="s">
        <v>427</v>
      </c>
      <c r="QEM636" s="44" t="s">
        <v>50</v>
      </c>
      <c r="QEN636" s="44">
        <v>791</v>
      </c>
      <c r="QEO636" s="44" t="s">
        <v>51</v>
      </c>
      <c r="QEP636" s="44">
        <v>324</v>
      </c>
      <c r="QEQ636" s="44" t="s">
        <v>85</v>
      </c>
      <c r="QER636" s="44">
        <v>25</v>
      </c>
      <c r="QES636" s="44" t="s">
        <v>429</v>
      </c>
      <c r="QET636" s="44">
        <v>4</v>
      </c>
      <c r="QEU636" s="44" t="s">
        <v>35</v>
      </c>
      <c r="QEV636" s="44">
        <v>64</v>
      </c>
      <c r="QEW636" s="44" t="s">
        <v>473</v>
      </c>
      <c r="QEY636" s="8">
        <v>5080198</v>
      </c>
      <c r="QEZ636" s="44">
        <v>0</v>
      </c>
      <c r="QFA636" s="44">
        <v>20001</v>
      </c>
      <c r="QFB636" s="11" t="s">
        <v>427</v>
      </c>
      <c r="QFC636" s="44" t="s">
        <v>50</v>
      </c>
      <c r="QFD636" s="44">
        <v>791</v>
      </c>
      <c r="QFE636" s="44" t="s">
        <v>51</v>
      </c>
      <c r="QFF636" s="44">
        <v>324</v>
      </c>
      <c r="QFG636" s="44" t="s">
        <v>85</v>
      </c>
      <c r="QFH636" s="44">
        <v>25</v>
      </c>
      <c r="QFI636" s="44" t="s">
        <v>429</v>
      </c>
      <c r="QFJ636" s="44">
        <v>4</v>
      </c>
      <c r="QFK636" s="44" t="s">
        <v>35</v>
      </c>
      <c r="QFL636" s="44">
        <v>64</v>
      </c>
      <c r="QFM636" s="44" t="s">
        <v>473</v>
      </c>
      <c r="QFO636" s="8">
        <v>5080198</v>
      </c>
      <c r="QFP636" s="44">
        <v>0</v>
      </c>
      <c r="QFQ636" s="44">
        <v>20001</v>
      </c>
      <c r="QFR636" s="11" t="s">
        <v>427</v>
      </c>
      <c r="QFS636" s="44" t="s">
        <v>50</v>
      </c>
      <c r="QFT636" s="44">
        <v>791</v>
      </c>
      <c r="QFU636" s="44" t="s">
        <v>51</v>
      </c>
      <c r="QFV636" s="44">
        <v>324</v>
      </c>
      <c r="QFW636" s="44" t="s">
        <v>85</v>
      </c>
      <c r="QFX636" s="44">
        <v>25</v>
      </c>
      <c r="QFY636" s="44" t="s">
        <v>429</v>
      </c>
      <c r="QFZ636" s="44">
        <v>4</v>
      </c>
      <c r="QGA636" s="44" t="s">
        <v>35</v>
      </c>
      <c r="QGB636" s="44">
        <v>64</v>
      </c>
      <c r="QGC636" s="44" t="s">
        <v>473</v>
      </c>
      <c r="QGE636" s="8">
        <v>5080198</v>
      </c>
      <c r="QGF636" s="44">
        <v>0</v>
      </c>
      <c r="QGG636" s="44">
        <v>20001</v>
      </c>
      <c r="QGH636" s="11" t="s">
        <v>427</v>
      </c>
      <c r="QGI636" s="44" t="s">
        <v>50</v>
      </c>
      <c r="QGJ636" s="44">
        <v>791</v>
      </c>
      <c r="QGK636" s="44" t="s">
        <v>51</v>
      </c>
      <c r="QGL636" s="44">
        <v>324</v>
      </c>
      <c r="QGM636" s="44" t="s">
        <v>85</v>
      </c>
      <c r="QGN636" s="44">
        <v>25</v>
      </c>
      <c r="QGO636" s="44" t="s">
        <v>429</v>
      </c>
      <c r="QGP636" s="44">
        <v>4</v>
      </c>
      <c r="QGQ636" s="44" t="s">
        <v>35</v>
      </c>
      <c r="QGR636" s="44">
        <v>64</v>
      </c>
      <c r="QGS636" s="44" t="s">
        <v>473</v>
      </c>
      <c r="QGU636" s="8">
        <v>5080198</v>
      </c>
      <c r="QGV636" s="44">
        <v>0</v>
      </c>
      <c r="QGW636" s="44">
        <v>20001</v>
      </c>
      <c r="QGX636" s="11" t="s">
        <v>427</v>
      </c>
      <c r="QGY636" s="44" t="s">
        <v>50</v>
      </c>
      <c r="QGZ636" s="44">
        <v>791</v>
      </c>
      <c r="QHA636" s="44" t="s">
        <v>51</v>
      </c>
      <c r="QHB636" s="44">
        <v>324</v>
      </c>
      <c r="QHC636" s="44" t="s">
        <v>85</v>
      </c>
      <c r="QHD636" s="44">
        <v>25</v>
      </c>
      <c r="QHE636" s="44" t="s">
        <v>429</v>
      </c>
      <c r="QHF636" s="44">
        <v>4</v>
      </c>
      <c r="QHG636" s="44" t="s">
        <v>35</v>
      </c>
      <c r="QHH636" s="44">
        <v>64</v>
      </c>
      <c r="QHI636" s="44" t="s">
        <v>473</v>
      </c>
      <c r="QHK636" s="8">
        <v>5080198</v>
      </c>
      <c r="QHL636" s="44">
        <v>0</v>
      </c>
      <c r="QHM636" s="44">
        <v>20001</v>
      </c>
      <c r="QHN636" s="11" t="s">
        <v>427</v>
      </c>
      <c r="QHO636" s="44" t="s">
        <v>50</v>
      </c>
      <c r="QHP636" s="44">
        <v>791</v>
      </c>
      <c r="QHQ636" s="44" t="s">
        <v>51</v>
      </c>
      <c r="QHR636" s="44">
        <v>324</v>
      </c>
      <c r="QHS636" s="44" t="s">
        <v>85</v>
      </c>
      <c r="QHT636" s="44">
        <v>25</v>
      </c>
      <c r="QHU636" s="44" t="s">
        <v>429</v>
      </c>
      <c r="QHV636" s="44">
        <v>4</v>
      </c>
      <c r="QHW636" s="44" t="s">
        <v>35</v>
      </c>
      <c r="QHX636" s="44">
        <v>64</v>
      </c>
      <c r="QHY636" s="44" t="s">
        <v>473</v>
      </c>
      <c r="QIA636" s="8">
        <v>5080198</v>
      </c>
      <c r="QIB636" s="44">
        <v>0</v>
      </c>
      <c r="QIC636" s="44">
        <v>20001</v>
      </c>
      <c r="QID636" s="11" t="s">
        <v>427</v>
      </c>
      <c r="QIE636" s="44" t="s">
        <v>50</v>
      </c>
      <c r="QIF636" s="44">
        <v>791</v>
      </c>
      <c r="QIG636" s="44" t="s">
        <v>51</v>
      </c>
      <c r="QIH636" s="44">
        <v>324</v>
      </c>
      <c r="QII636" s="44" t="s">
        <v>85</v>
      </c>
      <c r="QIJ636" s="44">
        <v>25</v>
      </c>
      <c r="QIK636" s="44" t="s">
        <v>429</v>
      </c>
      <c r="QIL636" s="44">
        <v>4</v>
      </c>
      <c r="QIM636" s="44" t="s">
        <v>35</v>
      </c>
      <c r="QIN636" s="44">
        <v>64</v>
      </c>
      <c r="QIO636" s="44" t="s">
        <v>473</v>
      </c>
      <c r="QIQ636" s="8">
        <v>5080198</v>
      </c>
      <c r="QIR636" s="44">
        <v>0</v>
      </c>
      <c r="QIS636" s="44">
        <v>20001</v>
      </c>
      <c r="QIT636" s="11" t="s">
        <v>427</v>
      </c>
      <c r="QIU636" s="44" t="s">
        <v>50</v>
      </c>
      <c r="QIV636" s="44">
        <v>791</v>
      </c>
      <c r="QIW636" s="44" t="s">
        <v>51</v>
      </c>
      <c r="QIX636" s="44">
        <v>324</v>
      </c>
      <c r="QIY636" s="44" t="s">
        <v>85</v>
      </c>
      <c r="QIZ636" s="44">
        <v>25</v>
      </c>
      <c r="QJA636" s="44" t="s">
        <v>429</v>
      </c>
      <c r="QJB636" s="44">
        <v>4</v>
      </c>
      <c r="QJC636" s="44" t="s">
        <v>35</v>
      </c>
      <c r="QJD636" s="44">
        <v>64</v>
      </c>
      <c r="QJE636" s="44" t="s">
        <v>473</v>
      </c>
      <c r="QJG636" s="8">
        <v>5080198</v>
      </c>
      <c r="QJH636" s="44">
        <v>0</v>
      </c>
      <c r="QJI636" s="44">
        <v>20001</v>
      </c>
      <c r="QJJ636" s="11" t="s">
        <v>427</v>
      </c>
      <c r="QJK636" s="44" t="s">
        <v>50</v>
      </c>
      <c r="QJL636" s="44">
        <v>791</v>
      </c>
      <c r="QJM636" s="44" t="s">
        <v>51</v>
      </c>
      <c r="QJN636" s="44">
        <v>324</v>
      </c>
      <c r="QJO636" s="44" t="s">
        <v>85</v>
      </c>
      <c r="QJP636" s="44">
        <v>25</v>
      </c>
      <c r="QJQ636" s="44" t="s">
        <v>429</v>
      </c>
      <c r="QJR636" s="44">
        <v>4</v>
      </c>
      <c r="QJS636" s="44" t="s">
        <v>35</v>
      </c>
      <c r="QJT636" s="44">
        <v>64</v>
      </c>
      <c r="QJU636" s="44" t="s">
        <v>473</v>
      </c>
      <c r="QJW636" s="8">
        <v>5080198</v>
      </c>
      <c r="QJX636" s="44">
        <v>0</v>
      </c>
      <c r="QJY636" s="44">
        <v>20001</v>
      </c>
      <c r="QJZ636" s="11" t="s">
        <v>427</v>
      </c>
      <c r="QKA636" s="44" t="s">
        <v>50</v>
      </c>
      <c r="QKB636" s="44">
        <v>791</v>
      </c>
      <c r="QKC636" s="44" t="s">
        <v>51</v>
      </c>
      <c r="QKD636" s="44">
        <v>324</v>
      </c>
      <c r="QKE636" s="44" t="s">
        <v>85</v>
      </c>
      <c r="QKF636" s="44">
        <v>25</v>
      </c>
      <c r="QKG636" s="44" t="s">
        <v>429</v>
      </c>
      <c r="QKH636" s="44">
        <v>4</v>
      </c>
      <c r="QKI636" s="44" t="s">
        <v>35</v>
      </c>
      <c r="QKJ636" s="44">
        <v>64</v>
      </c>
      <c r="QKK636" s="44" t="s">
        <v>473</v>
      </c>
      <c r="QKM636" s="8">
        <v>5080198</v>
      </c>
      <c r="QKN636" s="44">
        <v>0</v>
      </c>
      <c r="QKO636" s="44">
        <v>20001</v>
      </c>
      <c r="QKP636" s="11" t="s">
        <v>427</v>
      </c>
      <c r="QKQ636" s="44" t="s">
        <v>50</v>
      </c>
      <c r="QKR636" s="44">
        <v>791</v>
      </c>
      <c r="QKS636" s="44" t="s">
        <v>51</v>
      </c>
      <c r="QKT636" s="44">
        <v>324</v>
      </c>
      <c r="QKU636" s="44" t="s">
        <v>85</v>
      </c>
      <c r="QKV636" s="44">
        <v>25</v>
      </c>
      <c r="QKW636" s="44" t="s">
        <v>429</v>
      </c>
      <c r="QKX636" s="44">
        <v>4</v>
      </c>
      <c r="QKY636" s="44" t="s">
        <v>35</v>
      </c>
      <c r="QKZ636" s="44">
        <v>64</v>
      </c>
      <c r="QLA636" s="44" t="s">
        <v>473</v>
      </c>
      <c r="QLC636" s="8">
        <v>5080198</v>
      </c>
      <c r="QLD636" s="44">
        <v>0</v>
      </c>
      <c r="QLE636" s="44">
        <v>20001</v>
      </c>
      <c r="QLF636" s="11" t="s">
        <v>427</v>
      </c>
      <c r="QLG636" s="44" t="s">
        <v>50</v>
      </c>
      <c r="QLH636" s="44">
        <v>791</v>
      </c>
      <c r="QLI636" s="44" t="s">
        <v>51</v>
      </c>
      <c r="QLJ636" s="44">
        <v>324</v>
      </c>
      <c r="QLK636" s="44" t="s">
        <v>85</v>
      </c>
      <c r="QLL636" s="44">
        <v>25</v>
      </c>
      <c r="QLM636" s="44" t="s">
        <v>429</v>
      </c>
      <c r="QLN636" s="44">
        <v>4</v>
      </c>
      <c r="QLO636" s="44" t="s">
        <v>35</v>
      </c>
      <c r="QLP636" s="44">
        <v>64</v>
      </c>
      <c r="QLQ636" s="44" t="s">
        <v>473</v>
      </c>
      <c r="QLS636" s="8">
        <v>5080198</v>
      </c>
      <c r="QLT636" s="44">
        <v>0</v>
      </c>
      <c r="QLU636" s="44">
        <v>20001</v>
      </c>
      <c r="QLV636" s="11" t="s">
        <v>427</v>
      </c>
      <c r="QLW636" s="44" t="s">
        <v>50</v>
      </c>
      <c r="QLX636" s="44">
        <v>791</v>
      </c>
      <c r="QLY636" s="44" t="s">
        <v>51</v>
      </c>
      <c r="QLZ636" s="44">
        <v>324</v>
      </c>
      <c r="QMA636" s="44" t="s">
        <v>85</v>
      </c>
      <c r="QMB636" s="44">
        <v>25</v>
      </c>
      <c r="QMC636" s="44" t="s">
        <v>429</v>
      </c>
      <c r="QMD636" s="44">
        <v>4</v>
      </c>
      <c r="QME636" s="44" t="s">
        <v>35</v>
      </c>
      <c r="QMF636" s="44">
        <v>64</v>
      </c>
      <c r="QMG636" s="44" t="s">
        <v>473</v>
      </c>
      <c r="QMI636" s="8">
        <v>5080198</v>
      </c>
      <c r="QMJ636" s="44">
        <v>0</v>
      </c>
      <c r="QMK636" s="44">
        <v>20001</v>
      </c>
      <c r="QML636" s="11" t="s">
        <v>427</v>
      </c>
      <c r="QMM636" s="44" t="s">
        <v>50</v>
      </c>
      <c r="QMN636" s="44">
        <v>791</v>
      </c>
      <c r="QMO636" s="44" t="s">
        <v>51</v>
      </c>
      <c r="QMP636" s="44">
        <v>324</v>
      </c>
      <c r="QMQ636" s="44" t="s">
        <v>85</v>
      </c>
      <c r="QMR636" s="44">
        <v>25</v>
      </c>
      <c r="QMS636" s="44" t="s">
        <v>429</v>
      </c>
      <c r="QMT636" s="44">
        <v>4</v>
      </c>
      <c r="QMU636" s="44" t="s">
        <v>35</v>
      </c>
      <c r="QMV636" s="44">
        <v>64</v>
      </c>
      <c r="QMW636" s="44" t="s">
        <v>473</v>
      </c>
      <c r="QMY636" s="8">
        <v>5080198</v>
      </c>
      <c r="QMZ636" s="44">
        <v>0</v>
      </c>
      <c r="QNA636" s="44">
        <v>20001</v>
      </c>
      <c r="QNB636" s="11" t="s">
        <v>427</v>
      </c>
      <c r="QNC636" s="44" t="s">
        <v>50</v>
      </c>
      <c r="QND636" s="44">
        <v>791</v>
      </c>
      <c r="QNE636" s="44" t="s">
        <v>51</v>
      </c>
      <c r="QNF636" s="44">
        <v>324</v>
      </c>
      <c r="QNG636" s="44" t="s">
        <v>85</v>
      </c>
      <c r="QNH636" s="44">
        <v>25</v>
      </c>
      <c r="QNI636" s="44" t="s">
        <v>429</v>
      </c>
      <c r="QNJ636" s="44">
        <v>4</v>
      </c>
      <c r="QNK636" s="44" t="s">
        <v>35</v>
      </c>
      <c r="QNL636" s="44">
        <v>64</v>
      </c>
      <c r="QNM636" s="44" t="s">
        <v>473</v>
      </c>
      <c r="QNO636" s="8">
        <v>5080198</v>
      </c>
      <c r="QNP636" s="44">
        <v>0</v>
      </c>
      <c r="QNQ636" s="44">
        <v>20001</v>
      </c>
      <c r="QNR636" s="11" t="s">
        <v>427</v>
      </c>
      <c r="QNS636" s="44" t="s">
        <v>50</v>
      </c>
      <c r="QNT636" s="44">
        <v>791</v>
      </c>
      <c r="QNU636" s="44" t="s">
        <v>51</v>
      </c>
      <c r="QNV636" s="44">
        <v>324</v>
      </c>
      <c r="QNW636" s="44" t="s">
        <v>85</v>
      </c>
      <c r="QNX636" s="44">
        <v>25</v>
      </c>
      <c r="QNY636" s="44" t="s">
        <v>429</v>
      </c>
      <c r="QNZ636" s="44">
        <v>4</v>
      </c>
      <c r="QOA636" s="44" t="s">
        <v>35</v>
      </c>
      <c r="QOB636" s="44">
        <v>64</v>
      </c>
      <c r="QOC636" s="44" t="s">
        <v>473</v>
      </c>
      <c r="QOE636" s="8">
        <v>5080198</v>
      </c>
      <c r="QOF636" s="44">
        <v>0</v>
      </c>
      <c r="QOG636" s="44">
        <v>20001</v>
      </c>
      <c r="QOH636" s="11" t="s">
        <v>427</v>
      </c>
      <c r="QOI636" s="44" t="s">
        <v>50</v>
      </c>
      <c r="QOJ636" s="44">
        <v>791</v>
      </c>
      <c r="QOK636" s="44" t="s">
        <v>51</v>
      </c>
      <c r="QOL636" s="44">
        <v>324</v>
      </c>
      <c r="QOM636" s="44" t="s">
        <v>85</v>
      </c>
      <c r="QON636" s="44">
        <v>25</v>
      </c>
      <c r="QOO636" s="44" t="s">
        <v>429</v>
      </c>
      <c r="QOP636" s="44">
        <v>4</v>
      </c>
      <c r="QOQ636" s="44" t="s">
        <v>35</v>
      </c>
      <c r="QOR636" s="44">
        <v>64</v>
      </c>
      <c r="QOS636" s="44" t="s">
        <v>473</v>
      </c>
      <c r="QOU636" s="8">
        <v>5080198</v>
      </c>
      <c r="QOV636" s="44">
        <v>0</v>
      </c>
      <c r="QOW636" s="44">
        <v>20001</v>
      </c>
      <c r="QOX636" s="11" t="s">
        <v>427</v>
      </c>
      <c r="QOY636" s="44" t="s">
        <v>50</v>
      </c>
      <c r="QOZ636" s="44">
        <v>791</v>
      </c>
      <c r="QPA636" s="44" t="s">
        <v>51</v>
      </c>
      <c r="QPB636" s="44">
        <v>324</v>
      </c>
      <c r="QPC636" s="44" t="s">
        <v>85</v>
      </c>
      <c r="QPD636" s="44">
        <v>25</v>
      </c>
      <c r="QPE636" s="44" t="s">
        <v>429</v>
      </c>
      <c r="QPF636" s="44">
        <v>4</v>
      </c>
      <c r="QPG636" s="44" t="s">
        <v>35</v>
      </c>
      <c r="QPH636" s="44">
        <v>64</v>
      </c>
      <c r="QPI636" s="44" t="s">
        <v>473</v>
      </c>
      <c r="QPK636" s="8">
        <v>5080198</v>
      </c>
      <c r="QPL636" s="44">
        <v>0</v>
      </c>
      <c r="QPM636" s="44">
        <v>20001</v>
      </c>
      <c r="QPN636" s="11" t="s">
        <v>427</v>
      </c>
      <c r="QPO636" s="44" t="s">
        <v>50</v>
      </c>
      <c r="QPP636" s="44">
        <v>791</v>
      </c>
      <c r="QPQ636" s="44" t="s">
        <v>51</v>
      </c>
      <c r="QPR636" s="44">
        <v>324</v>
      </c>
      <c r="QPS636" s="44" t="s">
        <v>85</v>
      </c>
      <c r="QPT636" s="44">
        <v>25</v>
      </c>
      <c r="QPU636" s="44" t="s">
        <v>429</v>
      </c>
      <c r="QPV636" s="44">
        <v>4</v>
      </c>
      <c r="QPW636" s="44" t="s">
        <v>35</v>
      </c>
      <c r="QPX636" s="44">
        <v>64</v>
      </c>
      <c r="QPY636" s="44" t="s">
        <v>473</v>
      </c>
      <c r="QQA636" s="8">
        <v>5080198</v>
      </c>
      <c r="QQB636" s="44">
        <v>0</v>
      </c>
      <c r="QQC636" s="44">
        <v>20001</v>
      </c>
      <c r="QQD636" s="11" t="s">
        <v>427</v>
      </c>
      <c r="QQE636" s="44" t="s">
        <v>50</v>
      </c>
      <c r="QQF636" s="44">
        <v>791</v>
      </c>
      <c r="QQG636" s="44" t="s">
        <v>51</v>
      </c>
      <c r="QQH636" s="44">
        <v>324</v>
      </c>
      <c r="QQI636" s="44" t="s">
        <v>85</v>
      </c>
      <c r="QQJ636" s="44">
        <v>25</v>
      </c>
      <c r="QQK636" s="44" t="s">
        <v>429</v>
      </c>
      <c r="QQL636" s="44">
        <v>4</v>
      </c>
      <c r="QQM636" s="44" t="s">
        <v>35</v>
      </c>
      <c r="QQN636" s="44">
        <v>64</v>
      </c>
      <c r="QQO636" s="44" t="s">
        <v>473</v>
      </c>
      <c r="QQQ636" s="8">
        <v>5080198</v>
      </c>
      <c r="QQR636" s="44">
        <v>0</v>
      </c>
      <c r="QQS636" s="44">
        <v>20001</v>
      </c>
      <c r="QQT636" s="11" t="s">
        <v>427</v>
      </c>
      <c r="QQU636" s="44" t="s">
        <v>50</v>
      </c>
      <c r="QQV636" s="44">
        <v>791</v>
      </c>
      <c r="QQW636" s="44" t="s">
        <v>51</v>
      </c>
      <c r="QQX636" s="44">
        <v>324</v>
      </c>
      <c r="QQY636" s="44" t="s">
        <v>85</v>
      </c>
      <c r="QQZ636" s="44">
        <v>25</v>
      </c>
      <c r="QRA636" s="44" t="s">
        <v>429</v>
      </c>
      <c r="QRB636" s="44">
        <v>4</v>
      </c>
      <c r="QRC636" s="44" t="s">
        <v>35</v>
      </c>
      <c r="QRD636" s="44">
        <v>64</v>
      </c>
      <c r="QRE636" s="44" t="s">
        <v>473</v>
      </c>
      <c r="QRG636" s="8">
        <v>5080198</v>
      </c>
      <c r="QRH636" s="44">
        <v>0</v>
      </c>
      <c r="QRI636" s="44">
        <v>20001</v>
      </c>
      <c r="QRJ636" s="11" t="s">
        <v>427</v>
      </c>
      <c r="QRK636" s="44" t="s">
        <v>50</v>
      </c>
      <c r="QRL636" s="44">
        <v>791</v>
      </c>
      <c r="QRM636" s="44" t="s">
        <v>51</v>
      </c>
      <c r="QRN636" s="44">
        <v>324</v>
      </c>
      <c r="QRO636" s="44" t="s">
        <v>85</v>
      </c>
      <c r="QRP636" s="44">
        <v>25</v>
      </c>
      <c r="QRQ636" s="44" t="s">
        <v>429</v>
      </c>
      <c r="QRR636" s="44">
        <v>4</v>
      </c>
      <c r="QRS636" s="44" t="s">
        <v>35</v>
      </c>
      <c r="QRT636" s="44">
        <v>64</v>
      </c>
      <c r="QRU636" s="44" t="s">
        <v>473</v>
      </c>
      <c r="QRW636" s="8">
        <v>5080198</v>
      </c>
      <c r="QRX636" s="44">
        <v>0</v>
      </c>
      <c r="QRY636" s="44">
        <v>20001</v>
      </c>
      <c r="QRZ636" s="11" t="s">
        <v>427</v>
      </c>
      <c r="QSA636" s="44" t="s">
        <v>50</v>
      </c>
      <c r="QSB636" s="44">
        <v>791</v>
      </c>
      <c r="QSC636" s="44" t="s">
        <v>51</v>
      </c>
      <c r="QSD636" s="44">
        <v>324</v>
      </c>
      <c r="QSE636" s="44" t="s">
        <v>85</v>
      </c>
      <c r="QSF636" s="44">
        <v>25</v>
      </c>
      <c r="QSG636" s="44" t="s">
        <v>429</v>
      </c>
      <c r="QSH636" s="44">
        <v>4</v>
      </c>
      <c r="QSI636" s="44" t="s">
        <v>35</v>
      </c>
      <c r="QSJ636" s="44">
        <v>64</v>
      </c>
      <c r="QSK636" s="44" t="s">
        <v>473</v>
      </c>
      <c r="QSM636" s="8">
        <v>5080198</v>
      </c>
      <c r="QSN636" s="44">
        <v>0</v>
      </c>
      <c r="QSO636" s="44">
        <v>20001</v>
      </c>
      <c r="QSP636" s="11" t="s">
        <v>427</v>
      </c>
      <c r="QSQ636" s="44" t="s">
        <v>50</v>
      </c>
      <c r="QSR636" s="44">
        <v>791</v>
      </c>
      <c r="QSS636" s="44" t="s">
        <v>51</v>
      </c>
      <c r="QST636" s="44">
        <v>324</v>
      </c>
      <c r="QSU636" s="44" t="s">
        <v>85</v>
      </c>
      <c r="QSV636" s="44">
        <v>25</v>
      </c>
      <c r="QSW636" s="44" t="s">
        <v>429</v>
      </c>
      <c r="QSX636" s="44">
        <v>4</v>
      </c>
      <c r="QSY636" s="44" t="s">
        <v>35</v>
      </c>
      <c r="QSZ636" s="44">
        <v>64</v>
      </c>
      <c r="QTA636" s="44" t="s">
        <v>473</v>
      </c>
      <c r="QTC636" s="8">
        <v>5080198</v>
      </c>
      <c r="QTD636" s="44">
        <v>0</v>
      </c>
      <c r="QTE636" s="44">
        <v>20001</v>
      </c>
      <c r="QTF636" s="11" t="s">
        <v>427</v>
      </c>
      <c r="QTG636" s="44" t="s">
        <v>50</v>
      </c>
      <c r="QTH636" s="44">
        <v>791</v>
      </c>
      <c r="QTI636" s="44" t="s">
        <v>51</v>
      </c>
      <c r="QTJ636" s="44">
        <v>324</v>
      </c>
      <c r="QTK636" s="44" t="s">
        <v>85</v>
      </c>
      <c r="QTL636" s="44">
        <v>25</v>
      </c>
      <c r="QTM636" s="44" t="s">
        <v>429</v>
      </c>
      <c r="QTN636" s="44">
        <v>4</v>
      </c>
      <c r="QTO636" s="44" t="s">
        <v>35</v>
      </c>
      <c r="QTP636" s="44">
        <v>64</v>
      </c>
      <c r="QTQ636" s="44" t="s">
        <v>473</v>
      </c>
      <c r="QTS636" s="8">
        <v>5080198</v>
      </c>
      <c r="QTT636" s="44">
        <v>0</v>
      </c>
      <c r="QTU636" s="44">
        <v>20001</v>
      </c>
      <c r="QTV636" s="11" t="s">
        <v>427</v>
      </c>
      <c r="QTW636" s="44" t="s">
        <v>50</v>
      </c>
      <c r="QTX636" s="44">
        <v>791</v>
      </c>
      <c r="QTY636" s="44" t="s">
        <v>51</v>
      </c>
      <c r="QTZ636" s="44">
        <v>324</v>
      </c>
      <c r="QUA636" s="44" t="s">
        <v>85</v>
      </c>
      <c r="QUB636" s="44">
        <v>25</v>
      </c>
      <c r="QUC636" s="44" t="s">
        <v>429</v>
      </c>
      <c r="QUD636" s="44">
        <v>4</v>
      </c>
      <c r="QUE636" s="44" t="s">
        <v>35</v>
      </c>
      <c r="QUF636" s="44">
        <v>64</v>
      </c>
      <c r="QUG636" s="44" t="s">
        <v>473</v>
      </c>
      <c r="QUI636" s="8">
        <v>5080198</v>
      </c>
      <c r="QUJ636" s="44">
        <v>0</v>
      </c>
      <c r="QUK636" s="44">
        <v>20001</v>
      </c>
      <c r="QUL636" s="11" t="s">
        <v>427</v>
      </c>
      <c r="QUM636" s="44" t="s">
        <v>50</v>
      </c>
      <c r="QUN636" s="44">
        <v>791</v>
      </c>
      <c r="QUO636" s="44" t="s">
        <v>51</v>
      </c>
      <c r="QUP636" s="44">
        <v>324</v>
      </c>
      <c r="QUQ636" s="44" t="s">
        <v>85</v>
      </c>
      <c r="QUR636" s="44">
        <v>25</v>
      </c>
      <c r="QUS636" s="44" t="s">
        <v>429</v>
      </c>
      <c r="QUT636" s="44">
        <v>4</v>
      </c>
      <c r="QUU636" s="44" t="s">
        <v>35</v>
      </c>
      <c r="QUV636" s="44">
        <v>64</v>
      </c>
      <c r="QUW636" s="44" t="s">
        <v>473</v>
      </c>
      <c r="QUY636" s="8">
        <v>5080198</v>
      </c>
      <c r="QUZ636" s="44">
        <v>0</v>
      </c>
      <c r="QVA636" s="44">
        <v>20001</v>
      </c>
      <c r="QVB636" s="11" t="s">
        <v>427</v>
      </c>
      <c r="QVC636" s="44" t="s">
        <v>50</v>
      </c>
      <c r="QVD636" s="44">
        <v>791</v>
      </c>
      <c r="QVE636" s="44" t="s">
        <v>51</v>
      </c>
      <c r="QVF636" s="44">
        <v>324</v>
      </c>
      <c r="QVG636" s="44" t="s">
        <v>85</v>
      </c>
      <c r="QVH636" s="44">
        <v>25</v>
      </c>
      <c r="QVI636" s="44" t="s">
        <v>429</v>
      </c>
      <c r="QVJ636" s="44">
        <v>4</v>
      </c>
      <c r="QVK636" s="44" t="s">
        <v>35</v>
      </c>
      <c r="QVL636" s="44">
        <v>64</v>
      </c>
      <c r="QVM636" s="44" t="s">
        <v>473</v>
      </c>
      <c r="QVO636" s="8">
        <v>5080198</v>
      </c>
      <c r="QVP636" s="44">
        <v>0</v>
      </c>
      <c r="QVQ636" s="44">
        <v>20001</v>
      </c>
      <c r="QVR636" s="11" t="s">
        <v>427</v>
      </c>
      <c r="QVS636" s="44" t="s">
        <v>50</v>
      </c>
      <c r="QVT636" s="44">
        <v>791</v>
      </c>
      <c r="QVU636" s="44" t="s">
        <v>51</v>
      </c>
      <c r="QVV636" s="44">
        <v>324</v>
      </c>
      <c r="QVW636" s="44" t="s">
        <v>85</v>
      </c>
      <c r="QVX636" s="44">
        <v>25</v>
      </c>
      <c r="QVY636" s="44" t="s">
        <v>429</v>
      </c>
      <c r="QVZ636" s="44">
        <v>4</v>
      </c>
      <c r="QWA636" s="44" t="s">
        <v>35</v>
      </c>
      <c r="QWB636" s="44">
        <v>64</v>
      </c>
      <c r="QWC636" s="44" t="s">
        <v>473</v>
      </c>
      <c r="QWE636" s="8">
        <v>5080198</v>
      </c>
      <c r="QWF636" s="44">
        <v>0</v>
      </c>
      <c r="QWG636" s="44">
        <v>20001</v>
      </c>
      <c r="QWH636" s="11" t="s">
        <v>427</v>
      </c>
      <c r="QWI636" s="44" t="s">
        <v>50</v>
      </c>
      <c r="QWJ636" s="44">
        <v>791</v>
      </c>
      <c r="QWK636" s="44" t="s">
        <v>51</v>
      </c>
      <c r="QWL636" s="44">
        <v>324</v>
      </c>
      <c r="QWM636" s="44" t="s">
        <v>85</v>
      </c>
      <c r="QWN636" s="44">
        <v>25</v>
      </c>
      <c r="QWO636" s="44" t="s">
        <v>429</v>
      </c>
      <c r="QWP636" s="44">
        <v>4</v>
      </c>
      <c r="QWQ636" s="44" t="s">
        <v>35</v>
      </c>
      <c r="QWR636" s="44">
        <v>64</v>
      </c>
      <c r="QWS636" s="44" t="s">
        <v>473</v>
      </c>
      <c r="QWU636" s="8">
        <v>5080198</v>
      </c>
      <c r="QWV636" s="44">
        <v>0</v>
      </c>
      <c r="QWW636" s="44">
        <v>20001</v>
      </c>
      <c r="QWX636" s="11" t="s">
        <v>427</v>
      </c>
      <c r="QWY636" s="44" t="s">
        <v>50</v>
      </c>
      <c r="QWZ636" s="44">
        <v>791</v>
      </c>
      <c r="QXA636" s="44" t="s">
        <v>51</v>
      </c>
      <c r="QXB636" s="44">
        <v>324</v>
      </c>
      <c r="QXC636" s="44" t="s">
        <v>85</v>
      </c>
      <c r="QXD636" s="44">
        <v>25</v>
      </c>
      <c r="QXE636" s="44" t="s">
        <v>429</v>
      </c>
      <c r="QXF636" s="44">
        <v>4</v>
      </c>
      <c r="QXG636" s="44" t="s">
        <v>35</v>
      </c>
      <c r="QXH636" s="44">
        <v>64</v>
      </c>
      <c r="QXI636" s="44" t="s">
        <v>473</v>
      </c>
      <c r="QXK636" s="8">
        <v>5080198</v>
      </c>
      <c r="QXL636" s="44">
        <v>0</v>
      </c>
      <c r="QXM636" s="44">
        <v>20001</v>
      </c>
      <c r="QXN636" s="11" t="s">
        <v>427</v>
      </c>
      <c r="QXO636" s="44" t="s">
        <v>50</v>
      </c>
      <c r="QXP636" s="44">
        <v>791</v>
      </c>
      <c r="QXQ636" s="44" t="s">
        <v>51</v>
      </c>
      <c r="QXR636" s="44">
        <v>324</v>
      </c>
      <c r="QXS636" s="44" t="s">
        <v>85</v>
      </c>
      <c r="QXT636" s="44">
        <v>25</v>
      </c>
      <c r="QXU636" s="44" t="s">
        <v>429</v>
      </c>
      <c r="QXV636" s="44">
        <v>4</v>
      </c>
      <c r="QXW636" s="44" t="s">
        <v>35</v>
      </c>
      <c r="QXX636" s="44">
        <v>64</v>
      </c>
      <c r="QXY636" s="44" t="s">
        <v>473</v>
      </c>
      <c r="QYA636" s="8">
        <v>5080198</v>
      </c>
      <c r="QYB636" s="44">
        <v>0</v>
      </c>
      <c r="QYC636" s="44">
        <v>20001</v>
      </c>
      <c r="QYD636" s="11" t="s">
        <v>427</v>
      </c>
      <c r="QYE636" s="44" t="s">
        <v>50</v>
      </c>
      <c r="QYF636" s="44">
        <v>791</v>
      </c>
      <c r="QYG636" s="44" t="s">
        <v>51</v>
      </c>
      <c r="QYH636" s="44">
        <v>324</v>
      </c>
      <c r="QYI636" s="44" t="s">
        <v>85</v>
      </c>
      <c r="QYJ636" s="44">
        <v>25</v>
      </c>
      <c r="QYK636" s="44" t="s">
        <v>429</v>
      </c>
      <c r="QYL636" s="44">
        <v>4</v>
      </c>
      <c r="QYM636" s="44" t="s">
        <v>35</v>
      </c>
      <c r="QYN636" s="44">
        <v>64</v>
      </c>
      <c r="QYO636" s="44" t="s">
        <v>473</v>
      </c>
      <c r="QYQ636" s="8">
        <v>5080198</v>
      </c>
      <c r="QYR636" s="44">
        <v>0</v>
      </c>
      <c r="QYS636" s="44">
        <v>20001</v>
      </c>
      <c r="QYT636" s="11" t="s">
        <v>427</v>
      </c>
      <c r="QYU636" s="44" t="s">
        <v>50</v>
      </c>
      <c r="QYV636" s="44">
        <v>791</v>
      </c>
      <c r="QYW636" s="44" t="s">
        <v>51</v>
      </c>
      <c r="QYX636" s="44">
        <v>324</v>
      </c>
      <c r="QYY636" s="44" t="s">
        <v>85</v>
      </c>
      <c r="QYZ636" s="44">
        <v>25</v>
      </c>
      <c r="QZA636" s="44" t="s">
        <v>429</v>
      </c>
      <c r="QZB636" s="44">
        <v>4</v>
      </c>
      <c r="QZC636" s="44" t="s">
        <v>35</v>
      </c>
      <c r="QZD636" s="44">
        <v>64</v>
      </c>
      <c r="QZE636" s="44" t="s">
        <v>473</v>
      </c>
      <c r="QZG636" s="8">
        <v>5080198</v>
      </c>
      <c r="QZH636" s="44">
        <v>0</v>
      </c>
      <c r="QZI636" s="44">
        <v>20001</v>
      </c>
      <c r="QZJ636" s="11" t="s">
        <v>427</v>
      </c>
      <c r="QZK636" s="44" t="s">
        <v>50</v>
      </c>
      <c r="QZL636" s="44">
        <v>791</v>
      </c>
      <c r="QZM636" s="44" t="s">
        <v>51</v>
      </c>
      <c r="QZN636" s="44">
        <v>324</v>
      </c>
      <c r="QZO636" s="44" t="s">
        <v>85</v>
      </c>
      <c r="QZP636" s="44">
        <v>25</v>
      </c>
      <c r="QZQ636" s="44" t="s">
        <v>429</v>
      </c>
      <c r="QZR636" s="44">
        <v>4</v>
      </c>
      <c r="QZS636" s="44" t="s">
        <v>35</v>
      </c>
      <c r="QZT636" s="44">
        <v>64</v>
      </c>
      <c r="QZU636" s="44" t="s">
        <v>473</v>
      </c>
      <c r="QZW636" s="8">
        <v>5080198</v>
      </c>
      <c r="QZX636" s="44">
        <v>0</v>
      </c>
      <c r="QZY636" s="44">
        <v>20001</v>
      </c>
      <c r="QZZ636" s="11" t="s">
        <v>427</v>
      </c>
      <c r="RAA636" s="44" t="s">
        <v>50</v>
      </c>
      <c r="RAB636" s="44">
        <v>791</v>
      </c>
      <c r="RAC636" s="44" t="s">
        <v>51</v>
      </c>
      <c r="RAD636" s="44">
        <v>324</v>
      </c>
      <c r="RAE636" s="44" t="s">
        <v>85</v>
      </c>
      <c r="RAF636" s="44">
        <v>25</v>
      </c>
      <c r="RAG636" s="44" t="s">
        <v>429</v>
      </c>
      <c r="RAH636" s="44">
        <v>4</v>
      </c>
      <c r="RAI636" s="44" t="s">
        <v>35</v>
      </c>
      <c r="RAJ636" s="44">
        <v>64</v>
      </c>
      <c r="RAK636" s="44" t="s">
        <v>473</v>
      </c>
      <c r="RAM636" s="8">
        <v>5080198</v>
      </c>
      <c r="RAN636" s="44">
        <v>0</v>
      </c>
      <c r="RAO636" s="44">
        <v>20001</v>
      </c>
      <c r="RAP636" s="11" t="s">
        <v>427</v>
      </c>
      <c r="RAQ636" s="44" t="s">
        <v>50</v>
      </c>
      <c r="RAR636" s="44">
        <v>791</v>
      </c>
      <c r="RAS636" s="44" t="s">
        <v>51</v>
      </c>
      <c r="RAT636" s="44">
        <v>324</v>
      </c>
      <c r="RAU636" s="44" t="s">
        <v>85</v>
      </c>
      <c r="RAV636" s="44">
        <v>25</v>
      </c>
      <c r="RAW636" s="44" t="s">
        <v>429</v>
      </c>
      <c r="RAX636" s="44">
        <v>4</v>
      </c>
      <c r="RAY636" s="44" t="s">
        <v>35</v>
      </c>
      <c r="RAZ636" s="44">
        <v>64</v>
      </c>
      <c r="RBA636" s="44" t="s">
        <v>473</v>
      </c>
      <c r="RBC636" s="8">
        <v>5080198</v>
      </c>
      <c r="RBD636" s="44">
        <v>0</v>
      </c>
      <c r="RBE636" s="44">
        <v>20001</v>
      </c>
      <c r="RBF636" s="11" t="s">
        <v>427</v>
      </c>
      <c r="RBG636" s="44" t="s">
        <v>50</v>
      </c>
      <c r="RBH636" s="44">
        <v>791</v>
      </c>
      <c r="RBI636" s="44" t="s">
        <v>51</v>
      </c>
      <c r="RBJ636" s="44">
        <v>324</v>
      </c>
      <c r="RBK636" s="44" t="s">
        <v>85</v>
      </c>
      <c r="RBL636" s="44">
        <v>25</v>
      </c>
      <c r="RBM636" s="44" t="s">
        <v>429</v>
      </c>
      <c r="RBN636" s="44">
        <v>4</v>
      </c>
      <c r="RBO636" s="44" t="s">
        <v>35</v>
      </c>
      <c r="RBP636" s="44">
        <v>64</v>
      </c>
      <c r="RBQ636" s="44" t="s">
        <v>473</v>
      </c>
      <c r="RBS636" s="8">
        <v>5080198</v>
      </c>
      <c r="RBT636" s="44">
        <v>0</v>
      </c>
      <c r="RBU636" s="44">
        <v>20001</v>
      </c>
      <c r="RBV636" s="11" t="s">
        <v>427</v>
      </c>
      <c r="RBW636" s="44" t="s">
        <v>50</v>
      </c>
      <c r="RBX636" s="44">
        <v>791</v>
      </c>
      <c r="RBY636" s="44" t="s">
        <v>51</v>
      </c>
      <c r="RBZ636" s="44">
        <v>324</v>
      </c>
      <c r="RCA636" s="44" t="s">
        <v>85</v>
      </c>
      <c r="RCB636" s="44">
        <v>25</v>
      </c>
      <c r="RCC636" s="44" t="s">
        <v>429</v>
      </c>
      <c r="RCD636" s="44">
        <v>4</v>
      </c>
      <c r="RCE636" s="44" t="s">
        <v>35</v>
      </c>
      <c r="RCF636" s="44">
        <v>64</v>
      </c>
      <c r="RCG636" s="44" t="s">
        <v>473</v>
      </c>
      <c r="RCI636" s="8">
        <v>5080198</v>
      </c>
      <c r="RCJ636" s="44">
        <v>0</v>
      </c>
      <c r="RCK636" s="44">
        <v>20001</v>
      </c>
      <c r="RCL636" s="11" t="s">
        <v>427</v>
      </c>
      <c r="RCM636" s="44" t="s">
        <v>50</v>
      </c>
      <c r="RCN636" s="44">
        <v>791</v>
      </c>
      <c r="RCO636" s="44" t="s">
        <v>51</v>
      </c>
      <c r="RCP636" s="44">
        <v>324</v>
      </c>
      <c r="RCQ636" s="44" t="s">
        <v>85</v>
      </c>
      <c r="RCR636" s="44">
        <v>25</v>
      </c>
      <c r="RCS636" s="44" t="s">
        <v>429</v>
      </c>
      <c r="RCT636" s="44">
        <v>4</v>
      </c>
      <c r="RCU636" s="44" t="s">
        <v>35</v>
      </c>
      <c r="RCV636" s="44">
        <v>64</v>
      </c>
      <c r="RCW636" s="44" t="s">
        <v>473</v>
      </c>
      <c r="RCY636" s="8">
        <v>5080198</v>
      </c>
      <c r="RCZ636" s="44">
        <v>0</v>
      </c>
      <c r="RDA636" s="44">
        <v>20001</v>
      </c>
      <c r="RDB636" s="11" t="s">
        <v>427</v>
      </c>
      <c r="RDC636" s="44" t="s">
        <v>50</v>
      </c>
      <c r="RDD636" s="44">
        <v>791</v>
      </c>
      <c r="RDE636" s="44" t="s">
        <v>51</v>
      </c>
      <c r="RDF636" s="44">
        <v>324</v>
      </c>
      <c r="RDG636" s="44" t="s">
        <v>85</v>
      </c>
      <c r="RDH636" s="44">
        <v>25</v>
      </c>
      <c r="RDI636" s="44" t="s">
        <v>429</v>
      </c>
      <c r="RDJ636" s="44">
        <v>4</v>
      </c>
      <c r="RDK636" s="44" t="s">
        <v>35</v>
      </c>
      <c r="RDL636" s="44">
        <v>64</v>
      </c>
      <c r="RDM636" s="44" t="s">
        <v>473</v>
      </c>
      <c r="RDO636" s="8">
        <v>5080198</v>
      </c>
      <c r="RDP636" s="44">
        <v>0</v>
      </c>
      <c r="RDQ636" s="44">
        <v>20001</v>
      </c>
      <c r="RDR636" s="11" t="s">
        <v>427</v>
      </c>
      <c r="RDS636" s="44" t="s">
        <v>50</v>
      </c>
      <c r="RDT636" s="44">
        <v>791</v>
      </c>
      <c r="RDU636" s="44" t="s">
        <v>51</v>
      </c>
      <c r="RDV636" s="44">
        <v>324</v>
      </c>
      <c r="RDW636" s="44" t="s">
        <v>85</v>
      </c>
      <c r="RDX636" s="44">
        <v>25</v>
      </c>
      <c r="RDY636" s="44" t="s">
        <v>429</v>
      </c>
      <c r="RDZ636" s="44">
        <v>4</v>
      </c>
      <c r="REA636" s="44" t="s">
        <v>35</v>
      </c>
      <c r="REB636" s="44">
        <v>64</v>
      </c>
      <c r="REC636" s="44" t="s">
        <v>473</v>
      </c>
      <c r="REE636" s="8">
        <v>5080198</v>
      </c>
      <c r="REF636" s="44">
        <v>0</v>
      </c>
      <c r="REG636" s="44">
        <v>20001</v>
      </c>
      <c r="REH636" s="11" t="s">
        <v>427</v>
      </c>
      <c r="REI636" s="44" t="s">
        <v>50</v>
      </c>
      <c r="REJ636" s="44">
        <v>791</v>
      </c>
      <c r="REK636" s="44" t="s">
        <v>51</v>
      </c>
      <c r="REL636" s="44">
        <v>324</v>
      </c>
      <c r="REM636" s="44" t="s">
        <v>85</v>
      </c>
      <c r="REN636" s="44">
        <v>25</v>
      </c>
      <c r="REO636" s="44" t="s">
        <v>429</v>
      </c>
      <c r="REP636" s="44">
        <v>4</v>
      </c>
      <c r="REQ636" s="44" t="s">
        <v>35</v>
      </c>
      <c r="RER636" s="44">
        <v>64</v>
      </c>
      <c r="RES636" s="44" t="s">
        <v>473</v>
      </c>
      <c r="REU636" s="8">
        <v>5080198</v>
      </c>
      <c r="REV636" s="44">
        <v>0</v>
      </c>
      <c r="REW636" s="44">
        <v>20001</v>
      </c>
      <c r="REX636" s="11" t="s">
        <v>427</v>
      </c>
      <c r="REY636" s="44" t="s">
        <v>50</v>
      </c>
      <c r="REZ636" s="44">
        <v>791</v>
      </c>
      <c r="RFA636" s="44" t="s">
        <v>51</v>
      </c>
      <c r="RFB636" s="44">
        <v>324</v>
      </c>
      <c r="RFC636" s="44" t="s">
        <v>85</v>
      </c>
      <c r="RFD636" s="44">
        <v>25</v>
      </c>
      <c r="RFE636" s="44" t="s">
        <v>429</v>
      </c>
      <c r="RFF636" s="44">
        <v>4</v>
      </c>
      <c r="RFG636" s="44" t="s">
        <v>35</v>
      </c>
      <c r="RFH636" s="44">
        <v>64</v>
      </c>
      <c r="RFI636" s="44" t="s">
        <v>473</v>
      </c>
      <c r="RFK636" s="8">
        <v>5080198</v>
      </c>
      <c r="RFL636" s="44">
        <v>0</v>
      </c>
      <c r="RFM636" s="44">
        <v>20001</v>
      </c>
      <c r="RFN636" s="11" t="s">
        <v>427</v>
      </c>
      <c r="RFO636" s="44" t="s">
        <v>50</v>
      </c>
      <c r="RFP636" s="44">
        <v>791</v>
      </c>
      <c r="RFQ636" s="44" t="s">
        <v>51</v>
      </c>
      <c r="RFR636" s="44">
        <v>324</v>
      </c>
      <c r="RFS636" s="44" t="s">
        <v>85</v>
      </c>
      <c r="RFT636" s="44">
        <v>25</v>
      </c>
      <c r="RFU636" s="44" t="s">
        <v>429</v>
      </c>
      <c r="RFV636" s="44">
        <v>4</v>
      </c>
      <c r="RFW636" s="44" t="s">
        <v>35</v>
      </c>
      <c r="RFX636" s="44">
        <v>64</v>
      </c>
      <c r="RFY636" s="44" t="s">
        <v>473</v>
      </c>
      <c r="RGA636" s="8">
        <v>5080198</v>
      </c>
      <c r="RGB636" s="44">
        <v>0</v>
      </c>
      <c r="RGC636" s="44">
        <v>20001</v>
      </c>
      <c r="RGD636" s="11" t="s">
        <v>427</v>
      </c>
      <c r="RGE636" s="44" t="s">
        <v>50</v>
      </c>
      <c r="RGF636" s="44">
        <v>791</v>
      </c>
      <c r="RGG636" s="44" t="s">
        <v>51</v>
      </c>
      <c r="RGH636" s="44">
        <v>324</v>
      </c>
      <c r="RGI636" s="44" t="s">
        <v>85</v>
      </c>
      <c r="RGJ636" s="44">
        <v>25</v>
      </c>
      <c r="RGK636" s="44" t="s">
        <v>429</v>
      </c>
      <c r="RGL636" s="44">
        <v>4</v>
      </c>
      <c r="RGM636" s="44" t="s">
        <v>35</v>
      </c>
      <c r="RGN636" s="44">
        <v>64</v>
      </c>
      <c r="RGO636" s="44" t="s">
        <v>473</v>
      </c>
      <c r="RGQ636" s="8">
        <v>5080198</v>
      </c>
      <c r="RGR636" s="44">
        <v>0</v>
      </c>
      <c r="RGS636" s="44">
        <v>20001</v>
      </c>
      <c r="RGT636" s="11" t="s">
        <v>427</v>
      </c>
      <c r="RGU636" s="44" t="s">
        <v>50</v>
      </c>
      <c r="RGV636" s="44">
        <v>791</v>
      </c>
      <c r="RGW636" s="44" t="s">
        <v>51</v>
      </c>
      <c r="RGX636" s="44">
        <v>324</v>
      </c>
      <c r="RGY636" s="44" t="s">
        <v>85</v>
      </c>
      <c r="RGZ636" s="44">
        <v>25</v>
      </c>
      <c r="RHA636" s="44" t="s">
        <v>429</v>
      </c>
      <c r="RHB636" s="44">
        <v>4</v>
      </c>
      <c r="RHC636" s="44" t="s">
        <v>35</v>
      </c>
      <c r="RHD636" s="44">
        <v>64</v>
      </c>
      <c r="RHE636" s="44" t="s">
        <v>473</v>
      </c>
      <c r="RHG636" s="8">
        <v>5080198</v>
      </c>
      <c r="RHH636" s="44">
        <v>0</v>
      </c>
      <c r="RHI636" s="44">
        <v>20001</v>
      </c>
      <c r="RHJ636" s="11" t="s">
        <v>427</v>
      </c>
      <c r="RHK636" s="44" t="s">
        <v>50</v>
      </c>
      <c r="RHL636" s="44">
        <v>791</v>
      </c>
      <c r="RHM636" s="44" t="s">
        <v>51</v>
      </c>
      <c r="RHN636" s="44">
        <v>324</v>
      </c>
      <c r="RHO636" s="44" t="s">
        <v>85</v>
      </c>
      <c r="RHP636" s="44">
        <v>25</v>
      </c>
      <c r="RHQ636" s="44" t="s">
        <v>429</v>
      </c>
      <c r="RHR636" s="44">
        <v>4</v>
      </c>
      <c r="RHS636" s="44" t="s">
        <v>35</v>
      </c>
      <c r="RHT636" s="44">
        <v>64</v>
      </c>
      <c r="RHU636" s="44" t="s">
        <v>473</v>
      </c>
      <c r="RHW636" s="8">
        <v>5080198</v>
      </c>
      <c r="RHX636" s="44">
        <v>0</v>
      </c>
      <c r="RHY636" s="44">
        <v>20001</v>
      </c>
      <c r="RHZ636" s="11" t="s">
        <v>427</v>
      </c>
      <c r="RIA636" s="44" t="s">
        <v>50</v>
      </c>
      <c r="RIB636" s="44">
        <v>791</v>
      </c>
      <c r="RIC636" s="44" t="s">
        <v>51</v>
      </c>
      <c r="RID636" s="44">
        <v>324</v>
      </c>
      <c r="RIE636" s="44" t="s">
        <v>85</v>
      </c>
      <c r="RIF636" s="44">
        <v>25</v>
      </c>
      <c r="RIG636" s="44" t="s">
        <v>429</v>
      </c>
      <c r="RIH636" s="44">
        <v>4</v>
      </c>
      <c r="RII636" s="44" t="s">
        <v>35</v>
      </c>
      <c r="RIJ636" s="44">
        <v>64</v>
      </c>
      <c r="RIK636" s="44" t="s">
        <v>473</v>
      </c>
      <c r="RIM636" s="8">
        <v>5080198</v>
      </c>
      <c r="RIN636" s="44">
        <v>0</v>
      </c>
      <c r="RIO636" s="44">
        <v>20001</v>
      </c>
      <c r="RIP636" s="11" t="s">
        <v>427</v>
      </c>
      <c r="RIQ636" s="44" t="s">
        <v>50</v>
      </c>
      <c r="RIR636" s="44">
        <v>791</v>
      </c>
      <c r="RIS636" s="44" t="s">
        <v>51</v>
      </c>
      <c r="RIT636" s="44">
        <v>324</v>
      </c>
      <c r="RIU636" s="44" t="s">
        <v>85</v>
      </c>
      <c r="RIV636" s="44">
        <v>25</v>
      </c>
      <c r="RIW636" s="44" t="s">
        <v>429</v>
      </c>
      <c r="RIX636" s="44">
        <v>4</v>
      </c>
      <c r="RIY636" s="44" t="s">
        <v>35</v>
      </c>
      <c r="RIZ636" s="44">
        <v>64</v>
      </c>
      <c r="RJA636" s="44" t="s">
        <v>473</v>
      </c>
      <c r="RJC636" s="8">
        <v>5080198</v>
      </c>
      <c r="RJD636" s="44">
        <v>0</v>
      </c>
      <c r="RJE636" s="44">
        <v>20001</v>
      </c>
      <c r="RJF636" s="11" t="s">
        <v>427</v>
      </c>
      <c r="RJG636" s="44" t="s">
        <v>50</v>
      </c>
      <c r="RJH636" s="44">
        <v>791</v>
      </c>
      <c r="RJI636" s="44" t="s">
        <v>51</v>
      </c>
      <c r="RJJ636" s="44">
        <v>324</v>
      </c>
      <c r="RJK636" s="44" t="s">
        <v>85</v>
      </c>
      <c r="RJL636" s="44">
        <v>25</v>
      </c>
      <c r="RJM636" s="44" t="s">
        <v>429</v>
      </c>
      <c r="RJN636" s="44">
        <v>4</v>
      </c>
      <c r="RJO636" s="44" t="s">
        <v>35</v>
      </c>
      <c r="RJP636" s="44">
        <v>64</v>
      </c>
      <c r="RJQ636" s="44" t="s">
        <v>473</v>
      </c>
      <c r="RJS636" s="8">
        <v>5080198</v>
      </c>
      <c r="RJT636" s="44">
        <v>0</v>
      </c>
      <c r="RJU636" s="44">
        <v>20001</v>
      </c>
      <c r="RJV636" s="11" t="s">
        <v>427</v>
      </c>
      <c r="RJW636" s="44" t="s">
        <v>50</v>
      </c>
      <c r="RJX636" s="44">
        <v>791</v>
      </c>
      <c r="RJY636" s="44" t="s">
        <v>51</v>
      </c>
      <c r="RJZ636" s="44">
        <v>324</v>
      </c>
      <c r="RKA636" s="44" t="s">
        <v>85</v>
      </c>
      <c r="RKB636" s="44">
        <v>25</v>
      </c>
      <c r="RKC636" s="44" t="s">
        <v>429</v>
      </c>
      <c r="RKD636" s="44">
        <v>4</v>
      </c>
      <c r="RKE636" s="44" t="s">
        <v>35</v>
      </c>
      <c r="RKF636" s="44">
        <v>64</v>
      </c>
      <c r="RKG636" s="44" t="s">
        <v>473</v>
      </c>
      <c r="RKI636" s="8">
        <v>5080198</v>
      </c>
      <c r="RKJ636" s="44">
        <v>0</v>
      </c>
      <c r="RKK636" s="44">
        <v>20001</v>
      </c>
      <c r="RKL636" s="11" t="s">
        <v>427</v>
      </c>
      <c r="RKM636" s="44" t="s">
        <v>50</v>
      </c>
      <c r="RKN636" s="44">
        <v>791</v>
      </c>
      <c r="RKO636" s="44" t="s">
        <v>51</v>
      </c>
      <c r="RKP636" s="44">
        <v>324</v>
      </c>
      <c r="RKQ636" s="44" t="s">
        <v>85</v>
      </c>
      <c r="RKR636" s="44">
        <v>25</v>
      </c>
      <c r="RKS636" s="44" t="s">
        <v>429</v>
      </c>
      <c r="RKT636" s="44">
        <v>4</v>
      </c>
      <c r="RKU636" s="44" t="s">
        <v>35</v>
      </c>
      <c r="RKV636" s="44">
        <v>64</v>
      </c>
      <c r="RKW636" s="44" t="s">
        <v>473</v>
      </c>
      <c r="RKY636" s="8">
        <v>5080198</v>
      </c>
      <c r="RKZ636" s="44">
        <v>0</v>
      </c>
      <c r="RLA636" s="44">
        <v>20001</v>
      </c>
      <c r="RLB636" s="11" t="s">
        <v>427</v>
      </c>
      <c r="RLC636" s="44" t="s">
        <v>50</v>
      </c>
      <c r="RLD636" s="44">
        <v>791</v>
      </c>
      <c r="RLE636" s="44" t="s">
        <v>51</v>
      </c>
      <c r="RLF636" s="44">
        <v>324</v>
      </c>
      <c r="RLG636" s="44" t="s">
        <v>85</v>
      </c>
      <c r="RLH636" s="44">
        <v>25</v>
      </c>
      <c r="RLI636" s="44" t="s">
        <v>429</v>
      </c>
      <c r="RLJ636" s="44">
        <v>4</v>
      </c>
      <c r="RLK636" s="44" t="s">
        <v>35</v>
      </c>
      <c r="RLL636" s="44">
        <v>64</v>
      </c>
      <c r="RLM636" s="44" t="s">
        <v>473</v>
      </c>
      <c r="RLO636" s="8">
        <v>5080198</v>
      </c>
      <c r="RLP636" s="44">
        <v>0</v>
      </c>
      <c r="RLQ636" s="44">
        <v>20001</v>
      </c>
      <c r="RLR636" s="11" t="s">
        <v>427</v>
      </c>
      <c r="RLS636" s="44" t="s">
        <v>50</v>
      </c>
      <c r="RLT636" s="44">
        <v>791</v>
      </c>
      <c r="RLU636" s="44" t="s">
        <v>51</v>
      </c>
      <c r="RLV636" s="44">
        <v>324</v>
      </c>
      <c r="RLW636" s="44" t="s">
        <v>85</v>
      </c>
      <c r="RLX636" s="44">
        <v>25</v>
      </c>
      <c r="RLY636" s="44" t="s">
        <v>429</v>
      </c>
      <c r="RLZ636" s="44">
        <v>4</v>
      </c>
      <c r="RMA636" s="44" t="s">
        <v>35</v>
      </c>
      <c r="RMB636" s="44">
        <v>64</v>
      </c>
      <c r="RMC636" s="44" t="s">
        <v>473</v>
      </c>
      <c r="RME636" s="8">
        <v>5080198</v>
      </c>
      <c r="RMF636" s="44">
        <v>0</v>
      </c>
      <c r="RMG636" s="44">
        <v>20001</v>
      </c>
      <c r="RMH636" s="11" t="s">
        <v>427</v>
      </c>
      <c r="RMI636" s="44" t="s">
        <v>50</v>
      </c>
      <c r="RMJ636" s="44">
        <v>791</v>
      </c>
      <c r="RMK636" s="44" t="s">
        <v>51</v>
      </c>
      <c r="RML636" s="44">
        <v>324</v>
      </c>
      <c r="RMM636" s="44" t="s">
        <v>85</v>
      </c>
      <c r="RMN636" s="44">
        <v>25</v>
      </c>
      <c r="RMO636" s="44" t="s">
        <v>429</v>
      </c>
      <c r="RMP636" s="44">
        <v>4</v>
      </c>
      <c r="RMQ636" s="44" t="s">
        <v>35</v>
      </c>
      <c r="RMR636" s="44">
        <v>64</v>
      </c>
      <c r="RMS636" s="44" t="s">
        <v>473</v>
      </c>
      <c r="RMU636" s="8">
        <v>5080198</v>
      </c>
      <c r="RMV636" s="44">
        <v>0</v>
      </c>
      <c r="RMW636" s="44">
        <v>20001</v>
      </c>
      <c r="RMX636" s="11" t="s">
        <v>427</v>
      </c>
      <c r="RMY636" s="44" t="s">
        <v>50</v>
      </c>
      <c r="RMZ636" s="44">
        <v>791</v>
      </c>
      <c r="RNA636" s="44" t="s">
        <v>51</v>
      </c>
      <c r="RNB636" s="44">
        <v>324</v>
      </c>
      <c r="RNC636" s="44" t="s">
        <v>85</v>
      </c>
      <c r="RND636" s="44">
        <v>25</v>
      </c>
      <c r="RNE636" s="44" t="s">
        <v>429</v>
      </c>
      <c r="RNF636" s="44">
        <v>4</v>
      </c>
      <c r="RNG636" s="44" t="s">
        <v>35</v>
      </c>
      <c r="RNH636" s="44">
        <v>64</v>
      </c>
      <c r="RNI636" s="44" t="s">
        <v>473</v>
      </c>
      <c r="RNK636" s="8">
        <v>5080198</v>
      </c>
      <c r="RNL636" s="44">
        <v>0</v>
      </c>
      <c r="RNM636" s="44">
        <v>20001</v>
      </c>
      <c r="RNN636" s="11" t="s">
        <v>427</v>
      </c>
      <c r="RNO636" s="44" t="s">
        <v>50</v>
      </c>
      <c r="RNP636" s="44">
        <v>791</v>
      </c>
      <c r="RNQ636" s="44" t="s">
        <v>51</v>
      </c>
      <c r="RNR636" s="44">
        <v>324</v>
      </c>
      <c r="RNS636" s="44" t="s">
        <v>85</v>
      </c>
      <c r="RNT636" s="44">
        <v>25</v>
      </c>
      <c r="RNU636" s="44" t="s">
        <v>429</v>
      </c>
      <c r="RNV636" s="44">
        <v>4</v>
      </c>
      <c r="RNW636" s="44" t="s">
        <v>35</v>
      </c>
      <c r="RNX636" s="44">
        <v>64</v>
      </c>
      <c r="RNY636" s="44" t="s">
        <v>473</v>
      </c>
      <c r="ROA636" s="8">
        <v>5080198</v>
      </c>
      <c r="ROB636" s="44">
        <v>0</v>
      </c>
      <c r="ROC636" s="44">
        <v>20001</v>
      </c>
      <c r="ROD636" s="11" t="s">
        <v>427</v>
      </c>
      <c r="ROE636" s="44" t="s">
        <v>50</v>
      </c>
      <c r="ROF636" s="44">
        <v>791</v>
      </c>
      <c r="ROG636" s="44" t="s">
        <v>51</v>
      </c>
      <c r="ROH636" s="44">
        <v>324</v>
      </c>
      <c r="ROI636" s="44" t="s">
        <v>85</v>
      </c>
      <c r="ROJ636" s="44">
        <v>25</v>
      </c>
      <c r="ROK636" s="44" t="s">
        <v>429</v>
      </c>
      <c r="ROL636" s="44">
        <v>4</v>
      </c>
      <c r="ROM636" s="44" t="s">
        <v>35</v>
      </c>
      <c r="RON636" s="44">
        <v>64</v>
      </c>
      <c r="ROO636" s="44" t="s">
        <v>473</v>
      </c>
      <c r="ROQ636" s="8">
        <v>5080198</v>
      </c>
      <c r="ROR636" s="44">
        <v>0</v>
      </c>
      <c r="ROS636" s="44">
        <v>20001</v>
      </c>
      <c r="ROT636" s="11" t="s">
        <v>427</v>
      </c>
      <c r="ROU636" s="44" t="s">
        <v>50</v>
      </c>
      <c r="ROV636" s="44">
        <v>791</v>
      </c>
      <c r="ROW636" s="44" t="s">
        <v>51</v>
      </c>
      <c r="ROX636" s="44">
        <v>324</v>
      </c>
      <c r="ROY636" s="44" t="s">
        <v>85</v>
      </c>
      <c r="ROZ636" s="44">
        <v>25</v>
      </c>
      <c r="RPA636" s="44" t="s">
        <v>429</v>
      </c>
      <c r="RPB636" s="44">
        <v>4</v>
      </c>
      <c r="RPC636" s="44" t="s">
        <v>35</v>
      </c>
      <c r="RPD636" s="44">
        <v>64</v>
      </c>
      <c r="RPE636" s="44" t="s">
        <v>473</v>
      </c>
      <c r="RPG636" s="8">
        <v>5080198</v>
      </c>
      <c r="RPH636" s="44">
        <v>0</v>
      </c>
      <c r="RPI636" s="44">
        <v>20001</v>
      </c>
      <c r="RPJ636" s="11" t="s">
        <v>427</v>
      </c>
      <c r="RPK636" s="44" t="s">
        <v>50</v>
      </c>
      <c r="RPL636" s="44">
        <v>791</v>
      </c>
      <c r="RPM636" s="44" t="s">
        <v>51</v>
      </c>
      <c r="RPN636" s="44">
        <v>324</v>
      </c>
      <c r="RPO636" s="44" t="s">
        <v>85</v>
      </c>
      <c r="RPP636" s="44">
        <v>25</v>
      </c>
      <c r="RPQ636" s="44" t="s">
        <v>429</v>
      </c>
      <c r="RPR636" s="44">
        <v>4</v>
      </c>
      <c r="RPS636" s="44" t="s">
        <v>35</v>
      </c>
      <c r="RPT636" s="44">
        <v>64</v>
      </c>
      <c r="RPU636" s="44" t="s">
        <v>473</v>
      </c>
      <c r="RPW636" s="8">
        <v>5080198</v>
      </c>
      <c r="RPX636" s="44">
        <v>0</v>
      </c>
      <c r="RPY636" s="44">
        <v>20001</v>
      </c>
      <c r="RPZ636" s="11" t="s">
        <v>427</v>
      </c>
      <c r="RQA636" s="44" t="s">
        <v>50</v>
      </c>
      <c r="RQB636" s="44">
        <v>791</v>
      </c>
      <c r="RQC636" s="44" t="s">
        <v>51</v>
      </c>
      <c r="RQD636" s="44">
        <v>324</v>
      </c>
      <c r="RQE636" s="44" t="s">
        <v>85</v>
      </c>
      <c r="RQF636" s="44">
        <v>25</v>
      </c>
      <c r="RQG636" s="44" t="s">
        <v>429</v>
      </c>
      <c r="RQH636" s="44">
        <v>4</v>
      </c>
      <c r="RQI636" s="44" t="s">
        <v>35</v>
      </c>
      <c r="RQJ636" s="44">
        <v>64</v>
      </c>
      <c r="RQK636" s="44" t="s">
        <v>473</v>
      </c>
      <c r="RQM636" s="8">
        <v>5080198</v>
      </c>
      <c r="RQN636" s="44">
        <v>0</v>
      </c>
      <c r="RQO636" s="44">
        <v>20001</v>
      </c>
      <c r="RQP636" s="11" t="s">
        <v>427</v>
      </c>
      <c r="RQQ636" s="44" t="s">
        <v>50</v>
      </c>
      <c r="RQR636" s="44">
        <v>791</v>
      </c>
      <c r="RQS636" s="44" t="s">
        <v>51</v>
      </c>
      <c r="RQT636" s="44">
        <v>324</v>
      </c>
      <c r="RQU636" s="44" t="s">
        <v>85</v>
      </c>
      <c r="RQV636" s="44">
        <v>25</v>
      </c>
      <c r="RQW636" s="44" t="s">
        <v>429</v>
      </c>
      <c r="RQX636" s="44">
        <v>4</v>
      </c>
      <c r="RQY636" s="44" t="s">
        <v>35</v>
      </c>
      <c r="RQZ636" s="44">
        <v>64</v>
      </c>
      <c r="RRA636" s="44" t="s">
        <v>473</v>
      </c>
      <c r="RRC636" s="8">
        <v>5080198</v>
      </c>
      <c r="RRD636" s="44">
        <v>0</v>
      </c>
      <c r="RRE636" s="44">
        <v>20001</v>
      </c>
      <c r="RRF636" s="11" t="s">
        <v>427</v>
      </c>
      <c r="RRG636" s="44" t="s">
        <v>50</v>
      </c>
      <c r="RRH636" s="44">
        <v>791</v>
      </c>
      <c r="RRI636" s="44" t="s">
        <v>51</v>
      </c>
      <c r="RRJ636" s="44">
        <v>324</v>
      </c>
      <c r="RRK636" s="44" t="s">
        <v>85</v>
      </c>
      <c r="RRL636" s="44">
        <v>25</v>
      </c>
      <c r="RRM636" s="44" t="s">
        <v>429</v>
      </c>
      <c r="RRN636" s="44">
        <v>4</v>
      </c>
      <c r="RRO636" s="44" t="s">
        <v>35</v>
      </c>
      <c r="RRP636" s="44">
        <v>64</v>
      </c>
      <c r="RRQ636" s="44" t="s">
        <v>473</v>
      </c>
      <c r="RRS636" s="8">
        <v>5080198</v>
      </c>
      <c r="RRT636" s="44">
        <v>0</v>
      </c>
      <c r="RRU636" s="44">
        <v>20001</v>
      </c>
      <c r="RRV636" s="11" t="s">
        <v>427</v>
      </c>
      <c r="RRW636" s="44" t="s">
        <v>50</v>
      </c>
      <c r="RRX636" s="44">
        <v>791</v>
      </c>
      <c r="RRY636" s="44" t="s">
        <v>51</v>
      </c>
      <c r="RRZ636" s="44">
        <v>324</v>
      </c>
      <c r="RSA636" s="44" t="s">
        <v>85</v>
      </c>
      <c r="RSB636" s="44">
        <v>25</v>
      </c>
      <c r="RSC636" s="44" t="s">
        <v>429</v>
      </c>
      <c r="RSD636" s="44">
        <v>4</v>
      </c>
      <c r="RSE636" s="44" t="s">
        <v>35</v>
      </c>
      <c r="RSF636" s="44">
        <v>64</v>
      </c>
      <c r="RSG636" s="44" t="s">
        <v>473</v>
      </c>
      <c r="RSI636" s="8">
        <v>5080198</v>
      </c>
      <c r="RSJ636" s="44">
        <v>0</v>
      </c>
      <c r="RSK636" s="44">
        <v>20001</v>
      </c>
      <c r="RSL636" s="11" t="s">
        <v>427</v>
      </c>
      <c r="RSM636" s="44" t="s">
        <v>50</v>
      </c>
      <c r="RSN636" s="44">
        <v>791</v>
      </c>
      <c r="RSO636" s="44" t="s">
        <v>51</v>
      </c>
      <c r="RSP636" s="44">
        <v>324</v>
      </c>
      <c r="RSQ636" s="44" t="s">
        <v>85</v>
      </c>
      <c r="RSR636" s="44">
        <v>25</v>
      </c>
      <c r="RSS636" s="44" t="s">
        <v>429</v>
      </c>
      <c r="RST636" s="44">
        <v>4</v>
      </c>
      <c r="RSU636" s="44" t="s">
        <v>35</v>
      </c>
      <c r="RSV636" s="44">
        <v>64</v>
      </c>
      <c r="RSW636" s="44" t="s">
        <v>473</v>
      </c>
      <c r="RSY636" s="8">
        <v>5080198</v>
      </c>
      <c r="RSZ636" s="44">
        <v>0</v>
      </c>
      <c r="RTA636" s="44">
        <v>20001</v>
      </c>
      <c r="RTB636" s="11" t="s">
        <v>427</v>
      </c>
      <c r="RTC636" s="44" t="s">
        <v>50</v>
      </c>
      <c r="RTD636" s="44">
        <v>791</v>
      </c>
      <c r="RTE636" s="44" t="s">
        <v>51</v>
      </c>
      <c r="RTF636" s="44">
        <v>324</v>
      </c>
      <c r="RTG636" s="44" t="s">
        <v>85</v>
      </c>
      <c r="RTH636" s="44">
        <v>25</v>
      </c>
      <c r="RTI636" s="44" t="s">
        <v>429</v>
      </c>
      <c r="RTJ636" s="44">
        <v>4</v>
      </c>
      <c r="RTK636" s="44" t="s">
        <v>35</v>
      </c>
      <c r="RTL636" s="44">
        <v>64</v>
      </c>
      <c r="RTM636" s="44" t="s">
        <v>473</v>
      </c>
      <c r="RTO636" s="8">
        <v>5080198</v>
      </c>
      <c r="RTP636" s="44">
        <v>0</v>
      </c>
      <c r="RTQ636" s="44">
        <v>20001</v>
      </c>
      <c r="RTR636" s="11" t="s">
        <v>427</v>
      </c>
      <c r="RTS636" s="44" t="s">
        <v>50</v>
      </c>
      <c r="RTT636" s="44">
        <v>791</v>
      </c>
      <c r="RTU636" s="44" t="s">
        <v>51</v>
      </c>
      <c r="RTV636" s="44">
        <v>324</v>
      </c>
      <c r="RTW636" s="44" t="s">
        <v>85</v>
      </c>
      <c r="RTX636" s="44">
        <v>25</v>
      </c>
      <c r="RTY636" s="44" t="s">
        <v>429</v>
      </c>
      <c r="RTZ636" s="44">
        <v>4</v>
      </c>
      <c r="RUA636" s="44" t="s">
        <v>35</v>
      </c>
      <c r="RUB636" s="44">
        <v>64</v>
      </c>
      <c r="RUC636" s="44" t="s">
        <v>473</v>
      </c>
      <c r="RUE636" s="8">
        <v>5080198</v>
      </c>
      <c r="RUF636" s="44">
        <v>0</v>
      </c>
      <c r="RUG636" s="44">
        <v>20001</v>
      </c>
      <c r="RUH636" s="11" t="s">
        <v>427</v>
      </c>
      <c r="RUI636" s="44" t="s">
        <v>50</v>
      </c>
      <c r="RUJ636" s="44">
        <v>791</v>
      </c>
      <c r="RUK636" s="44" t="s">
        <v>51</v>
      </c>
      <c r="RUL636" s="44">
        <v>324</v>
      </c>
      <c r="RUM636" s="44" t="s">
        <v>85</v>
      </c>
      <c r="RUN636" s="44">
        <v>25</v>
      </c>
      <c r="RUO636" s="44" t="s">
        <v>429</v>
      </c>
      <c r="RUP636" s="44">
        <v>4</v>
      </c>
      <c r="RUQ636" s="44" t="s">
        <v>35</v>
      </c>
      <c r="RUR636" s="44">
        <v>64</v>
      </c>
      <c r="RUS636" s="44" t="s">
        <v>473</v>
      </c>
      <c r="RUU636" s="8">
        <v>5080198</v>
      </c>
      <c r="RUV636" s="44">
        <v>0</v>
      </c>
      <c r="RUW636" s="44">
        <v>20001</v>
      </c>
      <c r="RUX636" s="11" t="s">
        <v>427</v>
      </c>
      <c r="RUY636" s="44" t="s">
        <v>50</v>
      </c>
      <c r="RUZ636" s="44">
        <v>791</v>
      </c>
      <c r="RVA636" s="44" t="s">
        <v>51</v>
      </c>
      <c r="RVB636" s="44">
        <v>324</v>
      </c>
      <c r="RVC636" s="44" t="s">
        <v>85</v>
      </c>
      <c r="RVD636" s="44">
        <v>25</v>
      </c>
      <c r="RVE636" s="44" t="s">
        <v>429</v>
      </c>
      <c r="RVF636" s="44">
        <v>4</v>
      </c>
      <c r="RVG636" s="44" t="s">
        <v>35</v>
      </c>
      <c r="RVH636" s="44">
        <v>64</v>
      </c>
      <c r="RVI636" s="44" t="s">
        <v>473</v>
      </c>
      <c r="RVK636" s="8">
        <v>5080198</v>
      </c>
      <c r="RVL636" s="44">
        <v>0</v>
      </c>
      <c r="RVM636" s="44">
        <v>20001</v>
      </c>
      <c r="RVN636" s="11" t="s">
        <v>427</v>
      </c>
      <c r="RVO636" s="44" t="s">
        <v>50</v>
      </c>
      <c r="RVP636" s="44">
        <v>791</v>
      </c>
      <c r="RVQ636" s="44" t="s">
        <v>51</v>
      </c>
      <c r="RVR636" s="44">
        <v>324</v>
      </c>
      <c r="RVS636" s="44" t="s">
        <v>85</v>
      </c>
      <c r="RVT636" s="44">
        <v>25</v>
      </c>
      <c r="RVU636" s="44" t="s">
        <v>429</v>
      </c>
      <c r="RVV636" s="44">
        <v>4</v>
      </c>
      <c r="RVW636" s="44" t="s">
        <v>35</v>
      </c>
      <c r="RVX636" s="44">
        <v>64</v>
      </c>
      <c r="RVY636" s="44" t="s">
        <v>473</v>
      </c>
      <c r="RWA636" s="8">
        <v>5080198</v>
      </c>
      <c r="RWB636" s="44">
        <v>0</v>
      </c>
      <c r="RWC636" s="44">
        <v>20001</v>
      </c>
      <c r="RWD636" s="11" t="s">
        <v>427</v>
      </c>
      <c r="RWE636" s="44" t="s">
        <v>50</v>
      </c>
      <c r="RWF636" s="44">
        <v>791</v>
      </c>
      <c r="RWG636" s="44" t="s">
        <v>51</v>
      </c>
      <c r="RWH636" s="44">
        <v>324</v>
      </c>
      <c r="RWI636" s="44" t="s">
        <v>85</v>
      </c>
      <c r="RWJ636" s="44">
        <v>25</v>
      </c>
      <c r="RWK636" s="44" t="s">
        <v>429</v>
      </c>
      <c r="RWL636" s="44">
        <v>4</v>
      </c>
      <c r="RWM636" s="44" t="s">
        <v>35</v>
      </c>
      <c r="RWN636" s="44">
        <v>64</v>
      </c>
      <c r="RWO636" s="44" t="s">
        <v>473</v>
      </c>
      <c r="RWQ636" s="8">
        <v>5080198</v>
      </c>
      <c r="RWR636" s="44">
        <v>0</v>
      </c>
      <c r="RWS636" s="44">
        <v>20001</v>
      </c>
      <c r="RWT636" s="11" t="s">
        <v>427</v>
      </c>
      <c r="RWU636" s="44" t="s">
        <v>50</v>
      </c>
      <c r="RWV636" s="44">
        <v>791</v>
      </c>
      <c r="RWW636" s="44" t="s">
        <v>51</v>
      </c>
      <c r="RWX636" s="44">
        <v>324</v>
      </c>
      <c r="RWY636" s="44" t="s">
        <v>85</v>
      </c>
      <c r="RWZ636" s="44">
        <v>25</v>
      </c>
      <c r="RXA636" s="44" t="s">
        <v>429</v>
      </c>
      <c r="RXB636" s="44">
        <v>4</v>
      </c>
      <c r="RXC636" s="44" t="s">
        <v>35</v>
      </c>
      <c r="RXD636" s="44">
        <v>64</v>
      </c>
      <c r="RXE636" s="44" t="s">
        <v>473</v>
      </c>
      <c r="RXG636" s="8">
        <v>5080198</v>
      </c>
      <c r="RXH636" s="44">
        <v>0</v>
      </c>
      <c r="RXI636" s="44">
        <v>20001</v>
      </c>
      <c r="RXJ636" s="11" t="s">
        <v>427</v>
      </c>
      <c r="RXK636" s="44" t="s">
        <v>50</v>
      </c>
      <c r="RXL636" s="44">
        <v>791</v>
      </c>
      <c r="RXM636" s="44" t="s">
        <v>51</v>
      </c>
      <c r="RXN636" s="44">
        <v>324</v>
      </c>
      <c r="RXO636" s="44" t="s">
        <v>85</v>
      </c>
      <c r="RXP636" s="44">
        <v>25</v>
      </c>
      <c r="RXQ636" s="44" t="s">
        <v>429</v>
      </c>
      <c r="RXR636" s="44">
        <v>4</v>
      </c>
      <c r="RXS636" s="44" t="s">
        <v>35</v>
      </c>
      <c r="RXT636" s="44">
        <v>64</v>
      </c>
      <c r="RXU636" s="44" t="s">
        <v>473</v>
      </c>
      <c r="RXW636" s="8">
        <v>5080198</v>
      </c>
      <c r="RXX636" s="44">
        <v>0</v>
      </c>
      <c r="RXY636" s="44">
        <v>20001</v>
      </c>
      <c r="RXZ636" s="11" t="s">
        <v>427</v>
      </c>
      <c r="RYA636" s="44" t="s">
        <v>50</v>
      </c>
      <c r="RYB636" s="44">
        <v>791</v>
      </c>
      <c r="RYC636" s="44" t="s">
        <v>51</v>
      </c>
      <c r="RYD636" s="44">
        <v>324</v>
      </c>
      <c r="RYE636" s="44" t="s">
        <v>85</v>
      </c>
      <c r="RYF636" s="44">
        <v>25</v>
      </c>
      <c r="RYG636" s="44" t="s">
        <v>429</v>
      </c>
      <c r="RYH636" s="44">
        <v>4</v>
      </c>
      <c r="RYI636" s="44" t="s">
        <v>35</v>
      </c>
      <c r="RYJ636" s="44">
        <v>64</v>
      </c>
      <c r="RYK636" s="44" t="s">
        <v>473</v>
      </c>
      <c r="RYM636" s="8">
        <v>5080198</v>
      </c>
      <c r="RYN636" s="44">
        <v>0</v>
      </c>
      <c r="RYO636" s="44">
        <v>20001</v>
      </c>
      <c r="RYP636" s="11" t="s">
        <v>427</v>
      </c>
      <c r="RYQ636" s="44" t="s">
        <v>50</v>
      </c>
      <c r="RYR636" s="44">
        <v>791</v>
      </c>
      <c r="RYS636" s="44" t="s">
        <v>51</v>
      </c>
      <c r="RYT636" s="44">
        <v>324</v>
      </c>
      <c r="RYU636" s="44" t="s">
        <v>85</v>
      </c>
      <c r="RYV636" s="44">
        <v>25</v>
      </c>
      <c r="RYW636" s="44" t="s">
        <v>429</v>
      </c>
      <c r="RYX636" s="44">
        <v>4</v>
      </c>
      <c r="RYY636" s="44" t="s">
        <v>35</v>
      </c>
      <c r="RYZ636" s="44">
        <v>64</v>
      </c>
      <c r="RZA636" s="44" t="s">
        <v>473</v>
      </c>
      <c r="RZC636" s="8">
        <v>5080198</v>
      </c>
      <c r="RZD636" s="44">
        <v>0</v>
      </c>
      <c r="RZE636" s="44">
        <v>20001</v>
      </c>
      <c r="RZF636" s="11" t="s">
        <v>427</v>
      </c>
      <c r="RZG636" s="44" t="s">
        <v>50</v>
      </c>
      <c r="RZH636" s="44">
        <v>791</v>
      </c>
      <c r="RZI636" s="44" t="s">
        <v>51</v>
      </c>
      <c r="RZJ636" s="44">
        <v>324</v>
      </c>
      <c r="RZK636" s="44" t="s">
        <v>85</v>
      </c>
      <c r="RZL636" s="44">
        <v>25</v>
      </c>
      <c r="RZM636" s="44" t="s">
        <v>429</v>
      </c>
      <c r="RZN636" s="44">
        <v>4</v>
      </c>
      <c r="RZO636" s="44" t="s">
        <v>35</v>
      </c>
      <c r="RZP636" s="44">
        <v>64</v>
      </c>
      <c r="RZQ636" s="44" t="s">
        <v>473</v>
      </c>
      <c r="RZS636" s="8">
        <v>5080198</v>
      </c>
      <c r="RZT636" s="44">
        <v>0</v>
      </c>
      <c r="RZU636" s="44">
        <v>20001</v>
      </c>
      <c r="RZV636" s="11" t="s">
        <v>427</v>
      </c>
      <c r="RZW636" s="44" t="s">
        <v>50</v>
      </c>
      <c r="RZX636" s="44">
        <v>791</v>
      </c>
      <c r="RZY636" s="44" t="s">
        <v>51</v>
      </c>
      <c r="RZZ636" s="44">
        <v>324</v>
      </c>
      <c r="SAA636" s="44" t="s">
        <v>85</v>
      </c>
      <c r="SAB636" s="44">
        <v>25</v>
      </c>
      <c r="SAC636" s="44" t="s">
        <v>429</v>
      </c>
      <c r="SAD636" s="44">
        <v>4</v>
      </c>
      <c r="SAE636" s="44" t="s">
        <v>35</v>
      </c>
      <c r="SAF636" s="44">
        <v>64</v>
      </c>
      <c r="SAG636" s="44" t="s">
        <v>473</v>
      </c>
      <c r="SAI636" s="8">
        <v>5080198</v>
      </c>
      <c r="SAJ636" s="44">
        <v>0</v>
      </c>
      <c r="SAK636" s="44">
        <v>20001</v>
      </c>
      <c r="SAL636" s="11" t="s">
        <v>427</v>
      </c>
      <c r="SAM636" s="44" t="s">
        <v>50</v>
      </c>
      <c r="SAN636" s="44">
        <v>791</v>
      </c>
      <c r="SAO636" s="44" t="s">
        <v>51</v>
      </c>
      <c r="SAP636" s="44">
        <v>324</v>
      </c>
      <c r="SAQ636" s="44" t="s">
        <v>85</v>
      </c>
      <c r="SAR636" s="44">
        <v>25</v>
      </c>
      <c r="SAS636" s="44" t="s">
        <v>429</v>
      </c>
      <c r="SAT636" s="44">
        <v>4</v>
      </c>
      <c r="SAU636" s="44" t="s">
        <v>35</v>
      </c>
      <c r="SAV636" s="44">
        <v>64</v>
      </c>
      <c r="SAW636" s="44" t="s">
        <v>473</v>
      </c>
      <c r="SAY636" s="8">
        <v>5080198</v>
      </c>
      <c r="SAZ636" s="44">
        <v>0</v>
      </c>
      <c r="SBA636" s="44">
        <v>20001</v>
      </c>
      <c r="SBB636" s="11" t="s">
        <v>427</v>
      </c>
      <c r="SBC636" s="44" t="s">
        <v>50</v>
      </c>
      <c r="SBD636" s="44">
        <v>791</v>
      </c>
      <c r="SBE636" s="44" t="s">
        <v>51</v>
      </c>
      <c r="SBF636" s="44">
        <v>324</v>
      </c>
      <c r="SBG636" s="44" t="s">
        <v>85</v>
      </c>
      <c r="SBH636" s="44">
        <v>25</v>
      </c>
      <c r="SBI636" s="44" t="s">
        <v>429</v>
      </c>
      <c r="SBJ636" s="44">
        <v>4</v>
      </c>
      <c r="SBK636" s="44" t="s">
        <v>35</v>
      </c>
      <c r="SBL636" s="44">
        <v>64</v>
      </c>
      <c r="SBM636" s="44" t="s">
        <v>473</v>
      </c>
      <c r="SBO636" s="8">
        <v>5080198</v>
      </c>
      <c r="SBP636" s="44">
        <v>0</v>
      </c>
      <c r="SBQ636" s="44">
        <v>20001</v>
      </c>
      <c r="SBR636" s="11" t="s">
        <v>427</v>
      </c>
      <c r="SBS636" s="44" t="s">
        <v>50</v>
      </c>
      <c r="SBT636" s="44">
        <v>791</v>
      </c>
      <c r="SBU636" s="44" t="s">
        <v>51</v>
      </c>
      <c r="SBV636" s="44">
        <v>324</v>
      </c>
      <c r="SBW636" s="44" t="s">
        <v>85</v>
      </c>
      <c r="SBX636" s="44">
        <v>25</v>
      </c>
      <c r="SBY636" s="44" t="s">
        <v>429</v>
      </c>
      <c r="SBZ636" s="44">
        <v>4</v>
      </c>
      <c r="SCA636" s="44" t="s">
        <v>35</v>
      </c>
      <c r="SCB636" s="44">
        <v>64</v>
      </c>
      <c r="SCC636" s="44" t="s">
        <v>473</v>
      </c>
      <c r="SCE636" s="8">
        <v>5080198</v>
      </c>
      <c r="SCF636" s="44">
        <v>0</v>
      </c>
      <c r="SCG636" s="44">
        <v>20001</v>
      </c>
      <c r="SCH636" s="11" t="s">
        <v>427</v>
      </c>
      <c r="SCI636" s="44" t="s">
        <v>50</v>
      </c>
      <c r="SCJ636" s="44">
        <v>791</v>
      </c>
      <c r="SCK636" s="44" t="s">
        <v>51</v>
      </c>
      <c r="SCL636" s="44">
        <v>324</v>
      </c>
      <c r="SCM636" s="44" t="s">
        <v>85</v>
      </c>
      <c r="SCN636" s="44">
        <v>25</v>
      </c>
      <c r="SCO636" s="44" t="s">
        <v>429</v>
      </c>
      <c r="SCP636" s="44">
        <v>4</v>
      </c>
      <c r="SCQ636" s="44" t="s">
        <v>35</v>
      </c>
      <c r="SCR636" s="44">
        <v>64</v>
      </c>
      <c r="SCS636" s="44" t="s">
        <v>473</v>
      </c>
      <c r="SCU636" s="8">
        <v>5080198</v>
      </c>
      <c r="SCV636" s="44">
        <v>0</v>
      </c>
      <c r="SCW636" s="44">
        <v>20001</v>
      </c>
      <c r="SCX636" s="11" t="s">
        <v>427</v>
      </c>
      <c r="SCY636" s="44" t="s">
        <v>50</v>
      </c>
      <c r="SCZ636" s="44">
        <v>791</v>
      </c>
      <c r="SDA636" s="44" t="s">
        <v>51</v>
      </c>
      <c r="SDB636" s="44">
        <v>324</v>
      </c>
      <c r="SDC636" s="44" t="s">
        <v>85</v>
      </c>
      <c r="SDD636" s="44">
        <v>25</v>
      </c>
      <c r="SDE636" s="44" t="s">
        <v>429</v>
      </c>
      <c r="SDF636" s="44">
        <v>4</v>
      </c>
      <c r="SDG636" s="44" t="s">
        <v>35</v>
      </c>
      <c r="SDH636" s="44">
        <v>64</v>
      </c>
      <c r="SDI636" s="44" t="s">
        <v>473</v>
      </c>
      <c r="SDK636" s="8">
        <v>5080198</v>
      </c>
      <c r="SDL636" s="44">
        <v>0</v>
      </c>
      <c r="SDM636" s="44">
        <v>20001</v>
      </c>
      <c r="SDN636" s="11" t="s">
        <v>427</v>
      </c>
      <c r="SDO636" s="44" t="s">
        <v>50</v>
      </c>
      <c r="SDP636" s="44">
        <v>791</v>
      </c>
      <c r="SDQ636" s="44" t="s">
        <v>51</v>
      </c>
      <c r="SDR636" s="44">
        <v>324</v>
      </c>
      <c r="SDS636" s="44" t="s">
        <v>85</v>
      </c>
      <c r="SDT636" s="44">
        <v>25</v>
      </c>
      <c r="SDU636" s="44" t="s">
        <v>429</v>
      </c>
      <c r="SDV636" s="44">
        <v>4</v>
      </c>
      <c r="SDW636" s="44" t="s">
        <v>35</v>
      </c>
      <c r="SDX636" s="44">
        <v>64</v>
      </c>
      <c r="SDY636" s="44" t="s">
        <v>473</v>
      </c>
      <c r="SEA636" s="8">
        <v>5080198</v>
      </c>
      <c r="SEB636" s="44">
        <v>0</v>
      </c>
      <c r="SEC636" s="44">
        <v>20001</v>
      </c>
      <c r="SED636" s="11" t="s">
        <v>427</v>
      </c>
      <c r="SEE636" s="44" t="s">
        <v>50</v>
      </c>
      <c r="SEF636" s="44">
        <v>791</v>
      </c>
      <c r="SEG636" s="44" t="s">
        <v>51</v>
      </c>
      <c r="SEH636" s="44">
        <v>324</v>
      </c>
      <c r="SEI636" s="44" t="s">
        <v>85</v>
      </c>
      <c r="SEJ636" s="44">
        <v>25</v>
      </c>
      <c r="SEK636" s="44" t="s">
        <v>429</v>
      </c>
      <c r="SEL636" s="44">
        <v>4</v>
      </c>
      <c r="SEM636" s="44" t="s">
        <v>35</v>
      </c>
      <c r="SEN636" s="44">
        <v>64</v>
      </c>
      <c r="SEO636" s="44" t="s">
        <v>473</v>
      </c>
      <c r="SEQ636" s="8">
        <v>5080198</v>
      </c>
      <c r="SER636" s="44">
        <v>0</v>
      </c>
      <c r="SES636" s="44">
        <v>20001</v>
      </c>
      <c r="SET636" s="11" t="s">
        <v>427</v>
      </c>
      <c r="SEU636" s="44" t="s">
        <v>50</v>
      </c>
      <c r="SEV636" s="44">
        <v>791</v>
      </c>
      <c r="SEW636" s="44" t="s">
        <v>51</v>
      </c>
      <c r="SEX636" s="44">
        <v>324</v>
      </c>
      <c r="SEY636" s="44" t="s">
        <v>85</v>
      </c>
      <c r="SEZ636" s="44">
        <v>25</v>
      </c>
      <c r="SFA636" s="44" t="s">
        <v>429</v>
      </c>
      <c r="SFB636" s="44">
        <v>4</v>
      </c>
      <c r="SFC636" s="44" t="s">
        <v>35</v>
      </c>
      <c r="SFD636" s="44">
        <v>64</v>
      </c>
      <c r="SFE636" s="44" t="s">
        <v>473</v>
      </c>
      <c r="SFG636" s="8">
        <v>5080198</v>
      </c>
      <c r="SFH636" s="44">
        <v>0</v>
      </c>
      <c r="SFI636" s="44">
        <v>20001</v>
      </c>
      <c r="SFJ636" s="11" t="s">
        <v>427</v>
      </c>
      <c r="SFK636" s="44" t="s">
        <v>50</v>
      </c>
      <c r="SFL636" s="44">
        <v>791</v>
      </c>
      <c r="SFM636" s="44" t="s">
        <v>51</v>
      </c>
      <c r="SFN636" s="44">
        <v>324</v>
      </c>
      <c r="SFO636" s="44" t="s">
        <v>85</v>
      </c>
      <c r="SFP636" s="44">
        <v>25</v>
      </c>
      <c r="SFQ636" s="44" t="s">
        <v>429</v>
      </c>
      <c r="SFR636" s="44">
        <v>4</v>
      </c>
      <c r="SFS636" s="44" t="s">
        <v>35</v>
      </c>
      <c r="SFT636" s="44">
        <v>64</v>
      </c>
      <c r="SFU636" s="44" t="s">
        <v>473</v>
      </c>
      <c r="SFW636" s="8">
        <v>5080198</v>
      </c>
      <c r="SFX636" s="44">
        <v>0</v>
      </c>
      <c r="SFY636" s="44">
        <v>20001</v>
      </c>
      <c r="SFZ636" s="11" t="s">
        <v>427</v>
      </c>
      <c r="SGA636" s="44" t="s">
        <v>50</v>
      </c>
      <c r="SGB636" s="44">
        <v>791</v>
      </c>
      <c r="SGC636" s="44" t="s">
        <v>51</v>
      </c>
      <c r="SGD636" s="44">
        <v>324</v>
      </c>
      <c r="SGE636" s="44" t="s">
        <v>85</v>
      </c>
      <c r="SGF636" s="44">
        <v>25</v>
      </c>
      <c r="SGG636" s="44" t="s">
        <v>429</v>
      </c>
      <c r="SGH636" s="44">
        <v>4</v>
      </c>
      <c r="SGI636" s="44" t="s">
        <v>35</v>
      </c>
      <c r="SGJ636" s="44">
        <v>64</v>
      </c>
      <c r="SGK636" s="44" t="s">
        <v>473</v>
      </c>
      <c r="SGM636" s="8">
        <v>5080198</v>
      </c>
      <c r="SGN636" s="44">
        <v>0</v>
      </c>
      <c r="SGO636" s="44">
        <v>20001</v>
      </c>
      <c r="SGP636" s="11" t="s">
        <v>427</v>
      </c>
      <c r="SGQ636" s="44" t="s">
        <v>50</v>
      </c>
      <c r="SGR636" s="44">
        <v>791</v>
      </c>
      <c r="SGS636" s="44" t="s">
        <v>51</v>
      </c>
      <c r="SGT636" s="44">
        <v>324</v>
      </c>
      <c r="SGU636" s="44" t="s">
        <v>85</v>
      </c>
      <c r="SGV636" s="44">
        <v>25</v>
      </c>
      <c r="SGW636" s="44" t="s">
        <v>429</v>
      </c>
      <c r="SGX636" s="44">
        <v>4</v>
      </c>
      <c r="SGY636" s="44" t="s">
        <v>35</v>
      </c>
      <c r="SGZ636" s="44">
        <v>64</v>
      </c>
      <c r="SHA636" s="44" t="s">
        <v>473</v>
      </c>
      <c r="SHC636" s="8">
        <v>5080198</v>
      </c>
      <c r="SHD636" s="44">
        <v>0</v>
      </c>
      <c r="SHE636" s="44">
        <v>20001</v>
      </c>
      <c r="SHF636" s="11" t="s">
        <v>427</v>
      </c>
      <c r="SHG636" s="44" t="s">
        <v>50</v>
      </c>
      <c r="SHH636" s="44">
        <v>791</v>
      </c>
      <c r="SHI636" s="44" t="s">
        <v>51</v>
      </c>
      <c r="SHJ636" s="44">
        <v>324</v>
      </c>
      <c r="SHK636" s="44" t="s">
        <v>85</v>
      </c>
      <c r="SHL636" s="44">
        <v>25</v>
      </c>
      <c r="SHM636" s="44" t="s">
        <v>429</v>
      </c>
      <c r="SHN636" s="44">
        <v>4</v>
      </c>
      <c r="SHO636" s="44" t="s">
        <v>35</v>
      </c>
      <c r="SHP636" s="44">
        <v>64</v>
      </c>
      <c r="SHQ636" s="44" t="s">
        <v>473</v>
      </c>
      <c r="SHS636" s="8">
        <v>5080198</v>
      </c>
      <c r="SHT636" s="44">
        <v>0</v>
      </c>
      <c r="SHU636" s="44">
        <v>20001</v>
      </c>
      <c r="SHV636" s="11" t="s">
        <v>427</v>
      </c>
      <c r="SHW636" s="44" t="s">
        <v>50</v>
      </c>
      <c r="SHX636" s="44">
        <v>791</v>
      </c>
      <c r="SHY636" s="44" t="s">
        <v>51</v>
      </c>
      <c r="SHZ636" s="44">
        <v>324</v>
      </c>
      <c r="SIA636" s="44" t="s">
        <v>85</v>
      </c>
      <c r="SIB636" s="44">
        <v>25</v>
      </c>
      <c r="SIC636" s="44" t="s">
        <v>429</v>
      </c>
      <c r="SID636" s="44">
        <v>4</v>
      </c>
      <c r="SIE636" s="44" t="s">
        <v>35</v>
      </c>
      <c r="SIF636" s="44">
        <v>64</v>
      </c>
      <c r="SIG636" s="44" t="s">
        <v>473</v>
      </c>
      <c r="SII636" s="8">
        <v>5080198</v>
      </c>
      <c r="SIJ636" s="44">
        <v>0</v>
      </c>
      <c r="SIK636" s="44">
        <v>20001</v>
      </c>
      <c r="SIL636" s="11" t="s">
        <v>427</v>
      </c>
      <c r="SIM636" s="44" t="s">
        <v>50</v>
      </c>
      <c r="SIN636" s="44">
        <v>791</v>
      </c>
      <c r="SIO636" s="44" t="s">
        <v>51</v>
      </c>
      <c r="SIP636" s="44">
        <v>324</v>
      </c>
      <c r="SIQ636" s="44" t="s">
        <v>85</v>
      </c>
      <c r="SIR636" s="44">
        <v>25</v>
      </c>
      <c r="SIS636" s="44" t="s">
        <v>429</v>
      </c>
      <c r="SIT636" s="44">
        <v>4</v>
      </c>
      <c r="SIU636" s="44" t="s">
        <v>35</v>
      </c>
      <c r="SIV636" s="44">
        <v>64</v>
      </c>
      <c r="SIW636" s="44" t="s">
        <v>473</v>
      </c>
      <c r="SIY636" s="8">
        <v>5080198</v>
      </c>
      <c r="SIZ636" s="44">
        <v>0</v>
      </c>
      <c r="SJA636" s="44">
        <v>20001</v>
      </c>
      <c r="SJB636" s="11" t="s">
        <v>427</v>
      </c>
      <c r="SJC636" s="44" t="s">
        <v>50</v>
      </c>
      <c r="SJD636" s="44">
        <v>791</v>
      </c>
      <c r="SJE636" s="44" t="s">
        <v>51</v>
      </c>
      <c r="SJF636" s="44">
        <v>324</v>
      </c>
      <c r="SJG636" s="44" t="s">
        <v>85</v>
      </c>
      <c r="SJH636" s="44">
        <v>25</v>
      </c>
      <c r="SJI636" s="44" t="s">
        <v>429</v>
      </c>
      <c r="SJJ636" s="44">
        <v>4</v>
      </c>
      <c r="SJK636" s="44" t="s">
        <v>35</v>
      </c>
      <c r="SJL636" s="44">
        <v>64</v>
      </c>
      <c r="SJM636" s="44" t="s">
        <v>473</v>
      </c>
      <c r="SJO636" s="8">
        <v>5080198</v>
      </c>
      <c r="SJP636" s="44">
        <v>0</v>
      </c>
      <c r="SJQ636" s="44">
        <v>20001</v>
      </c>
      <c r="SJR636" s="11" t="s">
        <v>427</v>
      </c>
      <c r="SJS636" s="44" t="s">
        <v>50</v>
      </c>
      <c r="SJT636" s="44">
        <v>791</v>
      </c>
      <c r="SJU636" s="44" t="s">
        <v>51</v>
      </c>
      <c r="SJV636" s="44">
        <v>324</v>
      </c>
      <c r="SJW636" s="44" t="s">
        <v>85</v>
      </c>
      <c r="SJX636" s="44">
        <v>25</v>
      </c>
      <c r="SJY636" s="44" t="s">
        <v>429</v>
      </c>
      <c r="SJZ636" s="44">
        <v>4</v>
      </c>
      <c r="SKA636" s="44" t="s">
        <v>35</v>
      </c>
      <c r="SKB636" s="44">
        <v>64</v>
      </c>
      <c r="SKC636" s="44" t="s">
        <v>473</v>
      </c>
      <c r="SKE636" s="8">
        <v>5080198</v>
      </c>
      <c r="SKF636" s="44">
        <v>0</v>
      </c>
      <c r="SKG636" s="44">
        <v>20001</v>
      </c>
      <c r="SKH636" s="11" t="s">
        <v>427</v>
      </c>
      <c r="SKI636" s="44" t="s">
        <v>50</v>
      </c>
      <c r="SKJ636" s="44">
        <v>791</v>
      </c>
      <c r="SKK636" s="44" t="s">
        <v>51</v>
      </c>
      <c r="SKL636" s="44">
        <v>324</v>
      </c>
      <c r="SKM636" s="44" t="s">
        <v>85</v>
      </c>
      <c r="SKN636" s="44">
        <v>25</v>
      </c>
      <c r="SKO636" s="44" t="s">
        <v>429</v>
      </c>
      <c r="SKP636" s="44">
        <v>4</v>
      </c>
      <c r="SKQ636" s="44" t="s">
        <v>35</v>
      </c>
      <c r="SKR636" s="44">
        <v>64</v>
      </c>
      <c r="SKS636" s="44" t="s">
        <v>473</v>
      </c>
      <c r="SKU636" s="8">
        <v>5080198</v>
      </c>
      <c r="SKV636" s="44">
        <v>0</v>
      </c>
      <c r="SKW636" s="44">
        <v>20001</v>
      </c>
      <c r="SKX636" s="11" t="s">
        <v>427</v>
      </c>
      <c r="SKY636" s="44" t="s">
        <v>50</v>
      </c>
      <c r="SKZ636" s="44">
        <v>791</v>
      </c>
      <c r="SLA636" s="44" t="s">
        <v>51</v>
      </c>
      <c r="SLB636" s="44">
        <v>324</v>
      </c>
      <c r="SLC636" s="44" t="s">
        <v>85</v>
      </c>
      <c r="SLD636" s="44">
        <v>25</v>
      </c>
      <c r="SLE636" s="44" t="s">
        <v>429</v>
      </c>
      <c r="SLF636" s="44">
        <v>4</v>
      </c>
      <c r="SLG636" s="44" t="s">
        <v>35</v>
      </c>
      <c r="SLH636" s="44">
        <v>64</v>
      </c>
      <c r="SLI636" s="44" t="s">
        <v>473</v>
      </c>
      <c r="SLK636" s="8">
        <v>5080198</v>
      </c>
      <c r="SLL636" s="44">
        <v>0</v>
      </c>
      <c r="SLM636" s="44">
        <v>20001</v>
      </c>
      <c r="SLN636" s="11" t="s">
        <v>427</v>
      </c>
      <c r="SLO636" s="44" t="s">
        <v>50</v>
      </c>
      <c r="SLP636" s="44">
        <v>791</v>
      </c>
      <c r="SLQ636" s="44" t="s">
        <v>51</v>
      </c>
      <c r="SLR636" s="44">
        <v>324</v>
      </c>
      <c r="SLS636" s="44" t="s">
        <v>85</v>
      </c>
      <c r="SLT636" s="44">
        <v>25</v>
      </c>
      <c r="SLU636" s="44" t="s">
        <v>429</v>
      </c>
      <c r="SLV636" s="44">
        <v>4</v>
      </c>
      <c r="SLW636" s="44" t="s">
        <v>35</v>
      </c>
      <c r="SLX636" s="44">
        <v>64</v>
      </c>
      <c r="SLY636" s="44" t="s">
        <v>473</v>
      </c>
      <c r="SMA636" s="8">
        <v>5080198</v>
      </c>
      <c r="SMB636" s="44">
        <v>0</v>
      </c>
      <c r="SMC636" s="44">
        <v>20001</v>
      </c>
      <c r="SMD636" s="11" t="s">
        <v>427</v>
      </c>
      <c r="SME636" s="44" t="s">
        <v>50</v>
      </c>
      <c r="SMF636" s="44">
        <v>791</v>
      </c>
      <c r="SMG636" s="44" t="s">
        <v>51</v>
      </c>
      <c r="SMH636" s="44">
        <v>324</v>
      </c>
      <c r="SMI636" s="44" t="s">
        <v>85</v>
      </c>
      <c r="SMJ636" s="44">
        <v>25</v>
      </c>
      <c r="SMK636" s="44" t="s">
        <v>429</v>
      </c>
      <c r="SML636" s="44">
        <v>4</v>
      </c>
      <c r="SMM636" s="44" t="s">
        <v>35</v>
      </c>
      <c r="SMN636" s="44">
        <v>64</v>
      </c>
      <c r="SMO636" s="44" t="s">
        <v>473</v>
      </c>
      <c r="SMQ636" s="8">
        <v>5080198</v>
      </c>
      <c r="SMR636" s="44">
        <v>0</v>
      </c>
      <c r="SMS636" s="44">
        <v>20001</v>
      </c>
      <c r="SMT636" s="11" t="s">
        <v>427</v>
      </c>
      <c r="SMU636" s="44" t="s">
        <v>50</v>
      </c>
      <c r="SMV636" s="44">
        <v>791</v>
      </c>
      <c r="SMW636" s="44" t="s">
        <v>51</v>
      </c>
      <c r="SMX636" s="44">
        <v>324</v>
      </c>
      <c r="SMY636" s="44" t="s">
        <v>85</v>
      </c>
      <c r="SMZ636" s="44">
        <v>25</v>
      </c>
      <c r="SNA636" s="44" t="s">
        <v>429</v>
      </c>
      <c r="SNB636" s="44">
        <v>4</v>
      </c>
      <c r="SNC636" s="44" t="s">
        <v>35</v>
      </c>
      <c r="SND636" s="44">
        <v>64</v>
      </c>
      <c r="SNE636" s="44" t="s">
        <v>473</v>
      </c>
      <c r="SNG636" s="8">
        <v>5080198</v>
      </c>
      <c r="SNH636" s="44">
        <v>0</v>
      </c>
      <c r="SNI636" s="44">
        <v>20001</v>
      </c>
      <c r="SNJ636" s="11" t="s">
        <v>427</v>
      </c>
      <c r="SNK636" s="44" t="s">
        <v>50</v>
      </c>
      <c r="SNL636" s="44">
        <v>791</v>
      </c>
      <c r="SNM636" s="44" t="s">
        <v>51</v>
      </c>
      <c r="SNN636" s="44">
        <v>324</v>
      </c>
      <c r="SNO636" s="44" t="s">
        <v>85</v>
      </c>
      <c r="SNP636" s="44">
        <v>25</v>
      </c>
      <c r="SNQ636" s="44" t="s">
        <v>429</v>
      </c>
      <c r="SNR636" s="44">
        <v>4</v>
      </c>
      <c r="SNS636" s="44" t="s">
        <v>35</v>
      </c>
      <c r="SNT636" s="44">
        <v>64</v>
      </c>
      <c r="SNU636" s="44" t="s">
        <v>473</v>
      </c>
      <c r="SNW636" s="8">
        <v>5080198</v>
      </c>
      <c r="SNX636" s="44">
        <v>0</v>
      </c>
      <c r="SNY636" s="44">
        <v>20001</v>
      </c>
      <c r="SNZ636" s="11" t="s">
        <v>427</v>
      </c>
      <c r="SOA636" s="44" t="s">
        <v>50</v>
      </c>
      <c r="SOB636" s="44">
        <v>791</v>
      </c>
      <c r="SOC636" s="44" t="s">
        <v>51</v>
      </c>
      <c r="SOD636" s="44">
        <v>324</v>
      </c>
      <c r="SOE636" s="44" t="s">
        <v>85</v>
      </c>
      <c r="SOF636" s="44">
        <v>25</v>
      </c>
      <c r="SOG636" s="44" t="s">
        <v>429</v>
      </c>
      <c r="SOH636" s="44">
        <v>4</v>
      </c>
      <c r="SOI636" s="44" t="s">
        <v>35</v>
      </c>
      <c r="SOJ636" s="44">
        <v>64</v>
      </c>
      <c r="SOK636" s="44" t="s">
        <v>473</v>
      </c>
      <c r="SOM636" s="8">
        <v>5080198</v>
      </c>
      <c r="SON636" s="44">
        <v>0</v>
      </c>
      <c r="SOO636" s="44">
        <v>20001</v>
      </c>
      <c r="SOP636" s="11" t="s">
        <v>427</v>
      </c>
      <c r="SOQ636" s="44" t="s">
        <v>50</v>
      </c>
      <c r="SOR636" s="44">
        <v>791</v>
      </c>
      <c r="SOS636" s="44" t="s">
        <v>51</v>
      </c>
      <c r="SOT636" s="44">
        <v>324</v>
      </c>
      <c r="SOU636" s="44" t="s">
        <v>85</v>
      </c>
      <c r="SOV636" s="44">
        <v>25</v>
      </c>
      <c r="SOW636" s="44" t="s">
        <v>429</v>
      </c>
      <c r="SOX636" s="44">
        <v>4</v>
      </c>
      <c r="SOY636" s="44" t="s">
        <v>35</v>
      </c>
      <c r="SOZ636" s="44">
        <v>64</v>
      </c>
      <c r="SPA636" s="44" t="s">
        <v>473</v>
      </c>
      <c r="SPC636" s="8">
        <v>5080198</v>
      </c>
      <c r="SPD636" s="44">
        <v>0</v>
      </c>
      <c r="SPE636" s="44">
        <v>20001</v>
      </c>
      <c r="SPF636" s="11" t="s">
        <v>427</v>
      </c>
      <c r="SPG636" s="44" t="s">
        <v>50</v>
      </c>
      <c r="SPH636" s="44">
        <v>791</v>
      </c>
      <c r="SPI636" s="44" t="s">
        <v>51</v>
      </c>
      <c r="SPJ636" s="44">
        <v>324</v>
      </c>
      <c r="SPK636" s="44" t="s">
        <v>85</v>
      </c>
      <c r="SPL636" s="44">
        <v>25</v>
      </c>
      <c r="SPM636" s="44" t="s">
        <v>429</v>
      </c>
      <c r="SPN636" s="44">
        <v>4</v>
      </c>
      <c r="SPO636" s="44" t="s">
        <v>35</v>
      </c>
      <c r="SPP636" s="44">
        <v>64</v>
      </c>
      <c r="SPQ636" s="44" t="s">
        <v>473</v>
      </c>
      <c r="SPS636" s="8">
        <v>5080198</v>
      </c>
      <c r="SPT636" s="44">
        <v>0</v>
      </c>
      <c r="SPU636" s="44">
        <v>20001</v>
      </c>
      <c r="SPV636" s="11" t="s">
        <v>427</v>
      </c>
      <c r="SPW636" s="44" t="s">
        <v>50</v>
      </c>
      <c r="SPX636" s="44">
        <v>791</v>
      </c>
      <c r="SPY636" s="44" t="s">
        <v>51</v>
      </c>
      <c r="SPZ636" s="44">
        <v>324</v>
      </c>
      <c r="SQA636" s="44" t="s">
        <v>85</v>
      </c>
      <c r="SQB636" s="44">
        <v>25</v>
      </c>
      <c r="SQC636" s="44" t="s">
        <v>429</v>
      </c>
      <c r="SQD636" s="44">
        <v>4</v>
      </c>
      <c r="SQE636" s="44" t="s">
        <v>35</v>
      </c>
      <c r="SQF636" s="44">
        <v>64</v>
      </c>
      <c r="SQG636" s="44" t="s">
        <v>473</v>
      </c>
      <c r="SQI636" s="8">
        <v>5080198</v>
      </c>
      <c r="SQJ636" s="44">
        <v>0</v>
      </c>
      <c r="SQK636" s="44">
        <v>20001</v>
      </c>
      <c r="SQL636" s="11" t="s">
        <v>427</v>
      </c>
      <c r="SQM636" s="44" t="s">
        <v>50</v>
      </c>
      <c r="SQN636" s="44">
        <v>791</v>
      </c>
      <c r="SQO636" s="44" t="s">
        <v>51</v>
      </c>
      <c r="SQP636" s="44">
        <v>324</v>
      </c>
      <c r="SQQ636" s="44" t="s">
        <v>85</v>
      </c>
      <c r="SQR636" s="44">
        <v>25</v>
      </c>
      <c r="SQS636" s="44" t="s">
        <v>429</v>
      </c>
      <c r="SQT636" s="44">
        <v>4</v>
      </c>
      <c r="SQU636" s="44" t="s">
        <v>35</v>
      </c>
      <c r="SQV636" s="44">
        <v>64</v>
      </c>
      <c r="SQW636" s="44" t="s">
        <v>473</v>
      </c>
      <c r="SQY636" s="8">
        <v>5080198</v>
      </c>
      <c r="SQZ636" s="44">
        <v>0</v>
      </c>
      <c r="SRA636" s="44">
        <v>20001</v>
      </c>
      <c r="SRB636" s="11" t="s">
        <v>427</v>
      </c>
      <c r="SRC636" s="44" t="s">
        <v>50</v>
      </c>
      <c r="SRD636" s="44">
        <v>791</v>
      </c>
      <c r="SRE636" s="44" t="s">
        <v>51</v>
      </c>
      <c r="SRF636" s="44">
        <v>324</v>
      </c>
      <c r="SRG636" s="44" t="s">
        <v>85</v>
      </c>
      <c r="SRH636" s="44">
        <v>25</v>
      </c>
      <c r="SRI636" s="44" t="s">
        <v>429</v>
      </c>
      <c r="SRJ636" s="44">
        <v>4</v>
      </c>
      <c r="SRK636" s="44" t="s">
        <v>35</v>
      </c>
      <c r="SRL636" s="44">
        <v>64</v>
      </c>
      <c r="SRM636" s="44" t="s">
        <v>473</v>
      </c>
      <c r="SRO636" s="8">
        <v>5080198</v>
      </c>
      <c r="SRP636" s="44">
        <v>0</v>
      </c>
      <c r="SRQ636" s="44">
        <v>20001</v>
      </c>
      <c r="SRR636" s="11" t="s">
        <v>427</v>
      </c>
      <c r="SRS636" s="44" t="s">
        <v>50</v>
      </c>
      <c r="SRT636" s="44">
        <v>791</v>
      </c>
      <c r="SRU636" s="44" t="s">
        <v>51</v>
      </c>
      <c r="SRV636" s="44">
        <v>324</v>
      </c>
      <c r="SRW636" s="44" t="s">
        <v>85</v>
      </c>
      <c r="SRX636" s="44">
        <v>25</v>
      </c>
      <c r="SRY636" s="44" t="s">
        <v>429</v>
      </c>
      <c r="SRZ636" s="44">
        <v>4</v>
      </c>
      <c r="SSA636" s="44" t="s">
        <v>35</v>
      </c>
      <c r="SSB636" s="44">
        <v>64</v>
      </c>
      <c r="SSC636" s="44" t="s">
        <v>473</v>
      </c>
      <c r="SSE636" s="8">
        <v>5080198</v>
      </c>
      <c r="SSF636" s="44">
        <v>0</v>
      </c>
      <c r="SSG636" s="44">
        <v>20001</v>
      </c>
      <c r="SSH636" s="11" t="s">
        <v>427</v>
      </c>
      <c r="SSI636" s="44" t="s">
        <v>50</v>
      </c>
      <c r="SSJ636" s="44">
        <v>791</v>
      </c>
      <c r="SSK636" s="44" t="s">
        <v>51</v>
      </c>
      <c r="SSL636" s="44">
        <v>324</v>
      </c>
      <c r="SSM636" s="44" t="s">
        <v>85</v>
      </c>
      <c r="SSN636" s="44">
        <v>25</v>
      </c>
      <c r="SSO636" s="44" t="s">
        <v>429</v>
      </c>
      <c r="SSP636" s="44">
        <v>4</v>
      </c>
      <c r="SSQ636" s="44" t="s">
        <v>35</v>
      </c>
      <c r="SSR636" s="44">
        <v>64</v>
      </c>
      <c r="SSS636" s="44" t="s">
        <v>473</v>
      </c>
      <c r="SSU636" s="8">
        <v>5080198</v>
      </c>
      <c r="SSV636" s="44">
        <v>0</v>
      </c>
      <c r="SSW636" s="44">
        <v>20001</v>
      </c>
      <c r="SSX636" s="11" t="s">
        <v>427</v>
      </c>
      <c r="SSY636" s="44" t="s">
        <v>50</v>
      </c>
      <c r="SSZ636" s="44">
        <v>791</v>
      </c>
      <c r="STA636" s="44" t="s">
        <v>51</v>
      </c>
      <c r="STB636" s="44">
        <v>324</v>
      </c>
      <c r="STC636" s="44" t="s">
        <v>85</v>
      </c>
      <c r="STD636" s="44">
        <v>25</v>
      </c>
      <c r="STE636" s="44" t="s">
        <v>429</v>
      </c>
      <c r="STF636" s="44">
        <v>4</v>
      </c>
      <c r="STG636" s="44" t="s">
        <v>35</v>
      </c>
      <c r="STH636" s="44">
        <v>64</v>
      </c>
      <c r="STI636" s="44" t="s">
        <v>473</v>
      </c>
      <c r="STK636" s="8">
        <v>5080198</v>
      </c>
      <c r="STL636" s="44">
        <v>0</v>
      </c>
      <c r="STM636" s="44">
        <v>20001</v>
      </c>
      <c r="STN636" s="11" t="s">
        <v>427</v>
      </c>
      <c r="STO636" s="44" t="s">
        <v>50</v>
      </c>
      <c r="STP636" s="44">
        <v>791</v>
      </c>
      <c r="STQ636" s="44" t="s">
        <v>51</v>
      </c>
      <c r="STR636" s="44">
        <v>324</v>
      </c>
      <c r="STS636" s="44" t="s">
        <v>85</v>
      </c>
      <c r="STT636" s="44">
        <v>25</v>
      </c>
      <c r="STU636" s="44" t="s">
        <v>429</v>
      </c>
      <c r="STV636" s="44">
        <v>4</v>
      </c>
      <c r="STW636" s="44" t="s">
        <v>35</v>
      </c>
      <c r="STX636" s="44">
        <v>64</v>
      </c>
      <c r="STY636" s="44" t="s">
        <v>473</v>
      </c>
      <c r="SUA636" s="8">
        <v>5080198</v>
      </c>
      <c r="SUB636" s="44">
        <v>0</v>
      </c>
      <c r="SUC636" s="44">
        <v>20001</v>
      </c>
      <c r="SUD636" s="11" t="s">
        <v>427</v>
      </c>
      <c r="SUE636" s="44" t="s">
        <v>50</v>
      </c>
      <c r="SUF636" s="44">
        <v>791</v>
      </c>
      <c r="SUG636" s="44" t="s">
        <v>51</v>
      </c>
      <c r="SUH636" s="44">
        <v>324</v>
      </c>
      <c r="SUI636" s="44" t="s">
        <v>85</v>
      </c>
      <c r="SUJ636" s="44">
        <v>25</v>
      </c>
      <c r="SUK636" s="44" t="s">
        <v>429</v>
      </c>
      <c r="SUL636" s="44">
        <v>4</v>
      </c>
      <c r="SUM636" s="44" t="s">
        <v>35</v>
      </c>
      <c r="SUN636" s="44">
        <v>64</v>
      </c>
      <c r="SUO636" s="44" t="s">
        <v>473</v>
      </c>
      <c r="SUQ636" s="8">
        <v>5080198</v>
      </c>
      <c r="SUR636" s="44">
        <v>0</v>
      </c>
      <c r="SUS636" s="44">
        <v>20001</v>
      </c>
      <c r="SUT636" s="11" t="s">
        <v>427</v>
      </c>
      <c r="SUU636" s="44" t="s">
        <v>50</v>
      </c>
      <c r="SUV636" s="44">
        <v>791</v>
      </c>
      <c r="SUW636" s="44" t="s">
        <v>51</v>
      </c>
      <c r="SUX636" s="44">
        <v>324</v>
      </c>
      <c r="SUY636" s="44" t="s">
        <v>85</v>
      </c>
      <c r="SUZ636" s="44">
        <v>25</v>
      </c>
      <c r="SVA636" s="44" t="s">
        <v>429</v>
      </c>
      <c r="SVB636" s="44">
        <v>4</v>
      </c>
      <c r="SVC636" s="44" t="s">
        <v>35</v>
      </c>
      <c r="SVD636" s="44">
        <v>64</v>
      </c>
      <c r="SVE636" s="44" t="s">
        <v>473</v>
      </c>
      <c r="SVG636" s="8">
        <v>5080198</v>
      </c>
      <c r="SVH636" s="44">
        <v>0</v>
      </c>
      <c r="SVI636" s="44">
        <v>20001</v>
      </c>
      <c r="SVJ636" s="11" t="s">
        <v>427</v>
      </c>
      <c r="SVK636" s="44" t="s">
        <v>50</v>
      </c>
      <c r="SVL636" s="44">
        <v>791</v>
      </c>
      <c r="SVM636" s="44" t="s">
        <v>51</v>
      </c>
      <c r="SVN636" s="44">
        <v>324</v>
      </c>
      <c r="SVO636" s="44" t="s">
        <v>85</v>
      </c>
      <c r="SVP636" s="44">
        <v>25</v>
      </c>
      <c r="SVQ636" s="44" t="s">
        <v>429</v>
      </c>
      <c r="SVR636" s="44">
        <v>4</v>
      </c>
      <c r="SVS636" s="44" t="s">
        <v>35</v>
      </c>
      <c r="SVT636" s="44">
        <v>64</v>
      </c>
      <c r="SVU636" s="44" t="s">
        <v>473</v>
      </c>
      <c r="SVW636" s="8">
        <v>5080198</v>
      </c>
      <c r="SVX636" s="44">
        <v>0</v>
      </c>
      <c r="SVY636" s="44">
        <v>20001</v>
      </c>
      <c r="SVZ636" s="11" t="s">
        <v>427</v>
      </c>
      <c r="SWA636" s="44" t="s">
        <v>50</v>
      </c>
      <c r="SWB636" s="44">
        <v>791</v>
      </c>
      <c r="SWC636" s="44" t="s">
        <v>51</v>
      </c>
      <c r="SWD636" s="44">
        <v>324</v>
      </c>
      <c r="SWE636" s="44" t="s">
        <v>85</v>
      </c>
      <c r="SWF636" s="44">
        <v>25</v>
      </c>
      <c r="SWG636" s="44" t="s">
        <v>429</v>
      </c>
      <c r="SWH636" s="44">
        <v>4</v>
      </c>
      <c r="SWI636" s="44" t="s">
        <v>35</v>
      </c>
      <c r="SWJ636" s="44">
        <v>64</v>
      </c>
      <c r="SWK636" s="44" t="s">
        <v>473</v>
      </c>
      <c r="SWM636" s="8">
        <v>5080198</v>
      </c>
      <c r="SWN636" s="44">
        <v>0</v>
      </c>
      <c r="SWO636" s="44">
        <v>20001</v>
      </c>
      <c r="SWP636" s="11" t="s">
        <v>427</v>
      </c>
      <c r="SWQ636" s="44" t="s">
        <v>50</v>
      </c>
      <c r="SWR636" s="44">
        <v>791</v>
      </c>
      <c r="SWS636" s="44" t="s">
        <v>51</v>
      </c>
      <c r="SWT636" s="44">
        <v>324</v>
      </c>
      <c r="SWU636" s="44" t="s">
        <v>85</v>
      </c>
      <c r="SWV636" s="44">
        <v>25</v>
      </c>
      <c r="SWW636" s="44" t="s">
        <v>429</v>
      </c>
      <c r="SWX636" s="44">
        <v>4</v>
      </c>
      <c r="SWY636" s="44" t="s">
        <v>35</v>
      </c>
      <c r="SWZ636" s="44">
        <v>64</v>
      </c>
      <c r="SXA636" s="44" t="s">
        <v>473</v>
      </c>
      <c r="SXC636" s="8">
        <v>5080198</v>
      </c>
      <c r="SXD636" s="44">
        <v>0</v>
      </c>
      <c r="SXE636" s="44">
        <v>20001</v>
      </c>
      <c r="SXF636" s="11" t="s">
        <v>427</v>
      </c>
      <c r="SXG636" s="44" t="s">
        <v>50</v>
      </c>
      <c r="SXH636" s="44">
        <v>791</v>
      </c>
      <c r="SXI636" s="44" t="s">
        <v>51</v>
      </c>
      <c r="SXJ636" s="44">
        <v>324</v>
      </c>
      <c r="SXK636" s="44" t="s">
        <v>85</v>
      </c>
      <c r="SXL636" s="44">
        <v>25</v>
      </c>
      <c r="SXM636" s="44" t="s">
        <v>429</v>
      </c>
      <c r="SXN636" s="44">
        <v>4</v>
      </c>
      <c r="SXO636" s="44" t="s">
        <v>35</v>
      </c>
      <c r="SXP636" s="44">
        <v>64</v>
      </c>
      <c r="SXQ636" s="44" t="s">
        <v>473</v>
      </c>
      <c r="SXS636" s="8">
        <v>5080198</v>
      </c>
      <c r="SXT636" s="44">
        <v>0</v>
      </c>
      <c r="SXU636" s="44">
        <v>20001</v>
      </c>
      <c r="SXV636" s="11" t="s">
        <v>427</v>
      </c>
      <c r="SXW636" s="44" t="s">
        <v>50</v>
      </c>
      <c r="SXX636" s="44">
        <v>791</v>
      </c>
      <c r="SXY636" s="44" t="s">
        <v>51</v>
      </c>
      <c r="SXZ636" s="44">
        <v>324</v>
      </c>
      <c r="SYA636" s="44" t="s">
        <v>85</v>
      </c>
      <c r="SYB636" s="44">
        <v>25</v>
      </c>
      <c r="SYC636" s="44" t="s">
        <v>429</v>
      </c>
      <c r="SYD636" s="44">
        <v>4</v>
      </c>
      <c r="SYE636" s="44" t="s">
        <v>35</v>
      </c>
      <c r="SYF636" s="44">
        <v>64</v>
      </c>
      <c r="SYG636" s="44" t="s">
        <v>473</v>
      </c>
      <c r="SYI636" s="8">
        <v>5080198</v>
      </c>
      <c r="SYJ636" s="44">
        <v>0</v>
      </c>
      <c r="SYK636" s="44">
        <v>20001</v>
      </c>
      <c r="SYL636" s="11" t="s">
        <v>427</v>
      </c>
      <c r="SYM636" s="44" t="s">
        <v>50</v>
      </c>
      <c r="SYN636" s="44">
        <v>791</v>
      </c>
      <c r="SYO636" s="44" t="s">
        <v>51</v>
      </c>
      <c r="SYP636" s="44">
        <v>324</v>
      </c>
      <c r="SYQ636" s="44" t="s">
        <v>85</v>
      </c>
      <c r="SYR636" s="44">
        <v>25</v>
      </c>
      <c r="SYS636" s="44" t="s">
        <v>429</v>
      </c>
      <c r="SYT636" s="44">
        <v>4</v>
      </c>
      <c r="SYU636" s="44" t="s">
        <v>35</v>
      </c>
      <c r="SYV636" s="44">
        <v>64</v>
      </c>
      <c r="SYW636" s="44" t="s">
        <v>473</v>
      </c>
      <c r="SYY636" s="8">
        <v>5080198</v>
      </c>
      <c r="SYZ636" s="44">
        <v>0</v>
      </c>
      <c r="SZA636" s="44">
        <v>20001</v>
      </c>
      <c r="SZB636" s="11" t="s">
        <v>427</v>
      </c>
      <c r="SZC636" s="44" t="s">
        <v>50</v>
      </c>
      <c r="SZD636" s="44">
        <v>791</v>
      </c>
      <c r="SZE636" s="44" t="s">
        <v>51</v>
      </c>
      <c r="SZF636" s="44">
        <v>324</v>
      </c>
      <c r="SZG636" s="44" t="s">
        <v>85</v>
      </c>
      <c r="SZH636" s="44">
        <v>25</v>
      </c>
      <c r="SZI636" s="44" t="s">
        <v>429</v>
      </c>
      <c r="SZJ636" s="44">
        <v>4</v>
      </c>
      <c r="SZK636" s="44" t="s">
        <v>35</v>
      </c>
      <c r="SZL636" s="44">
        <v>64</v>
      </c>
      <c r="SZM636" s="44" t="s">
        <v>473</v>
      </c>
      <c r="SZO636" s="8">
        <v>5080198</v>
      </c>
      <c r="SZP636" s="44">
        <v>0</v>
      </c>
      <c r="SZQ636" s="44">
        <v>20001</v>
      </c>
      <c r="SZR636" s="11" t="s">
        <v>427</v>
      </c>
      <c r="SZS636" s="44" t="s">
        <v>50</v>
      </c>
      <c r="SZT636" s="44">
        <v>791</v>
      </c>
      <c r="SZU636" s="44" t="s">
        <v>51</v>
      </c>
      <c r="SZV636" s="44">
        <v>324</v>
      </c>
      <c r="SZW636" s="44" t="s">
        <v>85</v>
      </c>
      <c r="SZX636" s="44">
        <v>25</v>
      </c>
      <c r="SZY636" s="44" t="s">
        <v>429</v>
      </c>
      <c r="SZZ636" s="44">
        <v>4</v>
      </c>
      <c r="TAA636" s="44" t="s">
        <v>35</v>
      </c>
      <c r="TAB636" s="44">
        <v>64</v>
      </c>
      <c r="TAC636" s="44" t="s">
        <v>473</v>
      </c>
      <c r="TAE636" s="8">
        <v>5080198</v>
      </c>
      <c r="TAF636" s="44">
        <v>0</v>
      </c>
      <c r="TAG636" s="44">
        <v>20001</v>
      </c>
      <c r="TAH636" s="11" t="s">
        <v>427</v>
      </c>
      <c r="TAI636" s="44" t="s">
        <v>50</v>
      </c>
      <c r="TAJ636" s="44">
        <v>791</v>
      </c>
      <c r="TAK636" s="44" t="s">
        <v>51</v>
      </c>
      <c r="TAL636" s="44">
        <v>324</v>
      </c>
      <c r="TAM636" s="44" t="s">
        <v>85</v>
      </c>
      <c r="TAN636" s="44">
        <v>25</v>
      </c>
      <c r="TAO636" s="44" t="s">
        <v>429</v>
      </c>
      <c r="TAP636" s="44">
        <v>4</v>
      </c>
      <c r="TAQ636" s="44" t="s">
        <v>35</v>
      </c>
      <c r="TAR636" s="44">
        <v>64</v>
      </c>
      <c r="TAS636" s="44" t="s">
        <v>473</v>
      </c>
      <c r="TAU636" s="8">
        <v>5080198</v>
      </c>
      <c r="TAV636" s="44">
        <v>0</v>
      </c>
      <c r="TAW636" s="44">
        <v>20001</v>
      </c>
      <c r="TAX636" s="11" t="s">
        <v>427</v>
      </c>
      <c r="TAY636" s="44" t="s">
        <v>50</v>
      </c>
      <c r="TAZ636" s="44">
        <v>791</v>
      </c>
      <c r="TBA636" s="44" t="s">
        <v>51</v>
      </c>
      <c r="TBB636" s="44">
        <v>324</v>
      </c>
      <c r="TBC636" s="44" t="s">
        <v>85</v>
      </c>
      <c r="TBD636" s="44">
        <v>25</v>
      </c>
      <c r="TBE636" s="44" t="s">
        <v>429</v>
      </c>
      <c r="TBF636" s="44">
        <v>4</v>
      </c>
      <c r="TBG636" s="44" t="s">
        <v>35</v>
      </c>
      <c r="TBH636" s="44">
        <v>64</v>
      </c>
      <c r="TBI636" s="44" t="s">
        <v>473</v>
      </c>
      <c r="TBK636" s="8">
        <v>5080198</v>
      </c>
      <c r="TBL636" s="44">
        <v>0</v>
      </c>
      <c r="TBM636" s="44">
        <v>20001</v>
      </c>
      <c r="TBN636" s="11" t="s">
        <v>427</v>
      </c>
      <c r="TBO636" s="44" t="s">
        <v>50</v>
      </c>
      <c r="TBP636" s="44">
        <v>791</v>
      </c>
      <c r="TBQ636" s="44" t="s">
        <v>51</v>
      </c>
      <c r="TBR636" s="44">
        <v>324</v>
      </c>
      <c r="TBS636" s="44" t="s">
        <v>85</v>
      </c>
      <c r="TBT636" s="44">
        <v>25</v>
      </c>
      <c r="TBU636" s="44" t="s">
        <v>429</v>
      </c>
      <c r="TBV636" s="44">
        <v>4</v>
      </c>
      <c r="TBW636" s="44" t="s">
        <v>35</v>
      </c>
      <c r="TBX636" s="44">
        <v>64</v>
      </c>
      <c r="TBY636" s="44" t="s">
        <v>473</v>
      </c>
      <c r="TCA636" s="8">
        <v>5080198</v>
      </c>
      <c r="TCB636" s="44">
        <v>0</v>
      </c>
      <c r="TCC636" s="44">
        <v>20001</v>
      </c>
      <c r="TCD636" s="11" t="s">
        <v>427</v>
      </c>
      <c r="TCE636" s="44" t="s">
        <v>50</v>
      </c>
      <c r="TCF636" s="44">
        <v>791</v>
      </c>
      <c r="TCG636" s="44" t="s">
        <v>51</v>
      </c>
      <c r="TCH636" s="44">
        <v>324</v>
      </c>
      <c r="TCI636" s="44" t="s">
        <v>85</v>
      </c>
      <c r="TCJ636" s="44">
        <v>25</v>
      </c>
      <c r="TCK636" s="44" t="s">
        <v>429</v>
      </c>
      <c r="TCL636" s="44">
        <v>4</v>
      </c>
      <c r="TCM636" s="44" t="s">
        <v>35</v>
      </c>
      <c r="TCN636" s="44">
        <v>64</v>
      </c>
      <c r="TCO636" s="44" t="s">
        <v>473</v>
      </c>
      <c r="TCQ636" s="8">
        <v>5080198</v>
      </c>
      <c r="TCR636" s="44">
        <v>0</v>
      </c>
      <c r="TCS636" s="44">
        <v>20001</v>
      </c>
      <c r="TCT636" s="11" t="s">
        <v>427</v>
      </c>
      <c r="TCU636" s="44" t="s">
        <v>50</v>
      </c>
      <c r="TCV636" s="44">
        <v>791</v>
      </c>
      <c r="TCW636" s="44" t="s">
        <v>51</v>
      </c>
      <c r="TCX636" s="44">
        <v>324</v>
      </c>
      <c r="TCY636" s="44" t="s">
        <v>85</v>
      </c>
      <c r="TCZ636" s="44">
        <v>25</v>
      </c>
      <c r="TDA636" s="44" t="s">
        <v>429</v>
      </c>
      <c r="TDB636" s="44">
        <v>4</v>
      </c>
      <c r="TDC636" s="44" t="s">
        <v>35</v>
      </c>
      <c r="TDD636" s="44">
        <v>64</v>
      </c>
      <c r="TDE636" s="44" t="s">
        <v>473</v>
      </c>
      <c r="TDG636" s="8">
        <v>5080198</v>
      </c>
      <c r="TDH636" s="44">
        <v>0</v>
      </c>
      <c r="TDI636" s="44">
        <v>20001</v>
      </c>
      <c r="TDJ636" s="11" t="s">
        <v>427</v>
      </c>
      <c r="TDK636" s="44" t="s">
        <v>50</v>
      </c>
      <c r="TDL636" s="44">
        <v>791</v>
      </c>
      <c r="TDM636" s="44" t="s">
        <v>51</v>
      </c>
      <c r="TDN636" s="44">
        <v>324</v>
      </c>
      <c r="TDO636" s="44" t="s">
        <v>85</v>
      </c>
      <c r="TDP636" s="44">
        <v>25</v>
      </c>
      <c r="TDQ636" s="44" t="s">
        <v>429</v>
      </c>
      <c r="TDR636" s="44">
        <v>4</v>
      </c>
      <c r="TDS636" s="44" t="s">
        <v>35</v>
      </c>
      <c r="TDT636" s="44">
        <v>64</v>
      </c>
      <c r="TDU636" s="44" t="s">
        <v>473</v>
      </c>
      <c r="TDW636" s="8">
        <v>5080198</v>
      </c>
      <c r="TDX636" s="44">
        <v>0</v>
      </c>
      <c r="TDY636" s="44">
        <v>20001</v>
      </c>
      <c r="TDZ636" s="11" t="s">
        <v>427</v>
      </c>
      <c r="TEA636" s="44" t="s">
        <v>50</v>
      </c>
      <c r="TEB636" s="44">
        <v>791</v>
      </c>
      <c r="TEC636" s="44" t="s">
        <v>51</v>
      </c>
      <c r="TED636" s="44">
        <v>324</v>
      </c>
      <c r="TEE636" s="44" t="s">
        <v>85</v>
      </c>
      <c r="TEF636" s="44">
        <v>25</v>
      </c>
      <c r="TEG636" s="44" t="s">
        <v>429</v>
      </c>
      <c r="TEH636" s="44">
        <v>4</v>
      </c>
      <c r="TEI636" s="44" t="s">
        <v>35</v>
      </c>
      <c r="TEJ636" s="44">
        <v>64</v>
      </c>
      <c r="TEK636" s="44" t="s">
        <v>473</v>
      </c>
      <c r="TEM636" s="8">
        <v>5080198</v>
      </c>
      <c r="TEN636" s="44">
        <v>0</v>
      </c>
      <c r="TEO636" s="44">
        <v>20001</v>
      </c>
      <c r="TEP636" s="11" t="s">
        <v>427</v>
      </c>
      <c r="TEQ636" s="44" t="s">
        <v>50</v>
      </c>
      <c r="TER636" s="44">
        <v>791</v>
      </c>
      <c r="TES636" s="44" t="s">
        <v>51</v>
      </c>
      <c r="TET636" s="44">
        <v>324</v>
      </c>
      <c r="TEU636" s="44" t="s">
        <v>85</v>
      </c>
      <c r="TEV636" s="44">
        <v>25</v>
      </c>
      <c r="TEW636" s="44" t="s">
        <v>429</v>
      </c>
      <c r="TEX636" s="44">
        <v>4</v>
      </c>
      <c r="TEY636" s="44" t="s">
        <v>35</v>
      </c>
      <c r="TEZ636" s="44">
        <v>64</v>
      </c>
      <c r="TFA636" s="44" t="s">
        <v>473</v>
      </c>
      <c r="TFC636" s="8">
        <v>5080198</v>
      </c>
      <c r="TFD636" s="44">
        <v>0</v>
      </c>
      <c r="TFE636" s="44">
        <v>20001</v>
      </c>
      <c r="TFF636" s="11" t="s">
        <v>427</v>
      </c>
      <c r="TFG636" s="44" t="s">
        <v>50</v>
      </c>
      <c r="TFH636" s="44">
        <v>791</v>
      </c>
      <c r="TFI636" s="44" t="s">
        <v>51</v>
      </c>
      <c r="TFJ636" s="44">
        <v>324</v>
      </c>
      <c r="TFK636" s="44" t="s">
        <v>85</v>
      </c>
      <c r="TFL636" s="44">
        <v>25</v>
      </c>
      <c r="TFM636" s="44" t="s">
        <v>429</v>
      </c>
      <c r="TFN636" s="44">
        <v>4</v>
      </c>
      <c r="TFO636" s="44" t="s">
        <v>35</v>
      </c>
      <c r="TFP636" s="44">
        <v>64</v>
      </c>
      <c r="TFQ636" s="44" t="s">
        <v>473</v>
      </c>
      <c r="TFS636" s="8">
        <v>5080198</v>
      </c>
      <c r="TFT636" s="44">
        <v>0</v>
      </c>
      <c r="TFU636" s="44">
        <v>20001</v>
      </c>
      <c r="TFV636" s="11" t="s">
        <v>427</v>
      </c>
      <c r="TFW636" s="44" t="s">
        <v>50</v>
      </c>
      <c r="TFX636" s="44">
        <v>791</v>
      </c>
      <c r="TFY636" s="44" t="s">
        <v>51</v>
      </c>
      <c r="TFZ636" s="44">
        <v>324</v>
      </c>
      <c r="TGA636" s="44" t="s">
        <v>85</v>
      </c>
      <c r="TGB636" s="44">
        <v>25</v>
      </c>
      <c r="TGC636" s="44" t="s">
        <v>429</v>
      </c>
      <c r="TGD636" s="44">
        <v>4</v>
      </c>
      <c r="TGE636" s="44" t="s">
        <v>35</v>
      </c>
      <c r="TGF636" s="44">
        <v>64</v>
      </c>
      <c r="TGG636" s="44" t="s">
        <v>473</v>
      </c>
      <c r="TGI636" s="8">
        <v>5080198</v>
      </c>
      <c r="TGJ636" s="44">
        <v>0</v>
      </c>
      <c r="TGK636" s="44">
        <v>20001</v>
      </c>
      <c r="TGL636" s="11" t="s">
        <v>427</v>
      </c>
      <c r="TGM636" s="44" t="s">
        <v>50</v>
      </c>
      <c r="TGN636" s="44">
        <v>791</v>
      </c>
      <c r="TGO636" s="44" t="s">
        <v>51</v>
      </c>
      <c r="TGP636" s="44">
        <v>324</v>
      </c>
      <c r="TGQ636" s="44" t="s">
        <v>85</v>
      </c>
      <c r="TGR636" s="44">
        <v>25</v>
      </c>
      <c r="TGS636" s="44" t="s">
        <v>429</v>
      </c>
      <c r="TGT636" s="44">
        <v>4</v>
      </c>
      <c r="TGU636" s="44" t="s">
        <v>35</v>
      </c>
      <c r="TGV636" s="44">
        <v>64</v>
      </c>
      <c r="TGW636" s="44" t="s">
        <v>473</v>
      </c>
      <c r="TGY636" s="8">
        <v>5080198</v>
      </c>
      <c r="TGZ636" s="44">
        <v>0</v>
      </c>
      <c r="THA636" s="44">
        <v>20001</v>
      </c>
      <c r="THB636" s="11" t="s">
        <v>427</v>
      </c>
      <c r="THC636" s="44" t="s">
        <v>50</v>
      </c>
      <c r="THD636" s="44">
        <v>791</v>
      </c>
      <c r="THE636" s="44" t="s">
        <v>51</v>
      </c>
      <c r="THF636" s="44">
        <v>324</v>
      </c>
      <c r="THG636" s="44" t="s">
        <v>85</v>
      </c>
      <c r="THH636" s="44">
        <v>25</v>
      </c>
      <c r="THI636" s="44" t="s">
        <v>429</v>
      </c>
      <c r="THJ636" s="44">
        <v>4</v>
      </c>
      <c r="THK636" s="44" t="s">
        <v>35</v>
      </c>
      <c r="THL636" s="44">
        <v>64</v>
      </c>
      <c r="THM636" s="44" t="s">
        <v>473</v>
      </c>
      <c r="THO636" s="8">
        <v>5080198</v>
      </c>
      <c r="THP636" s="44">
        <v>0</v>
      </c>
      <c r="THQ636" s="44">
        <v>20001</v>
      </c>
      <c r="THR636" s="11" t="s">
        <v>427</v>
      </c>
      <c r="THS636" s="44" t="s">
        <v>50</v>
      </c>
      <c r="THT636" s="44">
        <v>791</v>
      </c>
      <c r="THU636" s="44" t="s">
        <v>51</v>
      </c>
      <c r="THV636" s="44">
        <v>324</v>
      </c>
      <c r="THW636" s="44" t="s">
        <v>85</v>
      </c>
      <c r="THX636" s="44">
        <v>25</v>
      </c>
      <c r="THY636" s="44" t="s">
        <v>429</v>
      </c>
      <c r="THZ636" s="44">
        <v>4</v>
      </c>
      <c r="TIA636" s="44" t="s">
        <v>35</v>
      </c>
      <c r="TIB636" s="44">
        <v>64</v>
      </c>
      <c r="TIC636" s="44" t="s">
        <v>473</v>
      </c>
      <c r="TIE636" s="8">
        <v>5080198</v>
      </c>
      <c r="TIF636" s="44">
        <v>0</v>
      </c>
      <c r="TIG636" s="44">
        <v>20001</v>
      </c>
      <c r="TIH636" s="11" t="s">
        <v>427</v>
      </c>
      <c r="TII636" s="44" t="s">
        <v>50</v>
      </c>
      <c r="TIJ636" s="44">
        <v>791</v>
      </c>
      <c r="TIK636" s="44" t="s">
        <v>51</v>
      </c>
      <c r="TIL636" s="44">
        <v>324</v>
      </c>
      <c r="TIM636" s="44" t="s">
        <v>85</v>
      </c>
      <c r="TIN636" s="44">
        <v>25</v>
      </c>
      <c r="TIO636" s="44" t="s">
        <v>429</v>
      </c>
      <c r="TIP636" s="44">
        <v>4</v>
      </c>
      <c r="TIQ636" s="44" t="s">
        <v>35</v>
      </c>
      <c r="TIR636" s="44">
        <v>64</v>
      </c>
      <c r="TIS636" s="44" t="s">
        <v>473</v>
      </c>
      <c r="TIU636" s="8">
        <v>5080198</v>
      </c>
      <c r="TIV636" s="44">
        <v>0</v>
      </c>
      <c r="TIW636" s="44">
        <v>20001</v>
      </c>
      <c r="TIX636" s="11" t="s">
        <v>427</v>
      </c>
      <c r="TIY636" s="44" t="s">
        <v>50</v>
      </c>
      <c r="TIZ636" s="44">
        <v>791</v>
      </c>
      <c r="TJA636" s="44" t="s">
        <v>51</v>
      </c>
      <c r="TJB636" s="44">
        <v>324</v>
      </c>
      <c r="TJC636" s="44" t="s">
        <v>85</v>
      </c>
      <c r="TJD636" s="44">
        <v>25</v>
      </c>
      <c r="TJE636" s="44" t="s">
        <v>429</v>
      </c>
      <c r="TJF636" s="44">
        <v>4</v>
      </c>
      <c r="TJG636" s="44" t="s">
        <v>35</v>
      </c>
      <c r="TJH636" s="44">
        <v>64</v>
      </c>
      <c r="TJI636" s="44" t="s">
        <v>473</v>
      </c>
      <c r="TJK636" s="8">
        <v>5080198</v>
      </c>
      <c r="TJL636" s="44">
        <v>0</v>
      </c>
      <c r="TJM636" s="44">
        <v>20001</v>
      </c>
      <c r="TJN636" s="11" t="s">
        <v>427</v>
      </c>
      <c r="TJO636" s="44" t="s">
        <v>50</v>
      </c>
      <c r="TJP636" s="44">
        <v>791</v>
      </c>
      <c r="TJQ636" s="44" t="s">
        <v>51</v>
      </c>
      <c r="TJR636" s="44">
        <v>324</v>
      </c>
      <c r="TJS636" s="44" t="s">
        <v>85</v>
      </c>
      <c r="TJT636" s="44">
        <v>25</v>
      </c>
      <c r="TJU636" s="44" t="s">
        <v>429</v>
      </c>
      <c r="TJV636" s="44">
        <v>4</v>
      </c>
      <c r="TJW636" s="44" t="s">
        <v>35</v>
      </c>
      <c r="TJX636" s="44">
        <v>64</v>
      </c>
      <c r="TJY636" s="44" t="s">
        <v>473</v>
      </c>
      <c r="TKA636" s="8">
        <v>5080198</v>
      </c>
      <c r="TKB636" s="44">
        <v>0</v>
      </c>
      <c r="TKC636" s="44">
        <v>20001</v>
      </c>
      <c r="TKD636" s="11" t="s">
        <v>427</v>
      </c>
      <c r="TKE636" s="44" t="s">
        <v>50</v>
      </c>
      <c r="TKF636" s="44">
        <v>791</v>
      </c>
      <c r="TKG636" s="44" t="s">
        <v>51</v>
      </c>
      <c r="TKH636" s="44">
        <v>324</v>
      </c>
      <c r="TKI636" s="44" t="s">
        <v>85</v>
      </c>
      <c r="TKJ636" s="44">
        <v>25</v>
      </c>
      <c r="TKK636" s="44" t="s">
        <v>429</v>
      </c>
      <c r="TKL636" s="44">
        <v>4</v>
      </c>
      <c r="TKM636" s="44" t="s">
        <v>35</v>
      </c>
      <c r="TKN636" s="44">
        <v>64</v>
      </c>
      <c r="TKO636" s="44" t="s">
        <v>473</v>
      </c>
      <c r="TKQ636" s="8">
        <v>5080198</v>
      </c>
      <c r="TKR636" s="44">
        <v>0</v>
      </c>
      <c r="TKS636" s="44">
        <v>20001</v>
      </c>
      <c r="TKT636" s="11" t="s">
        <v>427</v>
      </c>
      <c r="TKU636" s="44" t="s">
        <v>50</v>
      </c>
      <c r="TKV636" s="44">
        <v>791</v>
      </c>
      <c r="TKW636" s="44" t="s">
        <v>51</v>
      </c>
      <c r="TKX636" s="44">
        <v>324</v>
      </c>
      <c r="TKY636" s="44" t="s">
        <v>85</v>
      </c>
      <c r="TKZ636" s="44">
        <v>25</v>
      </c>
      <c r="TLA636" s="44" t="s">
        <v>429</v>
      </c>
      <c r="TLB636" s="44">
        <v>4</v>
      </c>
      <c r="TLC636" s="44" t="s">
        <v>35</v>
      </c>
      <c r="TLD636" s="44">
        <v>64</v>
      </c>
      <c r="TLE636" s="44" t="s">
        <v>473</v>
      </c>
      <c r="TLG636" s="8">
        <v>5080198</v>
      </c>
      <c r="TLH636" s="44">
        <v>0</v>
      </c>
      <c r="TLI636" s="44">
        <v>20001</v>
      </c>
      <c r="TLJ636" s="11" t="s">
        <v>427</v>
      </c>
      <c r="TLK636" s="44" t="s">
        <v>50</v>
      </c>
      <c r="TLL636" s="44">
        <v>791</v>
      </c>
      <c r="TLM636" s="44" t="s">
        <v>51</v>
      </c>
      <c r="TLN636" s="44">
        <v>324</v>
      </c>
      <c r="TLO636" s="44" t="s">
        <v>85</v>
      </c>
      <c r="TLP636" s="44">
        <v>25</v>
      </c>
      <c r="TLQ636" s="44" t="s">
        <v>429</v>
      </c>
      <c r="TLR636" s="44">
        <v>4</v>
      </c>
      <c r="TLS636" s="44" t="s">
        <v>35</v>
      </c>
      <c r="TLT636" s="44">
        <v>64</v>
      </c>
      <c r="TLU636" s="44" t="s">
        <v>473</v>
      </c>
      <c r="TLW636" s="8">
        <v>5080198</v>
      </c>
      <c r="TLX636" s="44">
        <v>0</v>
      </c>
      <c r="TLY636" s="44">
        <v>20001</v>
      </c>
      <c r="TLZ636" s="11" t="s">
        <v>427</v>
      </c>
      <c r="TMA636" s="44" t="s">
        <v>50</v>
      </c>
      <c r="TMB636" s="44">
        <v>791</v>
      </c>
      <c r="TMC636" s="44" t="s">
        <v>51</v>
      </c>
      <c r="TMD636" s="44">
        <v>324</v>
      </c>
      <c r="TME636" s="44" t="s">
        <v>85</v>
      </c>
      <c r="TMF636" s="44">
        <v>25</v>
      </c>
      <c r="TMG636" s="44" t="s">
        <v>429</v>
      </c>
      <c r="TMH636" s="44">
        <v>4</v>
      </c>
      <c r="TMI636" s="44" t="s">
        <v>35</v>
      </c>
      <c r="TMJ636" s="44">
        <v>64</v>
      </c>
      <c r="TMK636" s="44" t="s">
        <v>473</v>
      </c>
      <c r="TMM636" s="8">
        <v>5080198</v>
      </c>
      <c r="TMN636" s="44">
        <v>0</v>
      </c>
      <c r="TMO636" s="44">
        <v>20001</v>
      </c>
      <c r="TMP636" s="11" t="s">
        <v>427</v>
      </c>
      <c r="TMQ636" s="44" t="s">
        <v>50</v>
      </c>
      <c r="TMR636" s="44">
        <v>791</v>
      </c>
      <c r="TMS636" s="44" t="s">
        <v>51</v>
      </c>
      <c r="TMT636" s="44">
        <v>324</v>
      </c>
      <c r="TMU636" s="44" t="s">
        <v>85</v>
      </c>
      <c r="TMV636" s="44">
        <v>25</v>
      </c>
      <c r="TMW636" s="44" t="s">
        <v>429</v>
      </c>
      <c r="TMX636" s="44">
        <v>4</v>
      </c>
      <c r="TMY636" s="44" t="s">
        <v>35</v>
      </c>
      <c r="TMZ636" s="44">
        <v>64</v>
      </c>
      <c r="TNA636" s="44" t="s">
        <v>473</v>
      </c>
      <c r="TNC636" s="8">
        <v>5080198</v>
      </c>
      <c r="TND636" s="44">
        <v>0</v>
      </c>
      <c r="TNE636" s="44">
        <v>20001</v>
      </c>
      <c r="TNF636" s="11" t="s">
        <v>427</v>
      </c>
      <c r="TNG636" s="44" t="s">
        <v>50</v>
      </c>
      <c r="TNH636" s="44">
        <v>791</v>
      </c>
      <c r="TNI636" s="44" t="s">
        <v>51</v>
      </c>
      <c r="TNJ636" s="44">
        <v>324</v>
      </c>
      <c r="TNK636" s="44" t="s">
        <v>85</v>
      </c>
      <c r="TNL636" s="44">
        <v>25</v>
      </c>
      <c r="TNM636" s="44" t="s">
        <v>429</v>
      </c>
      <c r="TNN636" s="44">
        <v>4</v>
      </c>
      <c r="TNO636" s="44" t="s">
        <v>35</v>
      </c>
      <c r="TNP636" s="44">
        <v>64</v>
      </c>
      <c r="TNQ636" s="44" t="s">
        <v>473</v>
      </c>
      <c r="TNS636" s="8">
        <v>5080198</v>
      </c>
      <c r="TNT636" s="44">
        <v>0</v>
      </c>
      <c r="TNU636" s="44">
        <v>20001</v>
      </c>
      <c r="TNV636" s="11" t="s">
        <v>427</v>
      </c>
      <c r="TNW636" s="44" t="s">
        <v>50</v>
      </c>
      <c r="TNX636" s="44">
        <v>791</v>
      </c>
      <c r="TNY636" s="44" t="s">
        <v>51</v>
      </c>
      <c r="TNZ636" s="44">
        <v>324</v>
      </c>
      <c r="TOA636" s="44" t="s">
        <v>85</v>
      </c>
      <c r="TOB636" s="44">
        <v>25</v>
      </c>
      <c r="TOC636" s="44" t="s">
        <v>429</v>
      </c>
      <c r="TOD636" s="44">
        <v>4</v>
      </c>
      <c r="TOE636" s="44" t="s">
        <v>35</v>
      </c>
      <c r="TOF636" s="44">
        <v>64</v>
      </c>
      <c r="TOG636" s="44" t="s">
        <v>473</v>
      </c>
      <c r="TOI636" s="8">
        <v>5080198</v>
      </c>
      <c r="TOJ636" s="44">
        <v>0</v>
      </c>
      <c r="TOK636" s="44">
        <v>20001</v>
      </c>
      <c r="TOL636" s="11" t="s">
        <v>427</v>
      </c>
      <c r="TOM636" s="44" t="s">
        <v>50</v>
      </c>
      <c r="TON636" s="44">
        <v>791</v>
      </c>
      <c r="TOO636" s="44" t="s">
        <v>51</v>
      </c>
      <c r="TOP636" s="44">
        <v>324</v>
      </c>
      <c r="TOQ636" s="44" t="s">
        <v>85</v>
      </c>
      <c r="TOR636" s="44">
        <v>25</v>
      </c>
      <c r="TOS636" s="44" t="s">
        <v>429</v>
      </c>
      <c r="TOT636" s="44">
        <v>4</v>
      </c>
      <c r="TOU636" s="44" t="s">
        <v>35</v>
      </c>
      <c r="TOV636" s="44">
        <v>64</v>
      </c>
      <c r="TOW636" s="44" t="s">
        <v>473</v>
      </c>
      <c r="TOY636" s="8">
        <v>5080198</v>
      </c>
      <c r="TOZ636" s="44">
        <v>0</v>
      </c>
      <c r="TPA636" s="44">
        <v>20001</v>
      </c>
      <c r="TPB636" s="11" t="s">
        <v>427</v>
      </c>
      <c r="TPC636" s="44" t="s">
        <v>50</v>
      </c>
      <c r="TPD636" s="44">
        <v>791</v>
      </c>
      <c r="TPE636" s="44" t="s">
        <v>51</v>
      </c>
      <c r="TPF636" s="44">
        <v>324</v>
      </c>
      <c r="TPG636" s="44" t="s">
        <v>85</v>
      </c>
      <c r="TPH636" s="44">
        <v>25</v>
      </c>
      <c r="TPI636" s="44" t="s">
        <v>429</v>
      </c>
      <c r="TPJ636" s="44">
        <v>4</v>
      </c>
      <c r="TPK636" s="44" t="s">
        <v>35</v>
      </c>
      <c r="TPL636" s="44">
        <v>64</v>
      </c>
      <c r="TPM636" s="44" t="s">
        <v>473</v>
      </c>
      <c r="TPO636" s="8">
        <v>5080198</v>
      </c>
      <c r="TPP636" s="44">
        <v>0</v>
      </c>
      <c r="TPQ636" s="44">
        <v>20001</v>
      </c>
      <c r="TPR636" s="11" t="s">
        <v>427</v>
      </c>
      <c r="TPS636" s="44" t="s">
        <v>50</v>
      </c>
      <c r="TPT636" s="44">
        <v>791</v>
      </c>
      <c r="TPU636" s="44" t="s">
        <v>51</v>
      </c>
      <c r="TPV636" s="44">
        <v>324</v>
      </c>
      <c r="TPW636" s="44" t="s">
        <v>85</v>
      </c>
      <c r="TPX636" s="44">
        <v>25</v>
      </c>
      <c r="TPY636" s="44" t="s">
        <v>429</v>
      </c>
      <c r="TPZ636" s="44">
        <v>4</v>
      </c>
      <c r="TQA636" s="44" t="s">
        <v>35</v>
      </c>
      <c r="TQB636" s="44">
        <v>64</v>
      </c>
      <c r="TQC636" s="44" t="s">
        <v>473</v>
      </c>
      <c r="TQE636" s="8">
        <v>5080198</v>
      </c>
      <c r="TQF636" s="44">
        <v>0</v>
      </c>
      <c r="TQG636" s="44">
        <v>20001</v>
      </c>
      <c r="TQH636" s="11" t="s">
        <v>427</v>
      </c>
      <c r="TQI636" s="44" t="s">
        <v>50</v>
      </c>
      <c r="TQJ636" s="44">
        <v>791</v>
      </c>
      <c r="TQK636" s="44" t="s">
        <v>51</v>
      </c>
      <c r="TQL636" s="44">
        <v>324</v>
      </c>
      <c r="TQM636" s="44" t="s">
        <v>85</v>
      </c>
      <c r="TQN636" s="44">
        <v>25</v>
      </c>
      <c r="TQO636" s="44" t="s">
        <v>429</v>
      </c>
      <c r="TQP636" s="44">
        <v>4</v>
      </c>
      <c r="TQQ636" s="44" t="s">
        <v>35</v>
      </c>
      <c r="TQR636" s="44">
        <v>64</v>
      </c>
      <c r="TQS636" s="44" t="s">
        <v>473</v>
      </c>
      <c r="TQU636" s="8">
        <v>5080198</v>
      </c>
      <c r="TQV636" s="44">
        <v>0</v>
      </c>
      <c r="TQW636" s="44">
        <v>20001</v>
      </c>
      <c r="TQX636" s="11" t="s">
        <v>427</v>
      </c>
      <c r="TQY636" s="44" t="s">
        <v>50</v>
      </c>
      <c r="TQZ636" s="44">
        <v>791</v>
      </c>
      <c r="TRA636" s="44" t="s">
        <v>51</v>
      </c>
      <c r="TRB636" s="44">
        <v>324</v>
      </c>
      <c r="TRC636" s="44" t="s">
        <v>85</v>
      </c>
      <c r="TRD636" s="44">
        <v>25</v>
      </c>
      <c r="TRE636" s="44" t="s">
        <v>429</v>
      </c>
      <c r="TRF636" s="44">
        <v>4</v>
      </c>
      <c r="TRG636" s="44" t="s">
        <v>35</v>
      </c>
      <c r="TRH636" s="44">
        <v>64</v>
      </c>
      <c r="TRI636" s="44" t="s">
        <v>473</v>
      </c>
      <c r="TRK636" s="8">
        <v>5080198</v>
      </c>
      <c r="TRL636" s="44">
        <v>0</v>
      </c>
      <c r="TRM636" s="44">
        <v>20001</v>
      </c>
      <c r="TRN636" s="11" t="s">
        <v>427</v>
      </c>
      <c r="TRO636" s="44" t="s">
        <v>50</v>
      </c>
      <c r="TRP636" s="44">
        <v>791</v>
      </c>
      <c r="TRQ636" s="44" t="s">
        <v>51</v>
      </c>
      <c r="TRR636" s="44">
        <v>324</v>
      </c>
      <c r="TRS636" s="44" t="s">
        <v>85</v>
      </c>
      <c r="TRT636" s="44">
        <v>25</v>
      </c>
      <c r="TRU636" s="44" t="s">
        <v>429</v>
      </c>
      <c r="TRV636" s="44">
        <v>4</v>
      </c>
      <c r="TRW636" s="44" t="s">
        <v>35</v>
      </c>
      <c r="TRX636" s="44">
        <v>64</v>
      </c>
      <c r="TRY636" s="44" t="s">
        <v>473</v>
      </c>
      <c r="TSA636" s="8">
        <v>5080198</v>
      </c>
      <c r="TSB636" s="44">
        <v>0</v>
      </c>
      <c r="TSC636" s="44">
        <v>20001</v>
      </c>
      <c r="TSD636" s="11" t="s">
        <v>427</v>
      </c>
      <c r="TSE636" s="44" t="s">
        <v>50</v>
      </c>
      <c r="TSF636" s="44">
        <v>791</v>
      </c>
      <c r="TSG636" s="44" t="s">
        <v>51</v>
      </c>
      <c r="TSH636" s="44">
        <v>324</v>
      </c>
      <c r="TSI636" s="44" t="s">
        <v>85</v>
      </c>
      <c r="TSJ636" s="44">
        <v>25</v>
      </c>
      <c r="TSK636" s="44" t="s">
        <v>429</v>
      </c>
      <c r="TSL636" s="44">
        <v>4</v>
      </c>
      <c r="TSM636" s="44" t="s">
        <v>35</v>
      </c>
      <c r="TSN636" s="44">
        <v>64</v>
      </c>
      <c r="TSO636" s="44" t="s">
        <v>473</v>
      </c>
      <c r="TSQ636" s="8">
        <v>5080198</v>
      </c>
      <c r="TSR636" s="44">
        <v>0</v>
      </c>
      <c r="TSS636" s="44">
        <v>20001</v>
      </c>
      <c r="TST636" s="11" t="s">
        <v>427</v>
      </c>
      <c r="TSU636" s="44" t="s">
        <v>50</v>
      </c>
      <c r="TSV636" s="44">
        <v>791</v>
      </c>
      <c r="TSW636" s="44" t="s">
        <v>51</v>
      </c>
      <c r="TSX636" s="44">
        <v>324</v>
      </c>
      <c r="TSY636" s="44" t="s">
        <v>85</v>
      </c>
      <c r="TSZ636" s="44">
        <v>25</v>
      </c>
      <c r="TTA636" s="44" t="s">
        <v>429</v>
      </c>
      <c r="TTB636" s="44">
        <v>4</v>
      </c>
      <c r="TTC636" s="44" t="s">
        <v>35</v>
      </c>
      <c r="TTD636" s="44">
        <v>64</v>
      </c>
      <c r="TTE636" s="44" t="s">
        <v>473</v>
      </c>
      <c r="TTG636" s="8">
        <v>5080198</v>
      </c>
      <c r="TTH636" s="44">
        <v>0</v>
      </c>
      <c r="TTI636" s="44">
        <v>20001</v>
      </c>
      <c r="TTJ636" s="11" t="s">
        <v>427</v>
      </c>
      <c r="TTK636" s="44" t="s">
        <v>50</v>
      </c>
      <c r="TTL636" s="44">
        <v>791</v>
      </c>
      <c r="TTM636" s="44" t="s">
        <v>51</v>
      </c>
      <c r="TTN636" s="44">
        <v>324</v>
      </c>
      <c r="TTO636" s="44" t="s">
        <v>85</v>
      </c>
      <c r="TTP636" s="44">
        <v>25</v>
      </c>
      <c r="TTQ636" s="44" t="s">
        <v>429</v>
      </c>
      <c r="TTR636" s="44">
        <v>4</v>
      </c>
      <c r="TTS636" s="44" t="s">
        <v>35</v>
      </c>
      <c r="TTT636" s="44">
        <v>64</v>
      </c>
      <c r="TTU636" s="44" t="s">
        <v>473</v>
      </c>
      <c r="TTW636" s="8">
        <v>5080198</v>
      </c>
      <c r="TTX636" s="44">
        <v>0</v>
      </c>
      <c r="TTY636" s="44">
        <v>20001</v>
      </c>
      <c r="TTZ636" s="11" t="s">
        <v>427</v>
      </c>
      <c r="TUA636" s="44" t="s">
        <v>50</v>
      </c>
      <c r="TUB636" s="44">
        <v>791</v>
      </c>
      <c r="TUC636" s="44" t="s">
        <v>51</v>
      </c>
      <c r="TUD636" s="44">
        <v>324</v>
      </c>
      <c r="TUE636" s="44" t="s">
        <v>85</v>
      </c>
      <c r="TUF636" s="44">
        <v>25</v>
      </c>
      <c r="TUG636" s="44" t="s">
        <v>429</v>
      </c>
      <c r="TUH636" s="44">
        <v>4</v>
      </c>
      <c r="TUI636" s="44" t="s">
        <v>35</v>
      </c>
      <c r="TUJ636" s="44">
        <v>64</v>
      </c>
      <c r="TUK636" s="44" t="s">
        <v>473</v>
      </c>
      <c r="TUM636" s="8">
        <v>5080198</v>
      </c>
      <c r="TUN636" s="44">
        <v>0</v>
      </c>
      <c r="TUO636" s="44">
        <v>20001</v>
      </c>
      <c r="TUP636" s="11" t="s">
        <v>427</v>
      </c>
      <c r="TUQ636" s="44" t="s">
        <v>50</v>
      </c>
      <c r="TUR636" s="44">
        <v>791</v>
      </c>
      <c r="TUS636" s="44" t="s">
        <v>51</v>
      </c>
      <c r="TUT636" s="44">
        <v>324</v>
      </c>
      <c r="TUU636" s="44" t="s">
        <v>85</v>
      </c>
      <c r="TUV636" s="44">
        <v>25</v>
      </c>
      <c r="TUW636" s="44" t="s">
        <v>429</v>
      </c>
      <c r="TUX636" s="44">
        <v>4</v>
      </c>
      <c r="TUY636" s="44" t="s">
        <v>35</v>
      </c>
      <c r="TUZ636" s="44">
        <v>64</v>
      </c>
      <c r="TVA636" s="44" t="s">
        <v>473</v>
      </c>
      <c r="TVC636" s="8">
        <v>5080198</v>
      </c>
      <c r="TVD636" s="44">
        <v>0</v>
      </c>
      <c r="TVE636" s="44">
        <v>20001</v>
      </c>
      <c r="TVF636" s="11" t="s">
        <v>427</v>
      </c>
      <c r="TVG636" s="44" t="s">
        <v>50</v>
      </c>
      <c r="TVH636" s="44">
        <v>791</v>
      </c>
      <c r="TVI636" s="44" t="s">
        <v>51</v>
      </c>
      <c r="TVJ636" s="44">
        <v>324</v>
      </c>
      <c r="TVK636" s="44" t="s">
        <v>85</v>
      </c>
      <c r="TVL636" s="44">
        <v>25</v>
      </c>
      <c r="TVM636" s="44" t="s">
        <v>429</v>
      </c>
      <c r="TVN636" s="44">
        <v>4</v>
      </c>
      <c r="TVO636" s="44" t="s">
        <v>35</v>
      </c>
      <c r="TVP636" s="44">
        <v>64</v>
      </c>
      <c r="TVQ636" s="44" t="s">
        <v>473</v>
      </c>
      <c r="TVS636" s="8">
        <v>5080198</v>
      </c>
      <c r="TVT636" s="44">
        <v>0</v>
      </c>
      <c r="TVU636" s="44">
        <v>20001</v>
      </c>
      <c r="TVV636" s="11" t="s">
        <v>427</v>
      </c>
      <c r="TVW636" s="44" t="s">
        <v>50</v>
      </c>
      <c r="TVX636" s="44">
        <v>791</v>
      </c>
      <c r="TVY636" s="44" t="s">
        <v>51</v>
      </c>
      <c r="TVZ636" s="44">
        <v>324</v>
      </c>
      <c r="TWA636" s="44" t="s">
        <v>85</v>
      </c>
      <c r="TWB636" s="44">
        <v>25</v>
      </c>
      <c r="TWC636" s="44" t="s">
        <v>429</v>
      </c>
      <c r="TWD636" s="44">
        <v>4</v>
      </c>
      <c r="TWE636" s="44" t="s">
        <v>35</v>
      </c>
      <c r="TWF636" s="44">
        <v>64</v>
      </c>
      <c r="TWG636" s="44" t="s">
        <v>473</v>
      </c>
      <c r="TWI636" s="8">
        <v>5080198</v>
      </c>
      <c r="TWJ636" s="44">
        <v>0</v>
      </c>
      <c r="TWK636" s="44">
        <v>20001</v>
      </c>
      <c r="TWL636" s="11" t="s">
        <v>427</v>
      </c>
      <c r="TWM636" s="44" t="s">
        <v>50</v>
      </c>
      <c r="TWN636" s="44">
        <v>791</v>
      </c>
      <c r="TWO636" s="44" t="s">
        <v>51</v>
      </c>
      <c r="TWP636" s="44">
        <v>324</v>
      </c>
      <c r="TWQ636" s="44" t="s">
        <v>85</v>
      </c>
      <c r="TWR636" s="44">
        <v>25</v>
      </c>
      <c r="TWS636" s="44" t="s">
        <v>429</v>
      </c>
      <c r="TWT636" s="44">
        <v>4</v>
      </c>
      <c r="TWU636" s="44" t="s">
        <v>35</v>
      </c>
      <c r="TWV636" s="44">
        <v>64</v>
      </c>
      <c r="TWW636" s="44" t="s">
        <v>473</v>
      </c>
      <c r="TWY636" s="8">
        <v>5080198</v>
      </c>
      <c r="TWZ636" s="44">
        <v>0</v>
      </c>
      <c r="TXA636" s="44">
        <v>20001</v>
      </c>
      <c r="TXB636" s="11" t="s">
        <v>427</v>
      </c>
      <c r="TXC636" s="44" t="s">
        <v>50</v>
      </c>
      <c r="TXD636" s="44">
        <v>791</v>
      </c>
      <c r="TXE636" s="44" t="s">
        <v>51</v>
      </c>
      <c r="TXF636" s="44">
        <v>324</v>
      </c>
      <c r="TXG636" s="44" t="s">
        <v>85</v>
      </c>
      <c r="TXH636" s="44">
        <v>25</v>
      </c>
      <c r="TXI636" s="44" t="s">
        <v>429</v>
      </c>
      <c r="TXJ636" s="44">
        <v>4</v>
      </c>
      <c r="TXK636" s="44" t="s">
        <v>35</v>
      </c>
      <c r="TXL636" s="44">
        <v>64</v>
      </c>
      <c r="TXM636" s="44" t="s">
        <v>473</v>
      </c>
      <c r="TXO636" s="8">
        <v>5080198</v>
      </c>
      <c r="TXP636" s="44">
        <v>0</v>
      </c>
      <c r="TXQ636" s="44">
        <v>20001</v>
      </c>
      <c r="TXR636" s="11" t="s">
        <v>427</v>
      </c>
      <c r="TXS636" s="44" t="s">
        <v>50</v>
      </c>
      <c r="TXT636" s="44">
        <v>791</v>
      </c>
      <c r="TXU636" s="44" t="s">
        <v>51</v>
      </c>
      <c r="TXV636" s="44">
        <v>324</v>
      </c>
      <c r="TXW636" s="44" t="s">
        <v>85</v>
      </c>
      <c r="TXX636" s="44">
        <v>25</v>
      </c>
      <c r="TXY636" s="44" t="s">
        <v>429</v>
      </c>
      <c r="TXZ636" s="44">
        <v>4</v>
      </c>
      <c r="TYA636" s="44" t="s">
        <v>35</v>
      </c>
      <c r="TYB636" s="44">
        <v>64</v>
      </c>
      <c r="TYC636" s="44" t="s">
        <v>473</v>
      </c>
      <c r="TYE636" s="8">
        <v>5080198</v>
      </c>
      <c r="TYF636" s="44">
        <v>0</v>
      </c>
      <c r="TYG636" s="44">
        <v>20001</v>
      </c>
      <c r="TYH636" s="11" t="s">
        <v>427</v>
      </c>
      <c r="TYI636" s="44" t="s">
        <v>50</v>
      </c>
      <c r="TYJ636" s="44">
        <v>791</v>
      </c>
      <c r="TYK636" s="44" t="s">
        <v>51</v>
      </c>
      <c r="TYL636" s="44">
        <v>324</v>
      </c>
      <c r="TYM636" s="44" t="s">
        <v>85</v>
      </c>
      <c r="TYN636" s="44">
        <v>25</v>
      </c>
      <c r="TYO636" s="44" t="s">
        <v>429</v>
      </c>
      <c r="TYP636" s="44">
        <v>4</v>
      </c>
      <c r="TYQ636" s="44" t="s">
        <v>35</v>
      </c>
      <c r="TYR636" s="44">
        <v>64</v>
      </c>
      <c r="TYS636" s="44" t="s">
        <v>473</v>
      </c>
      <c r="TYU636" s="8">
        <v>5080198</v>
      </c>
      <c r="TYV636" s="44">
        <v>0</v>
      </c>
      <c r="TYW636" s="44">
        <v>20001</v>
      </c>
      <c r="TYX636" s="11" t="s">
        <v>427</v>
      </c>
      <c r="TYY636" s="44" t="s">
        <v>50</v>
      </c>
      <c r="TYZ636" s="44">
        <v>791</v>
      </c>
      <c r="TZA636" s="44" t="s">
        <v>51</v>
      </c>
      <c r="TZB636" s="44">
        <v>324</v>
      </c>
      <c r="TZC636" s="44" t="s">
        <v>85</v>
      </c>
      <c r="TZD636" s="44">
        <v>25</v>
      </c>
      <c r="TZE636" s="44" t="s">
        <v>429</v>
      </c>
      <c r="TZF636" s="44">
        <v>4</v>
      </c>
      <c r="TZG636" s="44" t="s">
        <v>35</v>
      </c>
      <c r="TZH636" s="44">
        <v>64</v>
      </c>
      <c r="TZI636" s="44" t="s">
        <v>473</v>
      </c>
      <c r="TZK636" s="8">
        <v>5080198</v>
      </c>
      <c r="TZL636" s="44">
        <v>0</v>
      </c>
      <c r="TZM636" s="44">
        <v>20001</v>
      </c>
      <c r="TZN636" s="11" t="s">
        <v>427</v>
      </c>
      <c r="TZO636" s="44" t="s">
        <v>50</v>
      </c>
      <c r="TZP636" s="44">
        <v>791</v>
      </c>
      <c r="TZQ636" s="44" t="s">
        <v>51</v>
      </c>
      <c r="TZR636" s="44">
        <v>324</v>
      </c>
      <c r="TZS636" s="44" t="s">
        <v>85</v>
      </c>
      <c r="TZT636" s="44">
        <v>25</v>
      </c>
      <c r="TZU636" s="44" t="s">
        <v>429</v>
      </c>
      <c r="TZV636" s="44">
        <v>4</v>
      </c>
      <c r="TZW636" s="44" t="s">
        <v>35</v>
      </c>
      <c r="TZX636" s="44">
        <v>64</v>
      </c>
      <c r="TZY636" s="44" t="s">
        <v>473</v>
      </c>
      <c r="UAA636" s="8">
        <v>5080198</v>
      </c>
      <c r="UAB636" s="44">
        <v>0</v>
      </c>
      <c r="UAC636" s="44">
        <v>20001</v>
      </c>
      <c r="UAD636" s="11" t="s">
        <v>427</v>
      </c>
      <c r="UAE636" s="44" t="s">
        <v>50</v>
      </c>
      <c r="UAF636" s="44">
        <v>791</v>
      </c>
      <c r="UAG636" s="44" t="s">
        <v>51</v>
      </c>
      <c r="UAH636" s="44">
        <v>324</v>
      </c>
      <c r="UAI636" s="44" t="s">
        <v>85</v>
      </c>
      <c r="UAJ636" s="44">
        <v>25</v>
      </c>
      <c r="UAK636" s="44" t="s">
        <v>429</v>
      </c>
      <c r="UAL636" s="44">
        <v>4</v>
      </c>
      <c r="UAM636" s="44" t="s">
        <v>35</v>
      </c>
      <c r="UAN636" s="44">
        <v>64</v>
      </c>
      <c r="UAO636" s="44" t="s">
        <v>473</v>
      </c>
      <c r="UAQ636" s="8">
        <v>5080198</v>
      </c>
      <c r="UAR636" s="44">
        <v>0</v>
      </c>
      <c r="UAS636" s="44">
        <v>20001</v>
      </c>
      <c r="UAT636" s="11" t="s">
        <v>427</v>
      </c>
      <c r="UAU636" s="44" t="s">
        <v>50</v>
      </c>
      <c r="UAV636" s="44">
        <v>791</v>
      </c>
      <c r="UAW636" s="44" t="s">
        <v>51</v>
      </c>
      <c r="UAX636" s="44">
        <v>324</v>
      </c>
      <c r="UAY636" s="44" t="s">
        <v>85</v>
      </c>
      <c r="UAZ636" s="44">
        <v>25</v>
      </c>
      <c r="UBA636" s="44" t="s">
        <v>429</v>
      </c>
      <c r="UBB636" s="44">
        <v>4</v>
      </c>
      <c r="UBC636" s="44" t="s">
        <v>35</v>
      </c>
      <c r="UBD636" s="44">
        <v>64</v>
      </c>
      <c r="UBE636" s="44" t="s">
        <v>473</v>
      </c>
      <c r="UBG636" s="8">
        <v>5080198</v>
      </c>
      <c r="UBH636" s="44">
        <v>0</v>
      </c>
      <c r="UBI636" s="44">
        <v>20001</v>
      </c>
      <c r="UBJ636" s="11" t="s">
        <v>427</v>
      </c>
      <c r="UBK636" s="44" t="s">
        <v>50</v>
      </c>
      <c r="UBL636" s="44">
        <v>791</v>
      </c>
      <c r="UBM636" s="44" t="s">
        <v>51</v>
      </c>
      <c r="UBN636" s="44">
        <v>324</v>
      </c>
      <c r="UBO636" s="44" t="s">
        <v>85</v>
      </c>
      <c r="UBP636" s="44">
        <v>25</v>
      </c>
      <c r="UBQ636" s="44" t="s">
        <v>429</v>
      </c>
      <c r="UBR636" s="44">
        <v>4</v>
      </c>
      <c r="UBS636" s="44" t="s">
        <v>35</v>
      </c>
      <c r="UBT636" s="44">
        <v>64</v>
      </c>
      <c r="UBU636" s="44" t="s">
        <v>473</v>
      </c>
      <c r="UBW636" s="8">
        <v>5080198</v>
      </c>
      <c r="UBX636" s="44">
        <v>0</v>
      </c>
      <c r="UBY636" s="44">
        <v>20001</v>
      </c>
      <c r="UBZ636" s="11" t="s">
        <v>427</v>
      </c>
      <c r="UCA636" s="44" t="s">
        <v>50</v>
      </c>
      <c r="UCB636" s="44">
        <v>791</v>
      </c>
      <c r="UCC636" s="44" t="s">
        <v>51</v>
      </c>
      <c r="UCD636" s="44">
        <v>324</v>
      </c>
      <c r="UCE636" s="44" t="s">
        <v>85</v>
      </c>
      <c r="UCF636" s="44">
        <v>25</v>
      </c>
      <c r="UCG636" s="44" t="s">
        <v>429</v>
      </c>
      <c r="UCH636" s="44">
        <v>4</v>
      </c>
      <c r="UCI636" s="44" t="s">
        <v>35</v>
      </c>
      <c r="UCJ636" s="44">
        <v>64</v>
      </c>
      <c r="UCK636" s="44" t="s">
        <v>473</v>
      </c>
      <c r="UCM636" s="8">
        <v>5080198</v>
      </c>
      <c r="UCN636" s="44">
        <v>0</v>
      </c>
      <c r="UCO636" s="44">
        <v>20001</v>
      </c>
      <c r="UCP636" s="11" t="s">
        <v>427</v>
      </c>
      <c r="UCQ636" s="44" t="s">
        <v>50</v>
      </c>
      <c r="UCR636" s="44">
        <v>791</v>
      </c>
      <c r="UCS636" s="44" t="s">
        <v>51</v>
      </c>
      <c r="UCT636" s="44">
        <v>324</v>
      </c>
      <c r="UCU636" s="44" t="s">
        <v>85</v>
      </c>
      <c r="UCV636" s="44">
        <v>25</v>
      </c>
      <c r="UCW636" s="44" t="s">
        <v>429</v>
      </c>
      <c r="UCX636" s="44">
        <v>4</v>
      </c>
      <c r="UCY636" s="44" t="s">
        <v>35</v>
      </c>
      <c r="UCZ636" s="44">
        <v>64</v>
      </c>
      <c r="UDA636" s="44" t="s">
        <v>473</v>
      </c>
      <c r="UDC636" s="8">
        <v>5080198</v>
      </c>
      <c r="UDD636" s="44">
        <v>0</v>
      </c>
      <c r="UDE636" s="44">
        <v>20001</v>
      </c>
      <c r="UDF636" s="11" t="s">
        <v>427</v>
      </c>
      <c r="UDG636" s="44" t="s">
        <v>50</v>
      </c>
      <c r="UDH636" s="44">
        <v>791</v>
      </c>
      <c r="UDI636" s="44" t="s">
        <v>51</v>
      </c>
      <c r="UDJ636" s="44">
        <v>324</v>
      </c>
      <c r="UDK636" s="44" t="s">
        <v>85</v>
      </c>
      <c r="UDL636" s="44">
        <v>25</v>
      </c>
      <c r="UDM636" s="44" t="s">
        <v>429</v>
      </c>
      <c r="UDN636" s="44">
        <v>4</v>
      </c>
      <c r="UDO636" s="44" t="s">
        <v>35</v>
      </c>
      <c r="UDP636" s="44">
        <v>64</v>
      </c>
      <c r="UDQ636" s="44" t="s">
        <v>473</v>
      </c>
      <c r="UDS636" s="8">
        <v>5080198</v>
      </c>
      <c r="UDT636" s="44">
        <v>0</v>
      </c>
      <c r="UDU636" s="44">
        <v>20001</v>
      </c>
      <c r="UDV636" s="11" t="s">
        <v>427</v>
      </c>
      <c r="UDW636" s="44" t="s">
        <v>50</v>
      </c>
      <c r="UDX636" s="44">
        <v>791</v>
      </c>
      <c r="UDY636" s="44" t="s">
        <v>51</v>
      </c>
      <c r="UDZ636" s="44">
        <v>324</v>
      </c>
      <c r="UEA636" s="44" t="s">
        <v>85</v>
      </c>
      <c r="UEB636" s="44">
        <v>25</v>
      </c>
      <c r="UEC636" s="44" t="s">
        <v>429</v>
      </c>
      <c r="UED636" s="44">
        <v>4</v>
      </c>
      <c r="UEE636" s="44" t="s">
        <v>35</v>
      </c>
      <c r="UEF636" s="44">
        <v>64</v>
      </c>
      <c r="UEG636" s="44" t="s">
        <v>473</v>
      </c>
      <c r="UEI636" s="8">
        <v>5080198</v>
      </c>
      <c r="UEJ636" s="44">
        <v>0</v>
      </c>
      <c r="UEK636" s="44">
        <v>20001</v>
      </c>
      <c r="UEL636" s="11" t="s">
        <v>427</v>
      </c>
      <c r="UEM636" s="44" t="s">
        <v>50</v>
      </c>
      <c r="UEN636" s="44">
        <v>791</v>
      </c>
      <c r="UEO636" s="44" t="s">
        <v>51</v>
      </c>
      <c r="UEP636" s="44">
        <v>324</v>
      </c>
      <c r="UEQ636" s="44" t="s">
        <v>85</v>
      </c>
      <c r="UER636" s="44">
        <v>25</v>
      </c>
      <c r="UES636" s="44" t="s">
        <v>429</v>
      </c>
      <c r="UET636" s="44">
        <v>4</v>
      </c>
      <c r="UEU636" s="44" t="s">
        <v>35</v>
      </c>
      <c r="UEV636" s="44">
        <v>64</v>
      </c>
      <c r="UEW636" s="44" t="s">
        <v>473</v>
      </c>
      <c r="UEY636" s="8">
        <v>5080198</v>
      </c>
      <c r="UEZ636" s="44">
        <v>0</v>
      </c>
      <c r="UFA636" s="44">
        <v>20001</v>
      </c>
      <c r="UFB636" s="11" t="s">
        <v>427</v>
      </c>
      <c r="UFC636" s="44" t="s">
        <v>50</v>
      </c>
      <c r="UFD636" s="44">
        <v>791</v>
      </c>
      <c r="UFE636" s="44" t="s">
        <v>51</v>
      </c>
      <c r="UFF636" s="44">
        <v>324</v>
      </c>
      <c r="UFG636" s="44" t="s">
        <v>85</v>
      </c>
      <c r="UFH636" s="44">
        <v>25</v>
      </c>
      <c r="UFI636" s="44" t="s">
        <v>429</v>
      </c>
      <c r="UFJ636" s="44">
        <v>4</v>
      </c>
      <c r="UFK636" s="44" t="s">
        <v>35</v>
      </c>
      <c r="UFL636" s="44">
        <v>64</v>
      </c>
      <c r="UFM636" s="44" t="s">
        <v>473</v>
      </c>
      <c r="UFO636" s="8">
        <v>5080198</v>
      </c>
      <c r="UFP636" s="44">
        <v>0</v>
      </c>
      <c r="UFQ636" s="44">
        <v>20001</v>
      </c>
      <c r="UFR636" s="11" t="s">
        <v>427</v>
      </c>
      <c r="UFS636" s="44" t="s">
        <v>50</v>
      </c>
      <c r="UFT636" s="44">
        <v>791</v>
      </c>
      <c r="UFU636" s="44" t="s">
        <v>51</v>
      </c>
      <c r="UFV636" s="44">
        <v>324</v>
      </c>
      <c r="UFW636" s="44" t="s">
        <v>85</v>
      </c>
      <c r="UFX636" s="44">
        <v>25</v>
      </c>
      <c r="UFY636" s="44" t="s">
        <v>429</v>
      </c>
      <c r="UFZ636" s="44">
        <v>4</v>
      </c>
      <c r="UGA636" s="44" t="s">
        <v>35</v>
      </c>
      <c r="UGB636" s="44">
        <v>64</v>
      </c>
      <c r="UGC636" s="44" t="s">
        <v>473</v>
      </c>
      <c r="UGE636" s="8">
        <v>5080198</v>
      </c>
      <c r="UGF636" s="44">
        <v>0</v>
      </c>
      <c r="UGG636" s="44">
        <v>20001</v>
      </c>
      <c r="UGH636" s="11" t="s">
        <v>427</v>
      </c>
      <c r="UGI636" s="44" t="s">
        <v>50</v>
      </c>
      <c r="UGJ636" s="44">
        <v>791</v>
      </c>
      <c r="UGK636" s="44" t="s">
        <v>51</v>
      </c>
      <c r="UGL636" s="44">
        <v>324</v>
      </c>
      <c r="UGM636" s="44" t="s">
        <v>85</v>
      </c>
      <c r="UGN636" s="44">
        <v>25</v>
      </c>
      <c r="UGO636" s="44" t="s">
        <v>429</v>
      </c>
      <c r="UGP636" s="44">
        <v>4</v>
      </c>
      <c r="UGQ636" s="44" t="s">
        <v>35</v>
      </c>
      <c r="UGR636" s="44">
        <v>64</v>
      </c>
      <c r="UGS636" s="44" t="s">
        <v>473</v>
      </c>
      <c r="UGU636" s="8">
        <v>5080198</v>
      </c>
      <c r="UGV636" s="44">
        <v>0</v>
      </c>
      <c r="UGW636" s="44">
        <v>20001</v>
      </c>
      <c r="UGX636" s="11" t="s">
        <v>427</v>
      </c>
      <c r="UGY636" s="44" t="s">
        <v>50</v>
      </c>
      <c r="UGZ636" s="44">
        <v>791</v>
      </c>
      <c r="UHA636" s="44" t="s">
        <v>51</v>
      </c>
      <c r="UHB636" s="44">
        <v>324</v>
      </c>
      <c r="UHC636" s="44" t="s">
        <v>85</v>
      </c>
      <c r="UHD636" s="44">
        <v>25</v>
      </c>
      <c r="UHE636" s="44" t="s">
        <v>429</v>
      </c>
      <c r="UHF636" s="44">
        <v>4</v>
      </c>
      <c r="UHG636" s="44" t="s">
        <v>35</v>
      </c>
      <c r="UHH636" s="44">
        <v>64</v>
      </c>
      <c r="UHI636" s="44" t="s">
        <v>473</v>
      </c>
      <c r="UHK636" s="8">
        <v>5080198</v>
      </c>
      <c r="UHL636" s="44">
        <v>0</v>
      </c>
      <c r="UHM636" s="44">
        <v>20001</v>
      </c>
      <c r="UHN636" s="11" t="s">
        <v>427</v>
      </c>
      <c r="UHO636" s="44" t="s">
        <v>50</v>
      </c>
      <c r="UHP636" s="44">
        <v>791</v>
      </c>
      <c r="UHQ636" s="44" t="s">
        <v>51</v>
      </c>
      <c r="UHR636" s="44">
        <v>324</v>
      </c>
      <c r="UHS636" s="44" t="s">
        <v>85</v>
      </c>
      <c r="UHT636" s="44">
        <v>25</v>
      </c>
      <c r="UHU636" s="44" t="s">
        <v>429</v>
      </c>
      <c r="UHV636" s="44">
        <v>4</v>
      </c>
      <c r="UHW636" s="44" t="s">
        <v>35</v>
      </c>
      <c r="UHX636" s="44">
        <v>64</v>
      </c>
      <c r="UHY636" s="44" t="s">
        <v>473</v>
      </c>
      <c r="UIA636" s="8">
        <v>5080198</v>
      </c>
      <c r="UIB636" s="44">
        <v>0</v>
      </c>
      <c r="UIC636" s="44">
        <v>20001</v>
      </c>
      <c r="UID636" s="11" t="s">
        <v>427</v>
      </c>
      <c r="UIE636" s="44" t="s">
        <v>50</v>
      </c>
      <c r="UIF636" s="44">
        <v>791</v>
      </c>
      <c r="UIG636" s="44" t="s">
        <v>51</v>
      </c>
      <c r="UIH636" s="44">
        <v>324</v>
      </c>
      <c r="UII636" s="44" t="s">
        <v>85</v>
      </c>
      <c r="UIJ636" s="44">
        <v>25</v>
      </c>
      <c r="UIK636" s="44" t="s">
        <v>429</v>
      </c>
      <c r="UIL636" s="44">
        <v>4</v>
      </c>
      <c r="UIM636" s="44" t="s">
        <v>35</v>
      </c>
      <c r="UIN636" s="44">
        <v>64</v>
      </c>
      <c r="UIO636" s="44" t="s">
        <v>473</v>
      </c>
      <c r="UIQ636" s="8">
        <v>5080198</v>
      </c>
      <c r="UIR636" s="44">
        <v>0</v>
      </c>
      <c r="UIS636" s="44">
        <v>20001</v>
      </c>
      <c r="UIT636" s="11" t="s">
        <v>427</v>
      </c>
      <c r="UIU636" s="44" t="s">
        <v>50</v>
      </c>
      <c r="UIV636" s="44">
        <v>791</v>
      </c>
      <c r="UIW636" s="44" t="s">
        <v>51</v>
      </c>
      <c r="UIX636" s="44">
        <v>324</v>
      </c>
      <c r="UIY636" s="44" t="s">
        <v>85</v>
      </c>
      <c r="UIZ636" s="44">
        <v>25</v>
      </c>
      <c r="UJA636" s="44" t="s">
        <v>429</v>
      </c>
      <c r="UJB636" s="44">
        <v>4</v>
      </c>
      <c r="UJC636" s="44" t="s">
        <v>35</v>
      </c>
      <c r="UJD636" s="44">
        <v>64</v>
      </c>
      <c r="UJE636" s="44" t="s">
        <v>473</v>
      </c>
      <c r="UJG636" s="8">
        <v>5080198</v>
      </c>
      <c r="UJH636" s="44">
        <v>0</v>
      </c>
      <c r="UJI636" s="44">
        <v>20001</v>
      </c>
      <c r="UJJ636" s="11" t="s">
        <v>427</v>
      </c>
      <c r="UJK636" s="44" t="s">
        <v>50</v>
      </c>
      <c r="UJL636" s="44">
        <v>791</v>
      </c>
      <c r="UJM636" s="44" t="s">
        <v>51</v>
      </c>
      <c r="UJN636" s="44">
        <v>324</v>
      </c>
      <c r="UJO636" s="44" t="s">
        <v>85</v>
      </c>
      <c r="UJP636" s="44">
        <v>25</v>
      </c>
      <c r="UJQ636" s="44" t="s">
        <v>429</v>
      </c>
      <c r="UJR636" s="44">
        <v>4</v>
      </c>
      <c r="UJS636" s="44" t="s">
        <v>35</v>
      </c>
      <c r="UJT636" s="44">
        <v>64</v>
      </c>
      <c r="UJU636" s="44" t="s">
        <v>473</v>
      </c>
      <c r="UJW636" s="8">
        <v>5080198</v>
      </c>
      <c r="UJX636" s="44">
        <v>0</v>
      </c>
      <c r="UJY636" s="44">
        <v>20001</v>
      </c>
      <c r="UJZ636" s="11" t="s">
        <v>427</v>
      </c>
      <c r="UKA636" s="44" t="s">
        <v>50</v>
      </c>
      <c r="UKB636" s="44">
        <v>791</v>
      </c>
      <c r="UKC636" s="44" t="s">
        <v>51</v>
      </c>
      <c r="UKD636" s="44">
        <v>324</v>
      </c>
      <c r="UKE636" s="44" t="s">
        <v>85</v>
      </c>
      <c r="UKF636" s="44">
        <v>25</v>
      </c>
      <c r="UKG636" s="44" t="s">
        <v>429</v>
      </c>
      <c r="UKH636" s="44">
        <v>4</v>
      </c>
      <c r="UKI636" s="44" t="s">
        <v>35</v>
      </c>
      <c r="UKJ636" s="44">
        <v>64</v>
      </c>
      <c r="UKK636" s="44" t="s">
        <v>473</v>
      </c>
      <c r="UKM636" s="8">
        <v>5080198</v>
      </c>
      <c r="UKN636" s="44">
        <v>0</v>
      </c>
      <c r="UKO636" s="44">
        <v>20001</v>
      </c>
      <c r="UKP636" s="11" t="s">
        <v>427</v>
      </c>
      <c r="UKQ636" s="44" t="s">
        <v>50</v>
      </c>
      <c r="UKR636" s="44">
        <v>791</v>
      </c>
      <c r="UKS636" s="44" t="s">
        <v>51</v>
      </c>
      <c r="UKT636" s="44">
        <v>324</v>
      </c>
      <c r="UKU636" s="44" t="s">
        <v>85</v>
      </c>
      <c r="UKV636" s="44">
        <v>25</v>
      </c>
      <c r="UKW636" s="44" t="s">
        <v>429</v>
      </c>
      <c r="UKX636" s="44">
        <v>4</v>
      </c>
      <c r="UKY636" s="44" t="s">
        <v>35</v>
      </c>
      <c r="UKZ636" s="44">
        <v>64</v>
      </c>
      <c r="ULA636" s="44" t="s">
        <v>473</v>
      </c>
      <c r="ULC636" s="8">
        <v>5080198</v>
      </c>
      <c r="ULD636" s="44">
        <v>0</v>
      </c>
      <c r="ULE636" s="44">
        <v>20001</v>
      </c>
      <c r="ULF636" s="11" t="s">
        <v>427</v>
      </c>
      <c r="ULG636" s="44" t="s">
        <v>50</v>
      </c>
      <c r="ULH636" s="44">
        <v>791</v>
      </c>
      <c r="ULI636" s="44" t="s">
        <v>51</v>
      </c>
      <c r="ULJ636" s="44">
        <v>324</v>
      </c>
      <c r="ULK636" s="44" t="s">
        <v>85</v>
      </c>
      <c r="ULL636" s="44">
        <v>25</v>
      </c>
      <c r="ULM636" s="44" t="s">
        <v>429</v>
      </c>
      <c r="ULN636" s="44">
        <v>4</v>
      </c>
      <c r="ULO636" s="44" t="s">
        <v>35</v>
      </c>
      <c r="ULP636" s="44">
        <v>64</v>
      </c>
      <c r="ULQ636" s="44" t="s">
        <v>473</v>
      </c>
      <c r="ULS636" s="8">
        <v>5080198</v>
      </c>
      <c r="ULT636" s="44">
        <v>0</v>
      </c>
      <c r="ULU636" s="44">
        <v>20001</v>
      </c>
      <c r="ULV636" s="11" t="s">
        <v>427</v>
      </c>
      <c r="ULW636" s="44" t="s">
        <v>50</v>
      </c>
      <c r="ULX636" s="44">
        <v>791</v>
      </c>
      <c r="ULY636" s="44" t="s">
        <v>51</v>
      </c>
      <c r="ULZ636" s="44">
        <v>324</v>
      </c>
      <c r="UMA636" s="44" t="s">
        <v>85</v>
      </c>
      <c r="UMB636" s="44">
        <v>25</v>
      </c>
      <c r="UMC636" s="44" t="s">
        <v>429</v>
      </c>
      <c r="UMD636" s="44">
        <v>4</v>
      </c>
      <c r="UME636" s="44" t="s">
        <v>35</v>
      </c>
      <c r="UMF636" s="44">
        <v>64</v>
      </c>
      <c r="UMG636" s="44" t="s">
        <v>473</v>
      </c>
      <c r="UMI636" s="8">
        <v>5080198</v>
      </c>
      <c r="UMJ636" s="44">
        <v>0</v>
      </c>
      <c r="UMK636" s="44">
        <v>20001</v>
      </c>
      <c r="UML636" s="11" t="s">
        <v>427</v>
      </c>
      <c r="UMM636" s="44" t="s">
        <v>50</v>
      </c>
      <c r="UMN636" s="44">
        <v>791</v>
      </c>
      <c r="UMO636" s="44" t="s">
        <v>51</v>
      </c>
      <c r="UMP636" s="44">
        <v>324</v>
      </c>
      <c r="UMQ636" s="44" t="s">
        <v>85</v>
      </c>
      <c r="UMR636" s="44">
        <v>25</v>
      </c>
      <c r="UMS636" s="44" t="s">
        <v>429</v>
      </c>
      <c r="UMT636" s="44">
        <v>4</v>
      </c>
      <c r="UMU636" s="44" t="s">
        <v>35</v>
      </c>
      <c r="UMV636" s="44">
        <v>64</v>
      </c>
      <c r="UMW636" s="44" t="s">
        <v>473</v>
      </c>
      <c r="UMY636" s="8">
        <v>5080198</v>
      </c>
      <c r="UMZ636" s="44">
        <v>0</v>
      </c>
      <c r="UNA636" s="44">
        <v>20001</v>
      </c>
      <c r="UNB636" s="11" t="s">
        <v>427</v>
      </c>
      <c r="UNC636" s="44" t="s">
        <v>50</v>
      </c>
      <c r="UND636" s="44">
        <v>791</v>
      </c>
      <c r="UNE636" s="44" t="s">
        <v>51</v>
      </c>
      <c r="UNF636" s="44">
        <v>324</v>
      </c>
      <c r="UNG636" s="44" t="s">
        <v>85</v>
      </c>
      <c r="UNH636" s="44">
        <v>25</v>
      </c>
      <c r="UNI636" s="44" t="s">
        <v>429</v>
      </c>
      <c r="UNJ636" s="44">
        <v>4</v>
      </c>
      <c r="UNK636" s="44" t="s">
        <v>35</v>
      </c>
      <c r="UNL636" s="44">
        <v>64</v>
      </c>
      <c r="UNM636" s="44" t="s">
        <v>473</v>
      </c>
      <c r="UNO636" s="8">
        <v>5080198</v>
      </c>
      <c r="UNP636" s="44">
        <v>0</v>
      </c>
      <c r="UNQ636" s="44">
        <v>20001</v>
      </c>
      <c r="UNR636" s="11" t="s">
        <v>427</v>
      </c>
      <c r="UNS636" s="44" t="s">
        <v>50</v>
      </c>
      <c r="UNT636" s="44">
        <v>791</v>
      </c>
      <c r="UNU636" s="44" t="s">
        <v>51</v>
      </c>
      <c r="UNV636" s="44">
        <v>324</v>
      </c>
      <c r="UNW636" s="44" t="s">
        <v>85</v>
      </c>
      <c r="UNX636" s="44">
        <v>25</v>
      </c>
      <c r="UNY636" s="44" t="s">
        <v>429</v>
      </c>
      <c r="UNZ636" s="44">
        <v>4</v>
      </c>
      <c r="UOA636" s="44" t="s">
        <v>35</v>
      </c>
      <c r="UOB636" s="44">
        <v>64</v>
      </c>
      <c r="UOC636" s="44" t="s">
        <v>473</v>
      </c>
      <c r="UOE636" s="8">
        <v>5080198</v>
      </c>
      <c r="UOF636" s="44">
        <v>0</v>
      </c>
      <c r="UOG636" s="44">
        <v>20001</v>
      </c>
      <c r="UOH636" s="11" t="s">
        <v>427</v>
      </c>
      <c r="UOI636" s="44" t="s">
        <v>50</v>
      </c>
      <c r="UOJ636" s="44">
        <v>791</v>
      </c>
      <c r="UOK636" s="44" t="s">
        <v>51</v>
      </c>
      <c r="UOL636" s="44">
        <v>324</v>
      </c>
      <c r="UOM636" s="44" t="s">
        <v>85</v>
      </c>
      <c r="UON636" s="44">
        <v>25</v>
      </c>
      <c r="UOO636" s="44" t="s">
        <v>429</v>
      </c>
      <c r="UOP636" s="44">
        <v>4</v>
      </c>
      <c r="UOQ636" s="44" t="s">
        <v>35</v>
      </c>
      <c r="UOR636" s="44">
        <v>64</v>
      </c>
      <c r="UOS636" s="44" t="s">
        <v>473</v>
      </c>
      <c r="UOU636" s="8">
        <v>5080198</v>
      </c>
      <c r="UOV636" s="44">
        <v>0</v>
      </c>
      <c r="UOW636" s="44">
        <v>20001</v>
      </c>
      <c r="UOX636" s="11" t="s">
        <v>427</v>
      </c>
      <c r="UOY636" s="44" t="s">
        <v>50</v>
      </c>
      <c r="UOZ636" s="44">
        <v>791</v>
      </c>
      <c r="UPA636" s="44" t="s">
        <v>51</v>
      </c>
      <c r="UPB636" s="44">
        <v>324</v>
      </c>
      <c r="UPC636" s="44" t="s">
        <v>85</v>
      </c>
      <c r="UPD636" s="44">
        <v>25</v>
      </c>
      <c r="UPE636" s="44" t="s">
        <v>429</v>
      </c>
      <c r="UPF636" s="44">
        <v>4</v>
      </c>
      <c r="UPG636" s="44" t="s">
        <v>35</v>
      </c>
      <c r="UPH636" s="44">
        <v>64</v>
      </c>
      <c r="UPI636" s="44" t="s">
        <v>473</v>
      </c>
      <c r="UPK636" s="8">
        <v>5080198</v>
      </c>
      <c r="UPL636" s="44">
        <v>0</v>
      </c>
      <c r="UPM636" s="44">
        <v>20001</v>
      </c>
      <c r="UPN636" s="11" t="s">
        <v>427</v>
      </c>
      <c r="UPO636" s="44" t="s">
        <v>50</v>
      </c>
      <c r="UPP636" s="44">
        <v>791</v>
      </c>
      <c r="UPQ636" s="44" t="s">
        <v>51</v>
      </c>
      <c r="UPR636" s="44">
        <v>324</v>
      </c>
      <c r="UPS636" s="44" t="s">
        <v>85</v>
      </c>
      <c r="UPT636" s="44">
        <v>25</v>
      </c>
      <c r="UPU636" s="44" t="s">
        <v>429</v>
      </c>
      <c r="UPV636" s="44">
        <v>4</v>
      </c>
      <c r="UPW636" s="44" t="s">
        <v>35</v>
      </c>
      <c r="UPX636" s="44">
        <v>64</v>
      </c>
      <c r="UPY636" s="44" t="s">
        <v>473</v>
      </c>
      <c r="UQA636" s="8">
        <v>5080198</v>
      </c>
      <c r="UQB636" s="44">
        <v>0</v>
      </c>
      <c r="UQC636" s="44">
        <v>20001</v>
      </c>
      <c r="UQD636" s="11" t="s">
        <v>427</v>
      </c>
      <c r="UQE636" s="44" t="s">
        <v>50</v>
      </c>
      <c r="UQF636" s="44">
        <v>791</v>
      </c>
      <c r="UQG636" s="44" t="s">
        <v>51</v>
      </c>
      <c r="UQH636" s="44">
        <v>324</v>
      </c>
      <c r="UQI636" s="44" t="s">
        <v>85</v>
      </c>
      <c r="UQJ636" s="44">
        <v>25</v>
      </c>
      <c r="UQK636" s="44" t="s">
        <v>429</v>
      </c>
      <c r="UQL636" s="44">
        <v>4</v>
      </c>
      <c r="UQM636" s="44" t="s">
        <v>35</v>
      </c>
      <c r="UQN636" s="44">
        <v>64</v>
      </c>
      <c r="UQO636" s="44" t="s">
        <v>473</v>
      </c>
      <c r="UQQ636" s="8">
        <v>5080198</v>
      </c>
      <c r="UQR636" s="44">
        <v>0</v>
      </c>
      <c r="UQS636" s="44">
        <v>20001</v>
      </c>
      <c r="UQT636" s="11" t="s">
        <v>427</v>
      </c>
      <c r="UQU636" s="44" t="s">
        <v>50</v>
      </c>
      <c r="UQV636" s="44">
        <v>791</v>
      </c>
      <c r="UQW636" s="44" t="s">
        <v>51</v>
      </c>
      <c r="UQX636" s="44">
        <v>324</v>
      </c>
      <c r="UQY636" s="44" t="s">
        <v>85</v>
      </c>
      <c r="UQZ636" s="44">
        <v>25</v>
      </c>
      <c r="URA636" s="44" t="s">
        <v>429</v>
      </c>
      <c r="URB636" s="44">
        <v>4</v>
      </c>
      <c r="URC636" s="44" t="s">
        <v>35</v>
      </c>
      <c r="URD636" s="44">
        <v>64</v>
      </c>
      <c r="URE636" s="44" t="s">
        <v>473</v>
      </c>
      <c r="URG636" s="8">
        <v>5080198</v>
      </c>
      <c r="URH636" s="44">
        <v>0</v>
      </c>
      <c r="URI636" s="44">
        <v>20001</v>
      </c>
      <c r="URJ636" s="11" t="s">
        <v>427</v>
      </c>
      <c r="URK636" s="44" t="s">
        <v>50</v>
      </c>
      <c r="URL636" s="44">
        <v>791</v>
      </c>
      <c r="URM636" s="44" t="s">
        <v>51</v>
      </c>
      <c r="URN636" s="44">
        <v>324</v>
      </c>
      <c r="URO636" s="44" t="s">
        <v>85</v>
      </c>
      <c r="URP636" s="44">
        <v>25</v>
      </c>
      <c r="URQ636" s="44" t="s">
        <v>429</v>
      </c>
      <c r="URR636" s="44">
        <v>4</v>
      </c>
      <c r="URS636" s="44" t="s">
        <v>35</v>
      </c>
      <c r="URT636" s="44">
        <v>64</v>
      </c>
      <c r="URU636" s="44" t="s">
        <v>473</v>
      </c>
      <c r="URW636" s="8">
        <v>5080198</v>
      </c>
      <c r="URX636" s="44">
        <v>0</v>
      </c>
      <c r="URY636" s="44">
        <v>20001</v>
      </c>
      <c r="URZ636" s="11" t="s">
        <v>427</v>
      </c>
      <c r="USA636" s="44" t="s">
        <v>50</v>
      </c>
      <c r="USB636" s="44">
        <v>791</v>
      </c>
      <c r="USC636" s="44" t="s">
        <v>51</v>
      </c>
      <c r="USD636" s="44">
        <v>324</v>
      </c>
      <c r="USE636" s="44" t="s">
        <v>85</v>
      </c>
      <c r="USF636" s="44">
        <v>25</v>
      </c>
      <c r="USG636" s="44" t="s">
        <v>429</v>
      </c>
      <c r="USH636" s="44">
        <v>4</v>
      </c>
      <c r="USI636" s="44" t="s">
        <v>35</v>
      </c>
      <c r="USJ636" s="44">
        <v>64</v>
      </c>
      <c r="USK636" s="44" t="s">
        <v>473</v>
      </c>
      <c r="USM636" s="8">
        <v>5080198</v>
      </c>
      <c r="USN636" s="44">
        <v>0</v>
      </c>
      <c r="USO636" s="44">
        <v>20001</v>
      </c>
      <c r="USP636" s="11" t="s">
        <v>427</v>
      </c>
      <c r="USQ636" s="44" t="s">
        <v>50</v>
      </c>
      <c r="USR636" s="44">
        <v>791</v>
      </c>
      <c r="USS636" s="44" t="s">
        <v>51</v>
      </c>
      <c r="UST636" s="44">
        <v>324</v>
      </c>
      <c r="USU636" s="44" t="s">
        <v>85</v>
      </c>
      <c r="USV636" s="44">
        <v>25</v>
      </c>
      <c r="USW636" s="44" t="s">
        <v>429</v>
      </c>
      <c r="USX636" s="44">
        <v>4</v>
      </c>
      <c r="USY636" s="44" t="s">
        <v>35</v>
      </c>
      <c r="USZ636" s="44">
        <v>64</v>
      </c>
      <c r="UTA636" s="44" t="s">
        <v>473</v>
      </c>
      <c r="UTC636" s="8">
        <v>5080198</v>
      </c>
      <c r="UTD636" s="44">
        <v>0</v>
      </c>
      <c r="UTE636" s="44">
        <v>20001</v>
      </c>
      <c r="UTF636" s="11" t="s">
        <v>427</v>
      </c>
      <c r="UTG636" s="44" t="s">
        <v>50</v>
      </c>
      <c r="UTH636" s="44">
        <v>791</v>
      </c>
      <c r="UTI636" s="44" t="s">
        <v>51</v>
      </c>
      <c r="UTJ636" s="44">
        <v>324</v>
      </c>
      <c r="UTK636" s="44" t="s">
        <v>85</v>
      </c>
      <c r="UTL636" s="44">
        <v>25</v>
      </c>
      <c r="UTM636" s="44" t="s">
        <v>429</v>
      </c>
      <c r="UTN636" s="44">
        <v>4</v>
      </c>
      <c r="UTO636" s="44" t="s">
        <v>35</v>
      </c>
      <c r="UTP636" s="44">
        <v>64</v>
      </c>
      <c r="UTQ636" s="44" t="s">
        <v>473</v>
      </c>
      <c r="UTS636" s="8">
        <v>5080198</v>
      </c>
      <c r="UTT636" s="44">
        <v>0</v>
      </c>
      <c r="UTU636" s="44">
        <v>20001</v>
      </c>
      <c r="UTV636" s="11" t="s">
        <v>427</v>
      </c>
      <c r="UTW636" s="44" t="s">
        <v>50</v>
      </c>
      <c r="UTX636" s="44">
        <v>791</v>
      </c>
      <c r="UTY636" s="44" t="s">
        <v>51</v>
      </c>
      <c r="UTZ636" s="44">
        <v>324</v>
      </c>
      <c r="UUA636" s="44" t="s">
        <v>85</v>
      </c>
      <c r="UUB636" s="44">
        <v>25</v>
      </c>
      <c r="UUC636" s="44" t="s">
        <v>429</v>
      </c>
      <c r="UUD636" s="44">
        <v>4</v>
      </c>
      <c r="UUE636" s="44" t="s">
        <v>35</v>
      </c>
      <c r="UUF636" s="44">
        <v>64</v>
      </c>
      <c r="UUG636" s="44" t="s">
        <v>473</v>
      </c>
      <c r="UUI636" s="8">
        <v>5080198</v>
      </c>
      <c r="UUJ636" s="44">
        <v>0</v>
      </c>
      <c r="UUK636" s="44">
        <v>20001</v>
      </c>
      <c r="UUL636" s="11" t="s">
        <v>427</v>
      </c>
      <c r="UUM636" s="44" t="s">
        <v>50</v>
      </c>
      <c r="UUN636" s="44">
        <v>791</v>
      </c>
      <c r="UUO636" s="44" t="s">
        <v>51</v>
      </c>
      <c r="UUP636" s="44">
        <v>324</v>
      </c>
      <c r="UUQ636" s="44" t="s">
        <v>85</v>
      </c>
      <c r="UUR636" s="44">
        <v>25</v>
      </c>
      <c r="UUS636" s="44" t="s">
        <v>429</v>
      </c>
      <c r="UUT636" s="44">
        <v>4</v>
      </c>
      <c r="UUU636" s="44" t="s">
        <v>35</v>
      </c>
      <c r="UUV636" s="44">
        <v>64</v>
      </c>
      <c r="UUW636" s="44" t="s">
        <v>473</v>
      </c>
      <c r="UUY636" s="8">
        <v>5080198</v>
      </c>
      <c r="UUZ636" s="44">
        <v>0</v>
      </c>
      <c r="UVA636" s="44">
        <v>20001</v>
      </c>
      <c r="UVB636" s="11" t="s">
        <v>427</v>
      </c>
      <c r="UVC636" s="44" t="s">
        <v>50</v>
      </c>
      <c r="UVD636" s="44">
        <v>791</v>
      </c>
      <c r="UVE636" s="44" t="s">
        <v>51</v>
      </c>
      <c r="UVF636" s="44">
        <v>324</v>
      </c>
      <c r="UVG636" s="44" t="s">
        <v>85</v>
      </c>
      <c r="UVH636" s="44">
        <v>25</v>
      </c>
      <c r="UVI636" s="44" t="s">
        <v>429</v>
      </c>
      <c r="UVJ636" s="44">
        <v>4</v>
      </c>
      <c r="UVK636" s="44" t="s">
        <v>35</v>
      </c>
      <c r="UVL636" s="44">
        <v>64</v>
      </c>
      <c r="UVM636" s="44" t="s">
        <v>473</v>
      </c>
      <c r="UVO636" s="8">
        <v>5080198</v>
      </c>
      <c r="UVP636" s="44">
        <v>0</v>
      </c>
      <c r="UVQ636" s="44">
        <v>20001</v>
      </c>
      <c r="UVR636" s="11" t="s">
        <v>427</v>
      </c>
      <c r="UVS636" s="44" t="s">
        <v>50</v>
      </c>
      <c r="UVT636" s="44">
        <v>791</v>
      </c>
      <c r="UVU636" s="44" t="s">
        <v>51</v>
      </c>
      <c r="UVV636" s="44">
        <v>324</v>
      </c>
      <c r="UVW636" s="44" t="s">
        <v>85</v>
      </c>
      <c r="UVX636" s="44">
        <v>25</v>
      </c>
      <c r="UVY636" s="44" t="s">
        <v>429</v>
      </c>
      <c r="UVZ636" s="44">
        <v>4</v>
      </c>
      <c r="UWA636" s="44" t="s">
        <v>35</v>
      </c>
      <c r="UWB636" s="44">
        <v>64</v>
      </c>
      <c r="UWC636" s="44" t="s">
        <v>473</v>
      </c>
      <c r="UWE636" s="8">
        <v>5080198</v>
      </c>
      <c r="UWF636" s="44">
        <v>0</v>
      </c>
      <c r="UWG636" s="44">
        <v>20001</v>
      </c>
      <c r="UWH636" s="11" t="s">
        <v>427</v>
      </c>
      <c r="UWI636" s="44" t="s">
        <v>50</v>
      </c>
      <c r="UWJ636" s="44">
        <v>791</v>
      </c>
      <c r="UWK636" s="44" t="s">
        <v>51</v>
      </c>
      <c r="UWL636" s="44">
        <v>324</v>
      </c>
      <c r="UWM636" s="44" t="s">
        <v>85</v>
      </c>
      <c r="UWN636" s="44">
        <v>25</v>
      </c>
      <c r="UWO636" s="44" t="s">
        <v>429</v>
      </c>
      <c r="UWP636" s="44">
        <v>4</v>
      </c>
      <c r="UWQ636" s="44" t="s">
        <v>35</v>
      </c>
      <c r="UWR636" s="44">
        <v>64</v>
      </c>
      <c r="UWS636" s="44" t="s">
        <v>473</v>
      </c>
      <c r="UWU636" s="8">
        <v>5080198</v>
      </c>
      <c r="UWV636" s="44">
        <v>0</v>
      </c>
      <c r="UWW636" s="44">
        <v>20001</v>
      </c>
      <c r="UWX636" s="11" t="s">
        <v>427</v>
      </c>
      <c r="UWY636" s="44" t="s">
        <v>50</v>
      </c>
      <c r="UWZ636" s="44">
        <v>791</v>
      </c>
      <c r="UXA636" s="44" t="s">
        <v>51</v>
      </c>
      <c r="UXB636" s="44">
        <v>324</v>
      </c>
      <c r="UXC636" s="44" t="s">
        <v>85</v>
      </c>
      <c r="UXD636" s="44">
        <v>25</v>
      </c>
      <c r="UXE636" s="44" t="s">
        <v>429</v>
      </c>
      <c r="UXF636" s="44">
        <v>4</v>
      </c>
      <c r="UXG636" s="44" t="s">
        <v>35</v>
      </c>
      <c r="UXH636" s="44">
        <v>64</v>
      </c>
      <c r="UXI636" s="44" t="s">
        <v>473</v>
      </c>
      <c r="UXK636" s="8">
        <v>5080198</v>
      </c>
      <c r="UXL636" s="44">
        <v>0</v>
      </c>
      <c r="UXM636" s="44">
        <v>20001</v>
      </c>
      <c r="UXN636" s="11" t="s">
        <v>427</v>
      </c>
      <c r="UXO636" s="44" t="s">
        <v>50</v>
      </c>
      <c r="UXP636" s="44">
        <v>791</v>
      </c>
      <c r="UXQ636" s="44" t="s">
        <v>51</v>
      </c>
      <c r="UXR636" s="44">
        <v>324</v>
      </c>
      <c r="UXS636" s="44" t="s">
        <v>85</v>
      </c>
      <c r="UXT636" s="44">
        <v>25</v>
      </c>
      <c r="UXU636" s="44" t="s">
        <v>429</v>
      </c>
      <c r="UXV636" s="44">
        <v>4</v>
      </c>
      <c r="UXW636" s="44" t="s">
        <v>35</v>
      </c>
      <c r="UXX636" s="44">
        <v>64</v>
      </c>
      <c r="UXY636" s="44" t="s">
        <v>473</v>
      </c>
      <c r="UYA636" s="8">
        <v>5080198</v>
      </c>
      <c r="UYB636" s="44">
        <v>0</v>
      </c>
      <c r="UYC636" s="44">
        <v>20001</v>
      </c>
      <c r="UYD636" s="11" t="s">
        <v>427</v>
      </c>
      <c r="UYE636" s="44" t="s">
        <v>50</v>
      </c>
      <c r="UYF636" s="44">
        <v>791</v>
      </c>
      <c r="UYG636" s="44" t="s">
        <v>51</v>
      </c>
      <c r="UYH636" s="44">
        <v>324</v>
      </c>
      <c r="UYI636" s="44" t="s">
        <v>85</v>
      </c>
      <c r="UYJ636" s="44">
        <v>25</v>
      </c>
      <c r="UYK636" s="44" t="s">
        <v>429</v>
      </c>
      <c r="UYL636" s="44">
        <v>4</v>
      </c>
      <c r="UYM636" s="44" t="s">
        <v>35</v>
      </c>
      <c r="UYN636" s="44">
        <v>64</v>
      </c>
      <c r="UYO636" s="44" t="s">
        <v>473</v>
      </c>
      <c r="UYQ636" s="8">
        <v>5080198</v>
      </c>
      <c r="UYR636" s="44">
        <v>0</v>
      </c>
      <c r="UYS636" s="44">
        <v>20001</v>
      </c>
      <c r="UYT636" s="11" t="s">
        <v>427</v>
      </c>
      <c r="UYU636" s="44" t="s">
        <v>50</v>
      </c>
      <c r="UYV636" s="44">
        <v>791</v>
      </c>
      <c r="UYW636" s="44" t="s">
        <v>51</v>
      </c>
      <c r="UYX636" s="44">
        <v>324</v>
      </c>
      <c r="UYY636" s="44" t="s">
        <v>85</v>
      </c>
      <c r="UYZ636" s="44">
        <v>25</v>
      </c>
      <c r="UZA636" s="44" t="s">
        <v>429</v>
      </c>
      <c r="UZB636" s="44">
        <v>4</v>
      </c>
      <c r="UZC636" s="44" t="s">
        <v>35</v>
      </c>
      <c r="UZD636" s="44">
        <v>64</v>
      </c>
      <c r="UZE636" s="44" t="s">
        <v>473</v>
      </c>
      <c r="UZG636" s="8">
        <v>5080198</v>
      </c>
      <c r="UZH636" s="44">
        <v>0</v>
      </c>
      <c r="UZI636" s="44">
        <v>20001</v>
      </c>
      <c r="UZJ636" s="11" t="s">
        <v>427</v>
      </c>
      <c r="UZK636" s="44" t="s">
        <v>50</v>
      </c>
      <c r="UZL636" s="44">
        <v>791</v>
      </c>
      <c r="UZM636" s="44" t="s">
        <v>51</v>
      </c>
      <c r="UZN636" s="44">
        <v>324</v>
      </c>
      <c r="UZO636" s="44" t="s">
        <v>85</v>
      </c>
      <c r="UZP636" s="44">
        <v>25</v>
      </c>
      <c r="UZQ636" s="44" t="s">
        <v>429</v>
      </c>
      <c r="UZR636" s="44">
        <v>4</v>
      </c>
      <c r="UZS636" s="44" t="s">
        <v>35</v>
      </c>
      <c r="UZT636" s="44">
        <v>64</v>
      </c>
      <c r="UZU636" s="44" t="s">
        <v>473</v>
      </c>
      <c r="UZW636" s="8">
        <v>5080198</v>
      </c>
      <c r="UZX636" s="44">
        <v>0</v>
      </c>
      <c r="UZY636" s="44">
        <v>20001</v>
      </c>
      <c r="UZZ636" s="11" t="s">
        <v>427</v>
      </c>
      <c r="VAA636" s="44" t="s">
        <v>50</v>
      </c>
      <c r="VAB636" s="44">
        <v>791</v>
      </c>
      <c r="VAC636" s="44" t="s">
        <v>51</v>
      </c>
      <c r="VAD636" s="44">
        <v>324</v>
      </c>
      <c r="VAE636" s="44" t="s">
        <v>85</v>
      </c>
      <c r="VAF636" s="44">
        <v>25</v>
      </c>
      <c r="VAG636" s="44" t="s">
        <v>429</v>
      </c>
      <c r="VAH636" s="44">
        <v>4</v>
      </c>
      <c r="VAI636" s="44" t="s">
        <v>35</v>
      </c>
      <c r="VAJ636" s="44">
        <v>64</v>
      </c>
      <c r="VAK636" s="44" t="s">
        <v>473</v>
      </c>
      <c r="VAM636" s="8">
        <v>5080198</v>
      </c>
      <c r="VAN636" s="44">
        <v>0</v>
      </c>
      <c r="VAO636" s="44">
        <v>20001</v>
      </c>
      <c r="VAP636" s="11" t="s">
        <v>427</v>
      </c>
      <c r="VAQ636" s="44" t="s">
        <v>50</v>
      </c>
      <c r="VAR636" s="44">
        <v>791</v>
      </c>
      <c r="VAS636" s="44" t="s">
        <v>51</v>
      </c>
      <c r="VAT636" s="44">
        <v>324</v>
      </c>
      <c r="VAU636" s="44" t="s">
        <v>85</v>
      </c>
      <c r="VAV636" s="44">
        <v>25</v>
      </c>
      <c r="VAW636" s="44" t="s">
        <v>429</v>
      </c>
      <c r="VAX636" s="44">
        <v>4</v>
      </c>
      <c r="VAY636" s="44" t="s">
        <v>35</v>
      </c>
      <c r="VAZ636" s="44">
        <v>64</v>
      </c>
      <c r="VBA636" s="44" t="s">
        <v>473</v>
      </c>
      <c r="VBC636" s="8">
        <v>5080198</v>
      </c>
      <c r="VBD636" s="44">
        <v>0</v>
      </c>
      <c r="VBE636" s="44">
        <v>20001</v>
      </c>
      <c r="VBF636" s="11" t="s">
        <v>427</v>
      </c>
      <c r="VBG636" s="44" t="s">
        <v>50</v>
      </c>
      <c r="VBH636" s="44">
        <v>791</v>
      </c>
      <c r="VBI636" s="44" t="s">
        <v>51</v>
      </c>
      <c r="VBJ636" s="44">
        <v>324</v>
      </c>
      <c r="VBK636" s="44" t="s">
        <v>85</v>
      </c>
      <c r="VBL636" s="44">
        <v>25</v>
      </c>
      <c r="VBM636" s="44" t="s">
        <v>429</v>
      </c>
      <c r="VBN636" s="44">
        <v>4</v>
      </c>
      <c r="VBO636" s="44" t="s">
        <v>35</v>
      </c>
      <c r="VBP636" s="44">
        <v>64</v>
      </c>
      <c r="VBQ636" s="44" t="s">
        <v>473</v>
      </c>
      <c r="VBS636" s="8">
        <v>5080198</v>
      </c>
      <c r="VBT636" s="44">
        <v>0</v>
      </c>
      <c r="VBU636" s="44">
        <v>20001</v>
      </c>
      <c r="VBV636" s="11" t="s">
        <v>427</v>
      </c>
      <c r="VBW636" s="44" t="s">
        <v>50</v>
      </c>
      <c r="VBX636" s="44">
        <v>791</v>
      </c>
      <c r="VBY636" s="44" t="s">
        <v>51</v>
      </c>
      <c r="VBZ636" s="44">
        <v>324</v>
      </c>
      <c r="VCA636" s="44" t="s">
        <v>85</v>
      </c>
      <c r="VCB636" s="44">
        <v>25</v>
      </c>
      <c r="VCC636" s="44" t="s">
        <v>429</v>
      </c>
      <c r="VCD636" s="44">
        <v>4</v>
      </c>
      <c r="VCE636" s="44" t="s">
        <v>35</v>
      </c>
      <c r="VCF636" s="44">
        <v>64</v>
      </c>
      <c r="VCG636" s="44" t="s">
        <v>473</v>
      </c>
      <c r="VCI636" s="8">
        <v>5080198</v>
      </c>
      <c r="VCJ636" s="44">
        <v>0</v>
      </c>
      <c r="VCK636" s="44">
        <v>20001</v>
      </c>
      <c r="VCL636" s="11" t="s">
        <v>427</v>
      </c>
      <c r="VCM636" s="44" t="s">
        <v>50</v>
      </c>
      <c r="VCN636" s="44">
        <v>791</v>
      </c>
      <c r="VCO636" s="44" t="s">
        <v>51</v>
      </c>
      <c r="VCP636" s="44">
        <v>324</v>
      </c>
      <c r="VCQ636" s="44" t="s">
        <v>85</v>
      </c>
      <c r="VCR636" s="44">
        <v>25</v>
      </c>
      <c r="VCS636" s="44" t="s">
        <v>429</v>
      </c>
      <c r="VCT636" s="44">
        <v>4</v>
      </c>
      <c r="VCU636" s="44" t="s">
        <v>35</v>
      </c>
      <c r="VCV636" s="44">
        <v>64</v>
      </c>
      <c r="VCW636" s="44" t="s">
        <v>473</v>
      </c>
      <c r="VCY636" s="8">
        <v>5080198</v>
      </c>
      <c r="VCZ636" s="44">
        <v>0</v>
      </c>
      <c r="VDA636" s="44">
        <v>20001</v>
      </c>
      <c r="VDB636" s="11" t="s">
        <v>427</v>
      </c>
      <c r="VDC636" s="44" t="s">
        <v>50</v>
      </c>
      <c r="VDD636" s="44">
        <v>791</v>
      </c>
      <c r="VDE636" s="44" t="s">
        <v>51</v>
      </c>
      <c r="VDF636" s="44">
        <v>324</v>
      </c>
      <c r="VDG636" s="44" t="s">
        <v>85</v>
      </c>
      <c r="VDH636" s="44">
        <v>25</v>
      </c>
      <c r="VDI636" s="44" t="s">
        <v>429</v>
      </c>
      <c r="VDJ636" s="44">
        <v>4</v>
      </c>
      <c r="VDK636" s="44" t="s">
        <v>35</v>
      </c>
      <c r="VDL636" s="44">
        <v>64</v>
      </c>
      <c r="VDM636" s="44" t="s">
        <v>473</v>
      </c>
      <c r="VDO636" s="8">
        <v>5080198</v>
      </c>
      <c r="VDP636" s="44">
        <v>0</v>
      </c>
      <c r="VDQ636" s="44">
        <v>20001</v>
      </c>
      <c r="VDR636" s="11" t="s">
        <v>427</v>
      </c>
      <c r="VDS636" s="44" t="s">
        <v>50</v>
      </c>
      <c r="VDT636" s="44">
        <v>791</v>
      </c>
      <c r="VDU636" s="44" t="s">
        <v>51</v>
      </c>
      <c r="VDV636" s="44">
        <v>324</v>
      </c>
      <c r="VDW636" s="44" t="s">
        <v>85</v>
      </c>
      <c r="VDX636" s="44">
        <v>25</v>
      </c>
      <c r="VDY636" s="44" t="s">
        <v>429</v>
      </c>
      <c r="VDZ636" s="44">
        <v>4</v>
      </c>
      <c r="VEA636" s="44" t="s">
        <v>35</v>
      </c>
      <c r="VEB636" s="44">
        <v>64</v>
      </c>
      <c r="VEC636" s="44" t="s">
        <v>473</v>
      </c>
      <c r="VEE636" s="8">
        <v>5080198</v>
      </c>
      <c r="VEF636" s="44">
        <v>0</v>
      </c>
      <c r="VEG636" s="44">
        <v>20001</v>
      </c>
      <c r="VEH636" s="11" t="s">
        <v>427</v>
      </c>
      <c r="VEI636" s="44" t="s">
        <v>50</v>
      </c>
      <c r="VEJ636" s="44">
        <v>791</v>
      </c>
      <c r="VEK636" s="44" t="s">
        <v>51</v>
      </c>
      <c r="VEL636" s="44">
        <v>324</v>
      </c>
      <c r="VEM636" s="44" t="s">
        <v>85</v>
      </c>
      <c r="VEN636" s="44">
        <v>25</v>
      </c>
      <c r="VEO636" s="44" t="s">
        <v>429</v>
      </c>
      <c r="VEP636" s="44">
        <v>4</v>
      </c>
      <c r="VEQ636" s="44" t="s">
        <v>35</v>
      </c>
      <c r="VER636" s="44">
        <v>64</v>
      </c>
      <c r="VES636" s="44" t="s">
        <v>473</v>
      </c>
      <c r="VEU636" s="8">
        <v>5080198</v>
      </c>
      <c r="VEV636" s="44">
        <v>0</v>
      </c>
      <c r="VEW636" s="44">
        <v>20001</v>
      </c>
      <c r="VEX636" s="11" t="s">
        <v>427</v>
      </c>
      <c r="VEY636" s="44" t="s">
        <v>50</v>
      </c>
      <c r="VEZ636" s="44">
        <v>791</v>
      </c>
      <c r="VFA636" s="44" t="s">
        <v>51</v>
      </c>
      <c r="VFB636" s="44">
        <v>324</v>
      </c>
      <c r="VFC636" s="44" t="s">
        <v>85</v>
      </c>
      <c r="VFD636" s="44">
        <v>25</v>
      </c>
      <c r="VFE636" s="44" t="s">
        <v>429</v>
      </c>
      <c r="VFF636" s="44">
        <v>4</v>
      </c>
      <c r="VFG636" s="44" t="s">
        <v>35</v>
      </c>
      <c r="VFH636" s="44">
        <v>64</v>
      </c>
      <c r="VFI636" s="44" t="s">
        <v>473</v>
      </c>
      <c r="VFK636" s="8">
        <v>5080198</v>
      </c>
      <c r="VFL636" s="44">
        <v>0</v>
      </c>
      <c r="VFM636" s="44">
        <v>20001</v>
      </c>
      <c r="VFN636" s="11" t="s">
        <v>427</v>
      </c>
      <c r="VFO636" s="44" t="s">
        <v>50</v>
      </c>
      <c r="VFP636" s="44">
        <v>791</v>
      </c>
      <c r="VFQ636" s="44" t="s">
        <v>51</v>
      </c>
      <c r="VFR636" s="44">
        <v>324</v>
      </c>
      <c r="VFS636" s="44" t="s">
        <v>85</v>
      </c>
      <c r="VFT636" s="44">
        <v>25</v>
      </c>
      <c r="VFU636" s="44" t="s">
        <v>429</v>
      </c>
      <c r="VFV636" s="44">
        <v>4</v>
      </c>
      <c r="VFW636" s="44" t="s">
        <v>35</v>
      </c>
      <c r="VFX636" s="44">
        <v>64</v>
      </c>
      <c r="VFY636" s="44" t="s">
        <v>473</v>
      </c>
      <c r="VGA636" s="8">
        <v>5080198</v>
      </c>
      <c r="VGB636" s="44">
        <v>0</v>
      </c>
      <c r="VGC636" s="44">
        <v>20001</v>
      </c>
      <c r="VGD636" s="11" t="s">
        <v>427</v>
      </c>
      <c r="VGE636" s="44" t="s">
        <v>50</v>
      </c>
      <c r="VGF636" s="44">
        <v>791</v>
      </c>
      <c r="VGG636" s="44" t="s">
        <v>51</v>
      </c>
      <c r="VGH636" s="44">
        <v>324</v>
      </c>
      <c r="VGI636" s="44" t="s">
        <v>85</v>
      </c>
      <c r="VGJ636" s="44">
        <v>25</v>
      </c>
      <c r="VGK636" s="44" t="s">
        <v>429</v>
      </c>
      <c r="VGL636" s="44">
        <v>4</v>
      </c>
      <c r="VGM636" s="44" t="s">
        <v>35</v>
      </c>
      <c r="VGN636" s="44">
        <v>64</v>
      </c>
      <c r="VGO636" s="44" t="s">
        <v>473</v>
      </c>
      <c r="VGQ636" s="8">
        <v>5080198</v>
      </c>
      <c r="VGR636" s="44">
        <v>0</v>
      </c>
      <c r="VGS636" s="44">
        <v>20001</v>
      </c>
      <c r="VGT636" s="11" t="s">
        <v>427</v>
      </c>
      <c r="VGU636" s="44" t="s">
        <v>50</v>
      </c>
      <c r="VGV636" s="44">
        <v>791</v>
      </c>
      <c r="VGW636" s="44" t="s">
        <v>51</v>
      </c>
      <c r="VGX636" s="44">
        <v>324</v>
      </c>
      <c r="VGY636" s="44" t="s">
        <v>85</v>
      </c>
      <c r="VGZ636" s="44">
        <v>25</v>
      </c>
      <c r="VHA636" s="44" t="s">
        <v>429</v>
      </c>
      <c r="VHB636" s="44">
        <v>4</v>
      </c>
      <c r="VHC636" s="44" t="s">
        <v>35</v>
      </c>
      <c r="VHD636" s="44">
        <v>64</v>
      </c>
      <c r="VHE636" s="44" t="s">
        <v>473</v>
      </c>
      <c r="VHG636" s="8">
        <v>5080198</v>
      </c>
      <c r="VHH636" s="44">
        <v>0</v>
      </c>
      <c r="VHI636" s="44">
        <v>20001</v>
      </c>
      <c r="VHJ636" s="11" t="s">
        <v>427</v>
      </c>
      <c r="VHK636" s="44" t="s">
        <v>50</v>
      </c>
      <c r="VHL636" s="44">
        <v>791</v>
      </c>
      <c r="VHM636" s="44" t="s">
        <v>51</v>
      </c>
      <c r="VHN636" s="44">
        <v>324</v>
      </c>
      <c r="VHO636" s="44" t="s">
        <v>85</v>
      </c>
      <c r="VHP636" s="44">
        <v>25</v>
      </c>
      <c r="VHQ636" s="44" t="s">
        <v>429</v>
      </c>
      <c r="VHR636" s="44">
        <v>4</v>
      </c>
      <c r="VHS636" s="44" t="s">
        <v>35</v>
      </c>
      <c r="VHT636" s="44">
        <v>64</v>
      </c>
      <c r="VHU636" s="44" t="s">
        <v>473</v>
      </c>
      <c r="VHW636" s="8">
        <v>5080198</v>
      </c>
      <c r="VHX636" s="44">
        <v>0</v>
      </c>
      <c r="VHY636" s="44">
        <v>20001</v>
      </c>
      <c r="VHZ636" s="11" t="s">
        <v>427</v>
      </c>
      <c r="VIA636" s="44" t="s">
        <v>50</v>
      </c>
      <c r="VIB636" s="44">
        <v>791</v>
      </c>
      <c r="VIC636" s="44" t="s">
        <v>51</v>
      </c>
      <c r="VID636" s="44">
        <v>324</v>
      </c>
      <c r="VIE636" s="44" t="s">
        <v>85</v>
      </c>
      <c r="VIF636" s="44">
        <v>25</v>
      </c>
      <c r="VIG636" s="44" t="s">
        <v>429</v>
      </c>
      <c r="VIH636" s="44">
        <v>4</v>
      </c>
      <c r="VII636" s="44" t="s">
        <v>35</v>
      </c>
      <c r="VIJ636" s="44">
        <v>64</v>
      </c>
      <c r="VIK636" s="44" t="s">
        <v>473</v>
      </c>
      <c r="VIM636" s="8">
        <v>5080198</v>
      </c>
      <c r="VIN636" s="44">
        <v>0</v>
      </c>
      <c r="VIO636" s="44">
        <v>20001</v>
      </c>
      <c r="VIP636" s="11" t="s">
        <v>427</v>
      </c>
      <c r="VIQ636" s="44" t="s">
        <v>50</v>
      </c>
      <c r="VIR636" s="44">
        <v>791</v>
      </c>
      <c r="VIS636" s="44" t="s">
        <v>51</v>
      </c>
      <c r="VIT636" s="44">
        <v>324</v>
      </c>
      <c r="VIU636" s="44" t="s">
        <v>85</v>
      </c>
      <c r="VIV636" s="44">
        <v>25</v>
      </c>
      <c r="VIW636" s="44" t="s">
        <v>429</v>
      </c>
      <c r="VIX636" s="44">
        <v>4</v>
      </c>
      <c r="VIY636" s="44" t="s">
        <v>35</v>
      </c>
      <c r="VIZ636" s="44">
        <v>64</v>
      </c>
      <c r="VJA636" s="44" t="s">
        <v>473</v>
      </c>
      <c r="VJC636" s="8">
        <v>5080198</v>
      </c>
      <c r="VJD636" s="44">
        <v>0</v>
      </c>
      <c r="VJE636" s="44">
        <v>20001</v>
      </c>
      <c r="VJF636" s="11" t="s">
        <v>427</v>
      </c>
      <c r="VJG636" s="44" t="s">
        <v>50</v>
      </c>
      <c r="VJH636" s="44">
        <v>791</v>
      </c>
      <c r="VJI636" s="44" t="s">
        <v>51</v>
      </c>
      <c r="VJJ636" s="44">
        <v>324</v>
      </c>
      <c r="VJK636" s="44" t="s">
        <v>85</v>
      </c>
      <c r="VJL636" s="44">
        <v>25</v>
      </c>
      <c r="VJM636" s="44" t="s">
        <v>429</v>
      </c>
      <c r="VJN636" s="44">
        <v>4</v>
      </c>
      <c r="VJO636" s="44" t="s">
        <v>35</v>
      </c>
      <c r="VJP636" s="44">
        <v>64</v>
      </c>
      <c r="VJQ636" s="44" t="s">
        <v>473</v>
      </c>
      <c r="VJS636" s="8">
        <v>5080198</v>
      </c>
      <c r="VJT636" s="44">
        <v>0</v>
      </c>
      <c r="VJU636" s="44">
        <v>20001</v>
      </c>
      <c r="VJV636" s="11" t="s">
        <v>427</v>
      </c>
      <c r="VJW636" s="44" t="s">
        <v>50</v>
      </c>
      <c r="VJX636" s="44">
        <v>791</v>
      </c>
      <c r="VJY636" s="44" t="s">
        <v>51</v>
      </c>
      <c r="VJZ636" s="44">
        <v>324</v>
      </c>
      <c r="VKA636" s="44" t="s">
        <v>85</v>
      </c>
      <c r="VKB636" s="44">
        <v>25</v>
      </c>
      <c r="VKC636" s="44" t="s">
        <v>429</v>
      </c>
      <c r="VKD636" s="44">
        <v>4</v>
      </c>
      <c r="VKE636" s="44" t="s">
        <v>35</v>
      </c>
      <c r="VKF636" s="44">
        <v>64</v>
      </c>
      <c r="VKG636" s="44" t="s">
        <v>473</v>
      </c>
      <c r="VKI636" s="8">
        <v>5080198</v>
      </c>
      <c r="VKJ636" s="44">
        <v>0</v>
      </c>
      <c r="VKK636" s="44">
        <v>20001</v>
      </c>
      <c r="VKL636" s="11" t="s">
        <v>427</v>
      </c>
      <c r="VKM636" s="44" t="s">
        <v>50</v>
      </c>
      <c r="VKN636" s="44">
        <v>791</v>
      </c>
      <c r="VKO636" s="44" t="s">
        <v>51</v>
      </c>
      <c r="VKP636" s="44">
        <v>324</v>
      </c>
      <c r="VKQ636" s="44" t="s">
        <v>85</v>
      </c>
      <c r="VKR636" s="44">
        <v>25</v>
      </c>
      <c r="VKS636" s="44" t="s">
        <v>429</v>
      </c>
      <c r="VKT636" s="44">
        <v>4</v>
      </c>
      <c r="VKU636" s="44" t="s">
        <v>35</v>
      </c>
      <c r="VKV636" s="44">
        <v>64</v>
      </c>
      <c r="VKW636" s="44" t="s">
        <v>473</v>
      </c>
      <c r="VKY636" s="8">
        <v>5080198</v>
      </c>
      <c r="VKZ636" s="44">
        <v>0</v>
      </c>
      <c r="VLA636" s="44">
        <v>20001</v>
      </c>
      <c r="VLB636" s="11" t="s">
        <v>427</v>
      </c>
      <c r="VLC636" s="44" t="s">
        <v>50</v>
      </c>
      <c r="VLD636" s="44">
        <v>791</v>
      </c>
      <c r="VLE636" s="44" t="s">
        <v>51</v>
      </c>
      <c r="VLF636" s="44">
        <v>324</v>
      </c>
      <c r="VLG636" s="44" t="s">
        <v>85</v>
      </c>
      <c r="VLH636" s="44">
        <v>25</v>
      </c>
      <c r="VLI636" s="44" t="s">
        <v>429</v>
      </c>
      <c r="VLJ636" s="44">
        <v>4</v>
      </c>
      <c r="VLK636" s="44" t="s">
        <v>35</v>
      </c>
      <c r="VLL636" s="44">
        <v>64</v>
      </c>
      <c r="VLM636" s="44" t="s">
        <v>473</v>
      </c>
      <c r="VLO636" s="8">
        <v>5080198</v>
      </c>
      <c r="VLP636" s="44">
        <v>0</v>
      </c>
      <c r="VLQ636" s="44">
        <v>20001</v>
      </c>
      <c r="VLR636" s="11" t="s">
        <v>427</v>
      </c>
      <c r="VLS636" s="44" t="s">
        <v>50</v>
      </c>
      <c r="VLT636" s="44">
        <v>791</v>
      </c>
      <c r="VLU636" s="44" t="s">
        <v>51</v>
      </c>
      <c r="VLV636" s="44">
        <v>324</v>
      </c>
      <c r="VLW636" s="44" t="s">
        <v>85</v>
      </c>
      <c r="VLX636" s="44">
        <v>25</v>
      </c>
      <c r="VLY636" s="44" t="s">
        <v>429</v>
      </c>
      <c r="VLZ636" s="44">
        <v>4</v>
      </c>
      <c r="VMA636" s="44" t="s">
        <v>35</v>
      </c>
      <c r="VMB636" s="44">
        <v>64</v>
      </c>
      <c r="VMC636" s="44" t="s">
        <v>473</v>
      </c>
      <c r="VME636" s="8">
        <v>5080198</v>
      </c>
      <c r="VMF636" s="44">
        <v>0</v>
      </c>
      <c r="VMG636" s="44">
        <v>20001</v>
      </c>
      <c r="VMH636" s="11" t="s">
        <v>427</v>
      </c>
      <c r="VMI636" s="44" t="s">
        <v>50</v>
      </c>
      <c r="VMJ636" s="44">
        <v>791</v>
      </c>
      <c r="VMK636" s="44" t="s">
        <v>51</v>
      </c>
      <c r="VML636" s="44">
        <v>324</v>
      </c>
      <c r="VMM636" s="44" t="s">
        <v>85</v>
      </c>
      <c r="VMN636" s="44">
        <v>25</v>
      </c>
      <c r="VMO636" s="44" t="s">
        <v>429</v>
      </c>
      <c r="VMP636" s="44">
        <v>4</v>
      </c>
      <c r="VMQ636" s="44" t="s">
        <v>35</v>
      </c>
      <c r="VMR636" s="44">
        <v>64</v>
      </c>
      <c r="VMS636" s="44" t="s">
        <v>473</v>
      </c>
      <c r="VMU636" s="8">
        <v>5080198</v>
      </c>
      <c r="VMV636" s="44">
        <v>0</v>
      </c>
      <c r="VMW636" s="44">
        <v>20001</v>
      </c>
      <c r="VMX636" s="11" t="s">
        <v>427</v>
      </c>
      <c r="VMY636" s="44" t="s">
        <v>50</v>
      </c>
      <c r="VMZ636" s="44">
        <v>791</v>
      </c>
      <c r="VNA636" s="44" t="s">
        <v>51</v>
      </c>
      <c r="VNB636" s="44">
        <v>324</v>
      </c>
      <c r="VNC636" s="44" t="s">
        <v>85</v>
      </c>
      <c r="VND636" s="44">
        <v>25</v>
      </c>
      <c r="VNE636" s="44" t="s">
        <v>429</v>
      </c>
      <c r="VNF636" s="44">
        <v>4</v>
      </c>
      <c r="VNG636" s="44" t="s">
        <v>35</v>
      </c>
      <c r="VNH636" s="44">
        <v>64</v>
      </c>
      <c r="VNI636" s="44" t="s">
        <v>473</v>
      </c>
      <c r="VNK636" s="8">
        <v>5080198</v>
      </c>
      <c r="VNL636" s="44">
        <v>0</v>
      </c>
      <c r="VNM636" s="44">
        <v>20001</v>
      </c>
      <c r="VNN636" s="11" t="s">
        <v>427</v>
      </c>
      <c r="VNO636" s="44" t="s">
        <v>50</v>
      </c>
      <c r="VNP636" s="44">
        <v>791</v>
      </c>
      <c r="VNQ636" s="44" t="s">
        <v>51</v>
      </c>
      <c r="VNR636" s="44">
        <v>324</v>
      </c>
      <c r="VNS636" s="44" t="s">
        <v>85</v>
      </c>
      <c r="VNT636" s="44">
        <v>25</v>
      </c>
      <c r="VNU636" s="44" t="s">
        <v>429</v>
      </c>
      <c r="VNV636" s="44">
        <v>4</v>
      </c>
      <c r="VNW636" s="44" t="s">
        <v>35</v>
      </c>
      <c r="VNX636" s="44">
        <v>64</v>
      </c>
      <c r="VNY636" s="44" t="s">
        <v>473</v>
      </c>
      <c r="VOA636" s="8">
        <v>5080198</v>
      </c>
      <c r="VOB636" s="44">
        <v>0</v>
      </c>
      <c r="VOC636" s="44">
        <v>20001</v>
      </c>
      <c r="VOD636" s="11" t="s">
        <v>427</v>
      </c>
      <c r="VOE636" s="44" t="s">
        <v>50</v>
      </c>
      <c r="VOF636" s="44">
        <v>791</v>
      </c>
      <c r="VOG636" s="44" t="s">
        <v>51</v>
      </c>
      <c r="VOH636" s="44">
        <v>324</v>
      </c>
      <c r="VOI636" s="44" t="s">
        <v>85</v>
      </c>
      <c r="VOJ636" s="44">
        <v>25</v>
      </c>
      <c r="VOK636" s="44" t="s">
        <v>429</v>
      </c>
      <c r="VOL636" s="44">
        <v>4</v>
      </c>
      <c r="VOM636" s="44" t="s">
        <v>35</v>
      </c>
      <c r="VON636" s="44">
        <v>64</v>
      </c>
      <c r="VOO636" s="44" t="s">
        <v>473</v>
      </c>
      <c r="VOQ636" s="8">
        <v>5080198</v>
      </c>
      <c r="VOR636" s="44">
        <v>0</v>
      </c>
      <c r="VOS636" s="44">
        <v>20001</v>
      </c>
      <c r="VOT636" s="11" t="s">
        <v>427</v>
      </c>
      <c r="VOU636" s="44" t="s">
        <v>50</v>
      </c>
      <c r="VOV636" s="44">
        <v>791</v>
      </c>
      <c r="VOW636" s="44" t="s">
        <v>51</v>
      </c>
      <c r="VOX636" s="44">
        <v>324</v>
      </c>
      <c r="VOY636" s="44" t="s">
        <v>85</v>
      </c>
      <c r="VOZ636" s="44">
        <v>25</v>
      </c>
      <c r="VPA636" s="44" t="s">
        <v>429</v>
      </c>
      <c r="VPB636" s="44">
        <v>4</v>
      </c>
      <c r="VPC636" s="44" t="s">
        <v>35</v>
      </c>
      <c r="VPD636" s="44">
        <v>64</v>
      </c>
      <c r="VPE636" s="44" t="s">
        <v>473</v>
      </c>
      <c r="VPG636" s="8">
        <v>5080198</v>
      </c>
      <c r="VPH636" s="44">
        <v>0</v>
      </c>
      <c r="VPI636" s="44">
        <v>20001</v>
      </c>
      <c r="VPJ636" s="11" t="s">
        <v>427</v>
      </c>
      <c r="VPK636" s="44" t="s">
        <v>50</v>
      </c>
      <c r="VPL636" s="44">
        <v>791</v>
      </c>
      <c r="VPM636" s="44" t="s">
        <v>51</v>
      </c>
      <c r="VPN636" s="44">
        <v>324</v>
      </c>
      <c r="VPO636" s="44" t="s">
        <v>85</v>
      </c>
      <c r="VPP636" s="44">
        <v>25</v>
      </c>
      <c r="VPQ636" s="44" t="s">
        <v>429</v>
      </c>
      <c r="VPR636" s="44">
        <v>4</v>
      </c>
      <c r="VPS636" s="44" t="s">
        <v>35</v>
      </c>
      <c r="VPT636" s="44">
        <v>64</v>
      </c>
      <c r="VPU636" s="44" t="s">
        <v>473</v>
      </c>
      <c r="VPW636" s="8">
        <v>5080198</v>
      </c>
      <c r="VPX636" s="44">
        <v>0</v>
      </c>
      <c r="VPY636" s="44">
        <v>20001</v>
      </c>
      <c r="VPZ636" s="11" t="s">
        <v>427</v>
      </c>
      <c r="VQA636" s="44" t="s">
        <v>50</v>
      </c>
      <c r="VQB636" s="44">
        <v>791</v>
      </c>
      <c r="VQC636" s="44" t="s">
        <v>51</v>
      </c>
      <c r="VQD636" s="44">
        <v>324</v>
      </c>
      <c r="VQE636" s="44" t="s">
        <v>85</v>
      </c>
      <c r="VQF636" s="44">
        <v>25</v>
      </c>
      <c r="VQG636" s="44" t="s">
        <v>429</v>
      </c>
      <c r="VQH636" s="44">
        <v>4</v>
      </c>
      <c r="VQI636" s="44" t="s">
        <v>35</v>
      </c>
      <c r="VQJ636" s="44">
        <v>64</v>
      </c>
      <c r="VQK636" s="44" t="s">
        <v>473</v>
      </c>
      <c r="VQM636" s="8">
        <v>5080198</v>
      </c>
      <c r="VQN636" s="44">
        <v>0</v>
      </c>
      <c r="VQO636" s="44">
        <v>20001</v>
      </c>
      <c r="VQP636" s="11" t="s">
        <v>427</v>
      </c>
      <c r="VQQ636" s="44" t="s">
        <v>50</v>
      </c>
      <c r="VQR636" s="44">
        <v>791</v>
      </c>
      <c r="VQS636" s="44" t="s">
        <v>51</v>
      </c>
      <c r="VQT636" s="44">
        <v>324</v>
      </c>
      <c r="VQU636" s="44" t="s">
        <v>85</v>
      </c>
      <c r="VQV636" s="44">
        <v>25</v>
      </c>
      <c r="VQW636" s="44" t="s">
        <v>429</v>
      </c>
      <c r="VQX636" s="44">
        <v>4</v>
      </c>
      <c r="VQY636" s="44" t="s">
        <v>35</v>
      </c>
      <c r="VQZ636" s="44">
        <v>64</v>
      </c>
      <c r="VRA636" s="44" t="s">
        <v>473</v>
      </c>
      <c r="VRC636" s="8">
        <v>5080198</v>
      </c>
      <c r="VRD636" s="44">
        <v>0</v>
      </c>
      <c r="VRE636" s="44">
        <v>20001</v>
      </c>
      <c r="VRF636" s="11" t="s">
        <v>427</v>
      </c>
      <c r="VRG636" s="44" t="s">
        <v>50</v>
      </c>
      <c r="VRH636" s="44">
        <v>791</v>
      </c>
      <c r="VRI636" s="44" t="s">
        <v>51</v>
      </c>
      <c r="VRJ636" s="44">
        <v>324</v>
      </c>
      <c r="VRK636" s="44" t="s">
        <v>85</v>
      </c>
      <c r="VRL636" s="44">
        <v>25</v>
      </c>
      <c r="VRM636" s="44" t="s">
        <v>429</v>
      </c>
      <c r="VRN636" s="44">
        <v>4</v>
      </c>
      <c r="VRO636" s="44" t="s">
        <v>35</v>
      </c>
      <c r="VRP636" s="44">
        <v>64</v>
      </c>
      <c r="VRQ636" s="44" t="s">
        <v>473</v>
      </c>
      <c r="VRS636" s="8">
        <v>5080198</v>
      </c>
      <c r="VRT636" s="44">
        <v>0</v>
      </c>
      <c r="VRU636" s="44">
        <v>20001</v>
      </c>
      <c r="VRV636" s="11" t="s">
        <v>427</v>
      </c>
      <c r="VRW636" s="44" t="s">
        <v>50</v>
      </c>
      <c r="VRX636" s="44">
        <v>791</v>
      </c>
      <c r="VRY636" s="44" t="s">
        <v>51</v>
      </c>
      <c r="VRZ636" s="44">
        <v>324</v>
      </c>
      <c r="VSA636" s="44" t="s">
        <v>85</v>
      </c>
      <c r="VSB636" s="44">
        <v>25</v>
      </c>
      <c r="VSC636" s="44" t="s">
        <v>429</v>
      </c>
      <c r="VSD636" s="44">
        <v>4</v>
      </c>
      <c r="VSE636" s="44" t="s">
        <v>35</v>
      </c>
      <c r="VSF636" s="44">
        <v>64</v>
      </c>
      <c r="VSG636" s="44" t="s">
        <v>473</v>
      </c>
      <c r="VSI636" s="8">
        <v>5080198</v>
      </c>
      <c r="VSJ636" s="44">
        <v>0</v>
      </c>
      <c r="VSK636" s="44">
        <v>20001</v>
      </c>
      <c r="VSL636" s="11" t="s">
        <v>427</v>
      </c>
      <c r="VSM636" s="44" t="s">
        <v>50</v>
      </c>
      <c r="VSN636" s="44">
        <v>791</v>
      </c>
      <c r="VSO636" s="44" t="s">
        <v>51</v>
      </c>
      <c r="VSP636" s="44">
        <v>324</v>
      </c>
      <c r="VSQ636" s="44" t="s">
        <v>85</v>
      </c>
      <c r="VSR636" s="44">
        <v>25</v>
      </c>
      <c r="VSS636" s="44" t="s">
        <v>429</v>
      </c>
      <c r="VST636" s="44">
        <v>4</v>
      </c>
      <c r="VSU636" s="44" t="s">
        <v>35</v>
      </c>
      <c r="VSV636" s="44">
        <v>64</v>
      </c>
      <c r="VSW636" s="44" t="s">
        <v>473</v>
      </c>
      <c r="VSY636" s="8">
        <v>5080198</v>
      </c>
      <c r="VSZ636" s="44">
        <v>0</v>
      </c>
      <c r="VTA636" s="44">
        <v>20001</v>
      </c>
      <c r="VTB636" s="11" t="s">
        <v>427</v>
      </c>
      <c r="VTC636" s="44" t="s">
        <v>50</v>
      </c>
      <c r="VTD636" s="44">
        <v>791</v>
      </c>
      <c r="VTE636" s="44" t="s">
        <v>51</v>
      </c>
      <c r="VTF636" s="44">
        <v>324</v>
      </c>
      <c r="VTG636" s="44" t="s">
        <v>85</v>
      </c>
      <c r="VTH636" s="44">
        <v>25</v>
      </c>
      <c r="VTI636" s="44" t="s">
        <v>429</v>
      </c>
      <c r="VTJ636" s="44">
        <v>4</v>
      </c>
      <c r="VTK636" s="44" t="s">
        <v>35</v>
      </c>
      <c r="VTL636" s="44">
        <v>64</v>
      </c>
      <c r="VTM636" s="44" t="s">
        <v>473</v>
      </c>
      <c r="VTO636" s="8">
        <v>5080198</v>
      </c>
      <c r="VTP636" s="44">
        <v>0</v>
      </c>
      <c r="VTQ636" s="44">
        <v>20001</v>
      </c>
      <c r="VTR636" s="11" t="s">
        <v>427</v>
      </c>
      <c r="VTS636" s="44" t="s">
        <v>50</v>
      </c>
      <c r="VTT636" s="44">
        <v>791</v>
      </c>
      <c r="VTU636" s="44" t="s">
        <v>51</v>
      </c>
      <c r="VTV636" s="44">
        <v>324</v>
      </c>
      <c r="VTW636" s="44" t="s">
        <v>85</v>
      </c>
      <c r="VTX636" s="44">
        <v>25</v>
      </c>
      <c r="VTY636" s="44" t="s">
        <v>429</v>
      </c>
      <c r="VTZ636" s="44">
        <v>4</v>
      </c>
      <c r="VUA636" s="44" t="s">
        <v>35</v>
      </c>
      <c r="VUB636" s="44">
        <v>64</v>
      </c>
      <c r="VUC636" s="44" t="s">
        <v>473</v>
      </c>
      <c r="VUE636" s="8">
        <v>5080198</v>
      </c>
      <c r="VUF636" s="44">
        <v>0</v>
      </c>
      <c r="VUG636" s="44">
        <v>20001</v>
      </c>
      <c r="VUH636" s="11" t="s">
        <v>427</v>
      </c>
      <c r="VUI636" s="44" t="s">
        <v>50</v>
      </c>
      <c r="VUJ636" s="44">
        <v>791</v>
      </c>
      <c r="VUK636" s="44" t="s">
        <v>51</v>
      </c>
      <c r="VUL636" s="44">
        <v>324</v>
      </c>
      <c r="VUM636" s="44" t="s">
        <v>85</v>
      </c>
      <c r="VUN636" s="44">
        <v>25</v>
      </c>
      <c r="VUO636" s="44" t="s">
        <v>429</v>
      </c>
      <c r="VUP636" s="44">
        <v>4</v>
      </c>
      <c r="VUQ636" s="44" t="s">
        <v>35</v>
      </c>
      <c r="VUR636" s="44">
        <v>64</v>
      </c>
      <c r="VUS636" s="44" t="s">
        <v>473</v>
      </c>
      <c r="VUU636" s="8">
        <v>5080198</v>
      </c>
      <c r="VUV636" s="44">
        <v>0</v>
      </c>
      <c r="VUW636" s="44">
        <v>20001</v>
      </c>
      <c r="VUX636" s="11" t="s">
        <v>427</v>
      </c>
      <c r="VUY636" s="44" t="s">
        <v>50</v>
      </c>
      <c r="VUZ636" s="44">
        <v>791</v>
      </c>
      <c r="VVA636" s="44" t="s">
        <v>51</v>
      </c>
      <c r="VVB636" s="44">
        <v>324</v>
      </c>
      <c r="VVC636" s="44" t="s">
        <v>85</v>
      </c>
      <c r="VVD636" s="44">
        <v>25</v>
      </c>
      <c r="VVE636" s="44" t="s">
        <v>429</v>
      </c>
      <c r="VVF636" s="44">
        <v>4</v>
      </c>
      <c r="VVG636" s="44" t="s">
        <v>35</v>
      </c>
      <c r="VVH636" s="44">
        <v>64</v>
      </c>
      <c r="VVI636" s="44" t="s">
        <v>473</v>
      </c>
      <c r="VVK636" s="8">
        <v>5080198</v>
      </c>
      <c r="VVL636" s="44">
        <v>0</v>
      </c>
      <c r="VVM636" s="44">
        <v>20001</v>
      </c>
      <c r="VVN636" s="11" t="s">
        <v>427</v>
      </c>
      <c r="VVO636" s="44" t="s">
        <v>50</v>
      </c>
      <c r="VVP636" s="44">
        <v>791</v>
      </c>
      <c r="VVQ636" s="44" t="s">
        <v>51</v>
      </c>
      <c r="VVR636" s="44">
        <v>324</v>
      </c>
      <c r="VVS636" s="44" t="s">
        <v>85</v>
      </c>
      <c r="VVT636" s="44">
        <v>25</v>
      </c>
      <c r="VVU636" s="44" t="s">
        <v>429</v>
      </c>
      <c r="VVV636" s="44">
        <v>4</v>
      </c>
      <c r="VVW636" s="44" t="s">
        <v>35</v>
      </c>
      <c r="VVX636" s="44">
        <v>64</v>
      </c>
      <c r="VVY636" s="44" t="s">
        <v>473</v>
      </c>
      <c r="VWA636" s="8">
        <v>5080198</v>
      </c>
      <c r="VWB636" s="44">
        <v>0</v>
      </c>
      <c r="VWC636" s="44">
        <v>20001</v>
      </c>
      <c r="VWD636" s="11" t="s">
        <v>427</v>
      </c>
      <c r="VWE636" s="44" t="s">
        <v>50</v>
      </c>
      <c r="VWF636" s="44">
        <v>791</v>
      </c>
      <c r="VWG636" s="44" t="s">
        <v>51</v>
      </c>
      <c r="VWH636" s="44">
        <v>324</v>
      </c>
      <c r="VWI636" s="44" t="s">
        <v>85</v>
      </c>
      <c r="VWJ636" s="44">
        <v>25</v>
      </c>
      <c r="VWK636" s="44" t="s">
        <v>429</v>
      </c>
      <c r="VWL636" s="44">
        <v>4</v>
      </c>
      <c r="VWM636" s="44" t="s">
        <v>35</v>
      </c>
      <c r="VWN636" s="44">
        <v>64</v>
      </c>
      <c r="VWO636" s="44" t="s">
        <v>473</v>
      </c>
      <c r="VWQ636" s="8">
        <v>5080198</v>
      </c>
      <c r="VWR636" s="44">
        <v>0</v>
      </c>
      <c r="VWS636" s="44">
        <v>20001</v>
      </c>
      <c r="VWT636" s="11" t="s">
        <v>427</v>
      </c>
      <c r="VWU636" s="44" t="s">
        <v>50</v>
      </c>
      <c r="VWV636" s="44">
        <v>791</v>
      </c>
      <c r="VWW636" s="44" t="s">
        <v>51</v>
      </c>
      <c r="VWX636" s="44">
        <v>324</v>
      </c>
      <c r="VWY636" s="44" t="s">
        <v>85</v>
      </c>
      <c r="VWZ636" s="44">
        <v>25</v>
      </c>
      <c r="VXA636" s="44" t="s">
        <v>429</v>
      </c>
      <c r="VXB636" s="44">
        <v>4</v>
      </c>
      <c r="VXC636" s="44" t="s">
        <v>35</v>
      </c>
      <c r="VXD636" s="44">
        <v>64</v>
      </c>
      <c r="VXE636" s="44" t="s">
        <v>473</v>
      </c>
      <c r="VXG636" s="8">
        <v>5080198</v>
      </c>
      <c r="VXH636" s="44">
        <v>0</v>
      </c>
      <c r="VXI636" s="44">
        <v>20001</v>
      </c>
      <c r="VXJ636" s="11" t="s">
        <v>427</v>
      </c>
      <c r="VXK636" s="44" t="s">
        <v>50</v>
      </c>
      <c r="VXL636" s="44">
        <v>791</v>
      </c>
      <c r="VXM636" s="44" t="s">
        <v>51</v>
      </c>
      <c r="VXN636" s="44">
        <v>324</v>
      </c>
      <c r="VXO636" s="44" t="s">
        <v>85</v>
      </c>
      <c r="VXP636" s="44">
        <v>25</v>
      </c>
      <c r="VXQ636" s="44" t="s">
        <v>429</v>
      </c>
      <c r="VXR636" s="44">
        <v>4</v>
      </c>
      <c r="VXS636" s="44" t="s">
        <v>35</v>
      </c>
      <c r="VXT636" s="44">
        <v>64</v>
      </c>
      <c r="VXU636" s="44" t="s">
        <v>473</v>
      </c>
      <c r="VXW636" s="8">
        <v>5080198</v>
      </c>
      <c r="VXX636" s="44">
        <v>0</v>
      </c>
      <c r="VXY636" s="44">
        <v>20001</v>
      </c>
      <c r="VXZ636" s="11" t="s">
        <v>427</v>
      </c>
      <c r="VYA636" s="44" t="s">
        <v>50</v>
      </c>
      <c r="VYB636" s="44">
        <v>791</v>
      </c>
      <c r="VYC636" s="44" t="s">
        <v>51</v>
      </c>
      <c r="VYD636" s="44">
        <v>324</v>
      </c>
      <c r="VYE636" s="44" t="s">
        <v>85</v>
      </c>
      <c r="VYF636" s="44">
        <v>25</v>
      </c>
      <c r="VYG636" s="44" t="s">
        <v>429</v>
      </c>
      <c r="VYH636" s="44">
        <v>4</v>
      </c>
      <c r="VYI636" s="44" t="s">
        <v>35</v>
      </c>
      <c r="VYJ636" s="44">
        <v>64</v>
      </c>
      <c r="VYK636" s="44" t="s">
        <v>473</v>
      </c>
      <c r="VYM636" s="8">
        <v>5080198</v>
      </c>
      <c r="VYN636" s="44">
        <v>0</v>
      </c>
      <c r="VYO636" s="44">
        <v>20001</v>
      </c>
      <c r="VYP636" s="11" t="s">
        <v>427</v>
      </c>
      <c r="VYQ636" s="44" t="s">
        <v>50</v>
      </c>
      <c r="VYR636" s="44">
        <v>791</v>
      </c>
      <c r="VYS636" s="44" t="s">
        <v>51</v>
      </c>
      <c r="VYT636" s="44">
        <v>324</v>
      </c>
      <c r="VYU636" s="44" t="s">
        <v>85</v>
      </c>
      <c r="VYV636" s="44">
        <v>25</v>
      </c>
      <c r="VYW636" s="44" t="s">
        <v>429</v>
      </c>
      <c r="VYX636" s="44">
        <v>4</v>
      </c>
      <c r="VYY636" s="44" t="s">
        <v>35</v>
      </c>
      <c r="VYZ636" s="44">
        <v>64</v>
      </c>
      <c r="VZA636" s="44" t="s">
        <v>473</v>
      </c>
      <c r="VZC636" s="8">
        <v>5080198</v>
      </c>
      <c r="VZD636" s="44">
        <v>0</v>
      </c>
      <c r="VZE636" s="44">
        <v>20001</v>
      </c>
      <c r="VZF636" s="11" t="s">
        <v>427</v>
      </c>
      <c r="VZG636" s="44" t="s">
        <v>50</v>
      </c>
      <c r="VZH636" s="44">
        <v>791</v>
      </c>
      <c r="VZI636" s="44" t="s">
        <v>51</v>
      </c>
      <c r="VZJ636" s="44">
        <v>324</v>
      </c>
      <c r="VZK636" s="44" t="s">
        <v>85</v>
      </c>
      <c r="VZL636" s="44">
        <v>25</v>
      </c>
      <c r="VZM636" s="44" t="s">
        <v>429</v>
      </c>
      <c r="VZN636" s="44">
        <v>4</v>
      </c>
      <c r="VZO636" s="44" t="s">
        <v>35</v>
      </c>
      <c r="VZP636" s="44">
        <v>64</v>
      </c>
      <c r="VZQ636" s="44" t="s">
        <v>473</v>
      </c>
      <c r="VZS636" s="8">
        <v>5080198</v>
      </c>
      <c r="VZT636" s="44">
        <v>0</v>
      </c>
      <c r="VZU636" s="44">
        <v>20001</v>
      </c>
      <c r="VZV636" s="11" t="s">
        <v>427</v>
      </c>
      <c r="VZW636" s="44" t="s">
        <v>50</v>
      </c>
      <c r="VZX636" s="44">
        <v>791</v>
      </c>
      <c r="VZY636" s="44" t="s">
        <v>51</v>
      </c>
      <c r="VZZ636" s="44">
        <v>324</v>
      </c>
      <c r="WAA636" s="44" t="s">
        <v>85</v>
      </c>
      <c r="WAB636" s="44">
        <v>25</v>
      </c>
      <c r="WAC636" s="44" t="s">
        <v>429</v>
      </c>
      <c r="WAD636" s="44">
        <v>4</v>
      </c>
      <c r="WAE636" s="44" t="s">
        <v>35</v>
      </c>
      <c r="WAF636" s="44">
        <v>64</v>
      </c>
      <c r="WAG636" s="44" t="s">
        <v>473</v>
      </c>
      <c r="WAI636" s="8">
        <v>5080198</v>
      </c>
      <c r="WAJ636" s="44">
        <v>0</v>
      </c>
      <c r="WAK636" s="44">
        <v>20001</v>
      </c>
      <c r="WAL636" s="11" t="s">
        <v>427</v>
      </c>
      <c r="WAM636" s="44" t="s">
        <v>50</v>
      </c>
      <c r="WAN636" s="44">
        <v>791</v>
      </c>
      <c r="WAO636" s="44" t="s">
        <v>51</v>
      </c>
      <c r="WAP636" s="44">
        <v>324</v>
      </c>
      <c r="WAQ636" s="44" t="s">
        <v>85</v>
      </c>
      <c r="WAR636" s="44">
        <v>25</v>
      </c>
      <c r="WAS636" s="44" t="s">
        <v>429</v>
      </c>
      <c r="WAT636" s="44">
        <v>4</v>
      </c>
      <c r="WAU636" s="44" t="s">
        <v>35</v>
      </c>
      <c r="WAV636" s="44">
        <v>64</v>
      </c>
      <c r="WAW636" s="44" t="s">
        <v>473</v>
      </c>
      <c r="WAY636" s="8">
        <v>5080198</v>
      </c>
      <c r="WAZ636" s="44">
        <v>0</v>
      </c>
      <c r="WBA636" s="44">
        <v>20001</v>
      </c>
      <c r="WBB636" s="11" t="s">
        <v>427</v>
      </c>
      <c r="WBC636" s="44" t="s">
        <v>50</v>
      </c>
      <c r="WBD636" s="44">
        <v>791</v>
      </c>
      <c r="WBE636" s="44" t="s">
        <v>51</v>
      </c>
      <c r="WBF636" s="44">
        <v>324</v>
      </c>
      <c r="WBG636" s="44" t="s">
        <v>85</v>
      </c>
      <c r="WBH636" s="44">
        <v>25</v>
      </c>
      <c r="WBI636" s="44" t="s">
        <v>429</v>
      </c>
      <c r="WBJ636" s="44">
        <v>4</v>
      </c>
      <c r="WBK636" s="44" t="s">
        <v>35</v>
      </c>
      <c r="WBL636" s="44">
        <v>64</v>
      </c>
      <c r="WBM636" s="44" t="s">
        <v>473</v>
      </c>
      <c r="WBO636" s="8">
        <v>5080198</v>
      </c>
      <c r="WBP636" s="44">
        <v>0</v>
      </c>
      <c r="WBQ636" s="44">
        <v>20001</v>
      </c>
      <c r="WBR636" s="11" t="s">
        <v>427</v>
      </c>
      <c r="WBS636" s="44" t="s">
        <v>50</v>
      </c>
      <c r="WBT636" s="44">
        <v>791</v>
      </c>
      <c r="WBU636" s="44" t="s">
        <v>51</v>
      </c>
      <c r="WBV636" s="44">
        <v>324</v>
      </c>
      <c r="WBW636" s="44" t="s">
        <v>85</v>
      </c>
      <c r="WBX636" s="44">
        <v>25</v>
      </c>
      <c r="WBY636" s="44" t="s">
        <v>429</v>
      </c>
      <c r="WBZ636" s="44">
        <v>4</v>
      </c>
      <c r="WCA636" s="44" t="s">
        <v>35</v>
      </c>
      <c r="WCB636" s="44">
        <v>64</v>
      </c>
      <c r="WCC636" s="44" t="s">
        <v>473</v>
      </c>
      <c r="WCE636" s="8">
        <v>5080198</v>
      </c>
      <c r="WCF636" s="44">
        <v>0</v>
      </c>
      <c r="WCG636" s="44">
        <v>20001</v>
      </c>
      <c r="WCH636" s="11" t="s">
        <v>427</v>
      </c>
      <c r="WCI636" s="44" t="s">
        <v>50</v>
      </c>
      <c r="WCJ636" s="44">
        <v>791</v>
      </c>
      <c r="WCK636" s="44" t="s">
        <v>51</v>
      </c>
      <c r="WCL636" s="44">
        <v>324</v>
      </c>
      <c r="WCM636" s="44" t="s">
        <v>85</v>
      </c>
      <c r="WCN636" s="44">
        <v>25</v>
      </c>
      <c r="WCO636" s="44" t="s">
        <v>429</v>
      </c>
      <c r="WCP636" s="44">
        <v>4</v>
      </c>
      <c r="WCQ636" s="44" t="s">
        <v>35</v>
      </c>
      <c r="WCR636" s="44">
        <v>64</v>
      </c>
      <c r="WCS636" s="44" t="s">
        <v>473</v>
      </c>
      <c r="WCU636" s="8">
        <v>5080198</v>
      </c>
      <c r="WCV636" s="44">
        <v>0</v>
      </c>
      <c r="WCW636" s="44">
        <v>20001</v>
      </c>
      <c r="WCX636" s="11" t="s">
        <v>427</v>
      </c>
      <c r="WCY636" s="44" t="s">
        <v>50</v>
      </c>
      <c r="WCZ636" s="44">
        <v>791</v>
      </c>
      <c r="WDA636" s="44" t="s">
        <v>51</v>
      </c>
      <c r="WDB636" s="44">
        <v>324</v>
      </c>
      <c r="WDC636" s="44" t="s">
        <v>85</v>
      </c>
      <c r="WDD636" s="44">
        <v>25</v>
      </c>
      <c r="WDE636" s="44" t="s">
        <v>429</v>
      </c>
      <c r="WDF636" s="44">
        <v>4</v>
      </c>
      <c r="WDG636" s="44" t="s">
        <v>35</v>
      </c>
      <c r="WDH636" s="44">
        <v>64</v>
      </c>
      <c r="WDI636" s="44" t="s">
        <v>473</v>
      </c>
      <c r="WDK636" s="8">
        <v>5080198</v>
      </c>
      <c r="WDL636" s="44">
        <v>0</v>
      </c>
      <c r="WDM636" s="44">
        <v>20001</v>
      </c>
      <c r="WDN636" s="11" t="s">
        <v>427</v>
      </c>
      <c r="WDO636" s="44" t="s">
        <v>50</v>
      </c>
      <c r="WDP636" s="44">
        <v>791</v>
      </c>
      <c r="WDQ636" s="44" t="s">
        <v>51</v>
      </c>
      <c r="WDR636" s="44">
        <v>324</v>
      </c>
      <c r="WDS636" s="44" t="s">
        <v>85</v>
      </c>
      <c r="WDT636" s="44">
        <v>25</v>
      </c>
      <c r="WDU636" s="44" t="s">
        <v>429</v>
      </c>
      <c r="WDV636" s="44">
        <v>4</v>
      </c>
      <c r="WDW636" s="44" t="s">
        <v>35</v>
      </c>
      <c r="WDX636" s="44">
        <v>64</v>
      </c>
      <c r="WDY636" s="44" t="s">
        <v>473</v>
      </c>
      <c r="WEA636" s="8">
        <v>5080198</v>
      </c>
      <c r="WEB636" s="44">
        <v>0</v>
      </c>
      <c r="WEC636" s="44">
        <v>20001</v>
      </c>
      <c r="WED636" s="11" t="s">
        <v>427</v>
      </c>
      <c r="WEE636" s="44" t="s">
        <v>50</v>
      </c>
      <c r="WEF636" s="44">
        <v>791</v>
      </c>
      <c r="WEG636" s="44" t="s">
        <v>51</v>
      </c>
      <c r="WEH636" s="44">
        <v>324</v>
      </c>
      <c r="WEI636" s="44" t="s">
        <v>85</v>
      </c>
      <c r="WEJ636" s="44">
        <v>25</v>
      </c>
      <c r="WEK636" s="44" t="s">
        <v>429</v>
      </c>
      <c r="WEL636" s="44">
        <v>4</v>
      </c>
      <c r="WEM636" s="44" t="s">
        <v>35</v>
      </c>
      <c r="WEN636" s="44">
        <v>64</v>
      </c>
      <c r="WEO636" s="44" t="s">
        <v>473</v>
      </c>
      <c r="WEQ636" s="8">
        <v>5080198</v>
      </c>
      <c r="WER636" s="44">
        <v>0</v>
      </c>
      <c r="WES636" s="44">
        <v>20001</v>
      </c>
      <c r="WET636" s="11" t="s">
        <v>427</v>
      </c>
      <c r="WEU636" s="44" t="s">
        <v>50</v>
      </c>
      <c r="WEV636" s="44">
        <v>791</v>
      </c>
      <c r="WEW636" s="44" t="s">
        <v>51</v>
      </c>
      <c r="WEX636" s="44">
        <v>324</v>
      </c>
      <c r="WEY636" s="44" t="s">
        <v>85</v>
      </c>
      <c r="WEZ636" s="44">
        <v>25</v>
      </c>
      <c r="WFA636" s="44" t="s">
        <v>429</v>
      </c>
      <c r="WFB636" s="44">
        <v>4</v>
      </c>
      <c r="WFC636" s="44" t="s">
        <v>35</v>
      </c>
      <c r="WFD636" s="44">
        <v>64</v>
      </c>
      <c r="WFE636" s="44" t="s">
        <v>473</v>
      </c>
      <c r="WFG636" s="8">
        <v>5080198</v>
      </c>
      <c r="WFH636" s="44">
        <v>0</v>
      </c>
      <c r="WFI636" s="44">
        <v>20001</v>
      </c>
      <c r="WFJ636" s="11" t="s">
        <v>427</v>
      </c>
      <c r="WFK636" s="44" t="s">
        <v>50</v>
      </c>
      <c r="WFL636" s="44">
        <v>791</v>
      </c>
      <c r="WFM636" s="44" t="s">
        <v>51</v>
      </c>
      <c r="WFN636" s="44">
        <v>324</v>
      </c>
      <c r="WFO636" s="44" t="s">
        <v>85</v>
      </c>
      <c r="WFP636" s="44">
        <v>25</v>
      </c>
      <c r="WFQ636" s="44" t="s">
        <v>429</v>
      </c>
      <c r="WFR636" s="44">
        <v>4</v>
      </c>
      <c r="WFS636" s="44" t="s">
        <v>35</v>
      </c>
      <c r="WFT636" s="44">
        <v>64</v>
      </c>
      <c r="WFU636" s="44" t="s">
        <v>473</v>
      </c>
      <c r="WFW636" s="8">
        <v>5080198</v>
      </c>
      <c r="WFX636" s="44">
        <v>0</v>
      </c>
      <c r="WFY636" s="44">
        <v>20001</v>
      </c>
      <c r="WFZ636" s="11" t="s">
        <v>427</v>
      </c>
      <c r="WGA636" s="44" t="s">
        <v>50</v>
      </c>
      <c r="WGB636" s="44">
        <v>791</v>
      </c>
      <c r="WGC636" s="44" t="s">
        <v>51</v>
      </c>
      <c r="WGD636" s="44">
        <v>324</v>
      </c>
      <c r="WGE636" s="44" t="s">
        <v>85</v>
      </c>
      <c r="WGF636" s="44">
        <v>25</v>
      </c>
      <c r="WGG636" s="44" t="s">
        <v>429</v>
      </c>
      <c r="WGH636" s="44">
        <v>4</v>
      </c>
      <c r="WGI636" s="44" t="s">
        <v>35</v>
      </c>
      <c r="WGJ636" s="44">
        <v>64</v>
      </c>
      <c r="WGK636" s="44" t="s">
        <v>473</v>
      </c>
      <c r="WGM636" s="8">
        <v>5080198</v>
      </c>
      <c r="WGN636" s="44">
        <v>0</v>
      </c>
      <c r="WGO636" s="44">
        <v>20001</v>
      </c>
      <c r="WGP636" s="11" t="s">
        <v>427</v>
      </c>
      <c r="WGQ636" s="44" t="s">
        <v>50</v>
      </c>
      <c r="WGR636" s="44">
        <v>791</v>
      </c>
      <c r="WGS636" s="44" t="s">
        <v>51</v>
      </c>
      <c r="WGT636" s="44">
        <v>324</v>
      </c>
      <c r="WGU636" s="44" t="s">
        <v>85</v>
      </c>
      <c r="WGV636" s="44">
        <v>25</v>
      </c>
      <c r="WGW636" s="44" t="s">
        <v>429</v>
      </c>
      <c r="WGX636" s="44">
        <v>4</v>
      </c>
      <c r="WGY636" s="44" t="s">
        <v>35</v>
      </c>
      <c r="WGZ636" s="44">
        <v>64</v>
      </c>
      <c r="WHA636" s="44" t="s">
        <v>473</v>
      </c>
      <c r="WHC636" s="8">
        <v>5080198</v>
      </c>
      <c r="WHD636" s="44">
        <v>0</v>
      </c>
      <c r="WHE636" s="44">
        <v>20001</v>
      </c>
      <c r="WHF636" s="11" t="s">
        <v>427</v>
      </c>
      <c r="WHG636" s="44" t="s">
        <v>50</v>
      </c>
      <c r="WHH636" s="44">
        <v>791</v>
      </c>
      <c r="WHI636" s="44" t="s">
        <v>51</v>
      </c>
      <c r="WHJ636" s="44">
        <v>324</v>
      </c>
      <c r="WHK636" s="44" t="s">
        <v>85</v>
      </c>
      <c r="WHL636" s="44">
        <v>25</v>
      </c>
      <c r="WHM636" s="44" t="s">
        <v>429</v>
      </c>
      <c r="WHN636" s="44">
        <v>4</v>
      </c>
      <c r="WHO636" s="44" t="s">
        <v>35</v>
      </c>
      <c r="WHP636" s="44">
        <v>64</v>
      </c>
      <c r="WHQ636" s="44" t="s">
        <v>473</v>
      </c>
      <c r="WHS636" s="8">
        <v>5080198</v>
      </c>
      <c r="WHT636" s="44">
        <v>0</v>
      </c>
      <c r="WHU636" s="44">
        <v>20001</v>
      </c>
      <c r="WHV636" s="11" t="s">
        <v>427</v>
      </c>
      <c r="WHW636" s="44" t="s">
        <v>50</v>
      </c>
      <c r="WHX636" s="44">
        <v>791</v>
      </c>
      <c r="WHY636" s="44" t="s">
        <v>51</v>
      </c>
      <c r="WHZ636" s="44">
        <v>324</v>
      </c>
      <c r="WIA636" s="44" t="s">
        <v>85</v>
      </c>
      <c r="WIB636" s="44">
        <v>25</v>
      </c>
      <c r="WIC636" s="44" t="s">
        <v>429</v>
      </c>
      <c r="WID636" s="44">
        <v>4</v>
      </c>
      <c r="WIE636" s="44" t="s">
        <v>35</v>
      </c>
      <c r="WIF636" s="44">
        <v>64</v>
      </c>
      <c r="WIG636" s="44" t="s">
        <v>473</v>
      </c>
      <c r="WII636" s="8">
        <v>5080198</v>
      </c>
      <c r="WIJ636" s="44">
        <v>0</v>
      </c>
      <c r="WIK636" s="44">
        <v>20001</v>
      </c>
      <c r="WIL636" s="11" t="s">
        <v>427</v>
      </c>
      <c r="WIM636" s="44" t="s">
        <v>50</v>
      </c>
      <c r="WIN636" s="44">
        <v>791</v>
      </c>
      <c r="WIO636" s="44" t="s">
        <v>51</v>
      </c>
      <c r="WIP636" s="44">
        <v>324</v>
      </c>
      <c r="WIQ636" s="44" t="s">
        <v>85</v>
      </c>
      <c r="WIR636" s="44">
        <v>25</v>
      </c>
      <c r="WIS636" s="44" t="s">
        <v>429</v>
      </c>
      <c r="WIT636" s="44">
        <v>4</v>
      </c>
      <c r="WIU636" s="44" t="s">
        <v>35</v>
      </c>
      <c r="WIV636" s="44">
        <v>64</v>
      </c>
      <c r="WIW636" s="44" t="s">
        <v>473</v>
      </c>
      <c r="WIY636" s="8">
        <v>5080198</v>
      </c>
      <c r="WIZ636" s="44">
        <v>0</v>
      </c>
      <c r="WJA636" s="44">
        <v>20001</v>
      </c>
      <c r="WJB636" s="11" t="s">
        <v>427</v>
      </c>
      <c r="WJC636" s="44" t="s">
        <v>50</v>
      </c>
      <c r="WJD636" s="44">
        <v>791</v>
      </c>
      <c r="WJE636" s="44" t="s">
        <v>51</v>
      </c>
      <c r="WJF636" s="44">
        <v>324</v>
      </c>
      <c r="WJG636" s="44" t="s">
        <v>85</v>
      </c>
      <c r="WJH636" s="44">
        <v>25</v>
      </c>
      <c r="WJI636" s="44" t="s">
        <v>429</v>
      </c>
      <c r="WJJ636" s="44">
        <v>4</v>
      </c>
      <c r="WJK636" s="44" t="s">
        <v>35</v>
      </c>
      <c r="WJL636" s="44">
        <v>64</v>
      </c>
      <c r="WJM636" s="44" t="s">
        <v>473</v>
      </c>
      <c r="WJO636" s="8">
        <v>5080198</v>
      </c>
      <c r="WJP636" s="44">
        <v>0</v>
      </c>
      <c r="WJQ636" s="44">
        <v>20001</v>
      </c>
      <c r="WJR636" s="11" t="s">
        <v>427</v>
      </c>
      <c r="WJS636" s="44" t="s">
        <v>50</v>
      </c>
      <c r="WJT636" s="44">
        <v>791</v>
      </c>
      <c r="WJU636" s="44" t="s">
        <v>51</v>
      </c>
      <c r="WJV636" s="44">
        <v>324</v>
      </c>
      <c r="WJW636" s="44" t="s">
        <v>85</v>
      </c>
      <c r="WJX636" s="44">
        <v>25</v>
      </c>
      <c r="WJY636" s="44" t="s">
        <v>429</v>
      </c>
      <c r="WJZ636" s="44">
        <v>4</v>
      </c>
      <c r="WKA636" s="44" t="s">
        <v>35</v>
      </c>
      <c r="WKB636" s="44">
        <v>64</v>
      </c>
      <c r="WKC636" s="44" t="s">
        <v>473</v>
      </c>
      <c r="WKE636" s="8">
        <v>5080198</v>
      </c>
      <c r="WKF636" s="44">
        <v>0</v>
      </c>
      <c r="WKG636" s="44">
        <v>20001</v>
      </c>
      <c r="WKH636" s="11" t="s">
        <v>427</v>
      </c>
      <c r="WKI636" s="44" t="s">
        <v>50</v>
      </c>
      <c r="WKJ636" s="44">
        <v>791</v>
      </c>
      <c r="WKK636" s="44" t="s">
        <v>51</v>
      </c>
      <c r="WKL636" s="44">
        <v>324</v>
      </c>
      <c r="WKM636" s="44" t="s">
        <v>85</v>
      </c>
      <c r="WKN636" s="44">
        <v>25</v>
      </c>
      <c r="WKO636" s="44" t="s">
        <v>429</v>
      </c>
      <c r="WKP636" s="44">
        <v>4</v>
      </c>
      <c r="WKQ636" s="44" t="s">
        <v>35</v>
      </c>
      <c r="WKR636" s="44">
        <v>64</v>
      </c>
      <c r="WKS636" s="44" t="s">
        <v>473</v>
      </c>
      <c r="WKU636" s="8">
        <v>5080198</v>
      </c>
      <c r="WKV636" s="44">
        <v>0</v>
      </c>
      <c r="WKW636" s="44">
        <v>20001</v>
      </c>
      <c r="WKX636" s="11" t="s">
        <v>427</v>
      </c>
      <c r="WKY636" s="44" t="s">
        <v>50</v>
      </c>
      <c r="WKZ636" s="44">
        <v>791</v>
      </c>
      <c r="WLA636" s="44" t="s">
        <v>51</v>
      </c>
      <c r="WLB636" s="44">
        <v>324</v>
      </c>
      <c r="WLC636" s="44" t="s">
        <v>85</v>
      </c>
      <c r="WLD636" s="44">
        <v>25</v>
      </c>
      <c r="WLE636" s="44" t="s">
        <v>429</v>
      </c>
      <c r="WLF636" s="44">
        <v>4</v>
      </c>
      <c r="WLG636" s="44" t="s">
        <v>35</v>
      </c>
      <c r="WLH636" s="44">
        <v>64</v>
      </c>
      <c r="WLI636" s="44" t="s">
        <v>473</v>
      </c>
      <c r="WLK636" s="8">
        <v>5080198</v>
      </c>
      <c r="WLL636" s="44">
        <v>0</v>
      </c>
      <c r="WLM636" s="44">
        <v>20001</v>
      </c>
      <c r="WLN636" s="11" t="s">
        <v>427</v>
      </c>
      <c r="WLO636" s="44" t="s">
        <v>50</v>
      </c>
      <c r="WLP636" s="44">
        <v>791</v>
      </c>
      <c r="WLQ636" s="44" t="s">
        <v>51</v>
      </c>
      <c r="WLR636" s="44">
        <v>324</v>
      </c>
      <c r="WLS636" s="44" t="s">
        <v>85</v>
      </c>
      <c r="WLT636" s="44">
        <v>25</v>
      </c>
      <c r="WLU636" s="44" t="s">
        <v>429</v>
      </c>
      <c r="WLV636" s="44">
        <v>4</v>
      </c>
      <c r="WLW636" s="44" t="s">
        <v>35</v>
      </c>
      <c r="WLX636" s="44">
        <v>64</v>
      </c>
      <c r="WLY636" s="44" t="s">
        <v>473</v>
      </c>
      <c r="WMA636" s="8">
        <v>5080198</v>
      </c>
      <c r="WMB636" s="44">
        <v>0</v>
      </c>
      <c r="WMC636" s="44">
        <v>20001</v>
      </c>
      <c r="WMD636" s="11" t="s">
        <v>427</v>
      </c>
      <c r="WME636" s="44" t="s">
        <v>50</v>
      </c>
      <c r="WMF636" s="44">
        <v>791</v>
      </c>
      <c r="WMG636" s="44" t="s">
        <v>51</v>
      </c>
      <c r="WMH636" s="44">
        <v>324</v>
      </c>
      <c r="WMI636" s="44" t="s">
        <v>85</v>
      </c>
      <c r="WMJ636" s="44">
        <v>25</v>
      </c>
      <c r="WMK636" s="44" t="s">
        <v>429</v>
      </c>
      <c r="WML636" s="44">
        <v>4</v>
      </c>
      <c r="WMM636" s="44" t="s">
        <v>35</v>
      </c>
      <c r="WMN636" s="44">
        <v>64</v>
      </c>
      <c r="WMO636" s="44" t="s">
        <v>473</v>
      </c>
      <c r="WMQ636" s="8">
        <v>5080198</v>
      </c>
      <c r="WMR636" s="44">
        <v>0</v>
      </c>
      <c r="WMS636" s="44">
        <v>20001</v>
      </c>
      <c r="WMT636" s="11" t="s">
        <v>427</v>
      </c>
      <c r="WMU636" s="44" t="s">
        <v>50</v>
      </c>
      <c r="WMV636" s="44">
        <v>791</v>
      </c>
      <c r="WMW636" s="44" t="s">
        <v>51</v>
      </c>
      <c r="WMX636" s="44">
        <v>324</v>
      </c>
      <c r="WMY636" s="44" t="s">
        <v>85</v>
      </c>
      <c r="WMZ636" s="44">
        <v>25</v>
      </c>
      <c r="WNA636" s="44" t="s">
        <v>429</v>
      </c>
      <c r="WNB636" s="44">
        <v>4</v>
      </c>
      <c r="WNC636" s="44" t="s">
        <v>35</v>
      </c>
      <c r="WND636" s="44">
        <v>64</v>
      </c>
      <c r="WNE636" s="44" t="s">
        <v>473</v>
      </c>
      <c r="WNG636" s="8">
        <v>5080198</v>
      </c>
      <c r="WNH636" s="44">
        <v>0</v>
      </c>
      <c r="WNI636" s="44">
        <v>20001</v>
      </c>
      <c r="WNJ636" s="11" t="s">
        <v>427</v>
      </c>
      <c r="WNK636" s="44" t="s">
        <v>50</v>
      </c>
      <c r="WNL636" s="44">
        <v>791</v>
      </c>
      <c r="WNM636" s="44" t="s">
        <v>51</v>
      </c>
      <c r="WNN636" s="44">
        <v>324</v>
      </c>
      <c r="WNO636" s="44" t="s">
        <v>85</v>
      </c>
      <c r="WNP636" s="44">
        <v>25</v>
      </c>
      <c r="WNQ636" s="44" t="s">
        <v>429</v>
      </c>
      <c r="WNR636" s="44">
        <v>4</v>
      </c>
      <c r="WNS636" s="44" t="s">
        <v>35</v>
      </c>
      <c r="WNT636" s="44">
        <v>64</v>
      </c>
      <c r="WNU636" s="44" t="s">
        <v>473</v>
      </c>
      <c r="WNW636" s="8">
        <v>5080198</v>
      </c>
      <c r="WNX636" s="44">
        <v>0</v>
      </c>
      <c r="WNY636" s="44">
        <v>20001</v>
      </c>
      <c r="WNZ636" s="11" t="s">
        <v>427</v>
      </c>
      <c r="WOA636" s="44" t="s">
        <v>50</v>
      </c>
      <c r="WOB636" s="44">
        <v>791</v>
      </c>
      <c r="WOC636" s="44" t="s">
        <v>51</v>
      </c>
      <c r="WOD636" s="44">
        <v>324</v>
      </c>
      <c r="WOE636" s="44" t="s">
        <v>85</v>
      </c>
      <c r="WOF636" s="44">
        <v>25</v>
      </c>
      <c r="WOG636" s="44" t="s">
        <v>429</v>
      </c>
      <c r="WOH636" s="44">
        <v>4</v>
      </c>
      <c r="WOI636" s="44" t="s">
        <v>35</v>
      </c>
      <c r="WOJ636" s="44">
        <v>64</v>
      </c>
      <c r="WOK636" s="44" t="s">
        <v>473</v>
      </c>
      <c r="WOM636" s="8">
        <v>5080198</v>
      </c>
      <c r="WON636" s="44">
        <v>0</v>
      </c>
      <c r="WOO636" s="44">
        <v>20001</v>
      </c>
      <c r="WOP636" s="11" t="s">
        <v>427</v>
      </c>
      <c r="WOQ636" s="44" t="s">
        <v>50</v>
      </c>
      <c r="WOR636" s="44">
        <v>791</v>
      </c>
      <c r="WOS636" s="44" t="s">
        <v>51</v>
      </c>
      <c r="WOT636" s="44">
        <v>324</v>
      </c>
      <c r="WOU636" s="44" t="s">
        <v>85</v>
      </c>
      <c r="WOV636" s="44">
        <v>25</v>
      </c>
      <c r="WOW636" s="44" t="s">
        <v>429</v>
      </c>
      <c r="WOX636" s="44">
        <v>4</v>
      </c>
      <c r="WOY636" s="44" t="s">
        <v>35</v>
      </c>
      <c r="WOZ636" s="44">
        <v>64</v>
      </c>
      <c r="WPA636" s="44" t="s">
        <v>473</v>
      </c>
      <c r="WPC636" s="8">
        <v>5080198</v>
      </c>
      <c r="WPD636" s="44">
        <v>0</v>
      </c>
      <c r="WPE636" s="44">
        <v>20001</v>
      </c>
      <c r="WPF636" s="11" t="s">
        <v>427</v>
      </c>
      <c r="WPG636" s="44" t="s">
        <v>50</v>
      </c>
      <c r="WPH636" s="44">
        <v>791</v>
      </c>
      <c r="WPI636" s="44" t="s">
        <v>51</v>
      </c>
      <c r="WPJ636" s="44">
        <v>324</v>
      </c>
      <c r="WPK636" s="44" t="s">
        <v>85</v>
      </c>
      <c r="WPL636" s="44">
        <v>25</v>
      </c>
      <c r="WPM636" s="44" t="s">
        <v>429</v>
      </c>
      <c r="WPN636" s="44">
        <v>4</v>
      </c>
      <c r="WPO636" s="44" t="s">
        <v>35</v>
      </c>
      <c r="WPP636" s="44">
        <v>64</v>
      </c>
      <c r="WPQ636" s="44" t="s">
        <v>473</v>
      </c>
      <c r="WPS636" s="8">
        <v>5080198</v>
      </c>
      <c r="WPT636" s="44">
        <v>0</v>
      </c>
      <c r="WPU636" s="44">
        <v>20001</v>
      </c>
      <c r="WPV636" s="11" t="s">
        <v>427</v>
      </c>
      <c r="WPW636" s="44" t="s">
        <v>50</v>
      </c>
      <c r="WPX636" s="44">
        <v>791</v>
      </c>
      <c r="WPY636" s="44" t="s">
        <v>51</v>
      </c>
      <c r="WPZ636" s="44">
        <v>324</v>
      </c>
      <c r="WQA636" s="44" t="s">
        <v>85</v>
      </c>
      <c r="WQB636" s="44">
        <v>25</v>
      </c>
      <c r="WQC636" s="44" t="s">
        <v>429</v>
      </c>
      <c r="WQD636" s="44">
        <v>4</v>
      </c>
      <c r="WQE636" s="44" t="s">
        <v>35</v>
      </c>
      <c r="WQF636" s="44">
        <v>64</v>
      </c>
      <c r="WQG636" s="44" t="s">
        <v>473</v>
      </c>
      <c r="WQI636" s="8">
        <v>5080198</v>
      </c>
      <c r="WQJ636" s="44">
        <v>0</v>
      </c>
      <c r="WQK636" s="44">
        <v>20001</v>
      </c>
      <c r="WQL636" s="11" t="s">
        <v>427</v>
      </c>
      <c r="WQM636" s="44" t="s">
        <v>50</v>
      </c>
      <c r="WQN636" s="44">
        <v>791</v>
      </c>
      <c r="WQO636" s="44" t="s">
        <v>51</v>
      </c>
      <c r="WQP636" s="44">
        <v>324</v>
      </c>
      <c r="WQQ636" s="44" t="s">
        <v>85</v>
      </c>
      <c r="WQR636" s="44">
        <v>25</v>
      </c>
      <c r="WQS636" s="44" t="s">
        <v>429</v>
      </c>
      <c r="WQT636" s="44">
        <v>4</v>
      </c>
      <c r="WQU636" s="44" t="s">
        <v>35</v>
      </c>
      <c r="WQV636" s="44">
        <v>64</v>
      </c>
      <c r="WQW636" s="44" t="s">
        <v>473</v>
      </c>
      <c r="WQY636" s="8">
        <v>5080198</v>
      </c>
      <c r="WQZ636" s="44">
        <v>0</v>
      </c>
      <c r="WRA636" s="44">
        <v>20001</v>
      </c>
      <c r="WRB636" s="11" t="s">
        <v>427</v>
      </c>
      <c r="WRC636" s="44" t="s">
        <v>50</v>
      </c>
      <c r="WRD636" s="44">
        <v>791</v>
      </c>
      <c r="WRE636" s="44" t="s">
        <v>51</v>
      </c>
      <c r="WRF636" s="44">
        <v>324</v>
      </c>
      <c r="WRG636" s="44" t="s">
        <v>85</v>
      </c>
      <c r="WRH636" s="44">
        <v>25</v>
      </c>
      <c r="WRI636" s="44" t="s">
        <v>429</v>
      </c>
      <c r="WRJ636" s="44">
        <v>4</v>
      </c>
      <c r="WRK636" s="44" t="s">
        <v>35</v>
      </c>
      <c r="WRL636" s="44">
        <v>64</v>
      </c>
      <c r="WRM636" s="44" t="s">
        <v>473</v>
      </c>
      <c r="WRO636" s="8">
        <v>5080198</v>
      </c>
      <c r="WRP636" s="44">
        <v>0</v>
      </c>
      <c r="WRQ636" s="44">
        <v>20001</v>
      </c>
      <c r="WRR636" s="11" t="s">
        <v>427</v>
      </c>
      <c r="WRS636" s="44" t="s">
        <v>50</v>
      </c>
      <c r="WRT636" s="44">
        <v>791</v>
      </c>
      <c r="WRU636" s="44" t="s">
        <v>51</v>
      </c>
      <c r="WRV636" s="44">
        <v>324</v>
      </c>
      <c r="WRW636" s="44" t="s">
        <v>85</v>
      </c>
      <c r="WRX636" s="44">
        <v>25</v>
      </c>
      <c r="WRY636" s="44" t="s">
        <v>429</v>
      </c>
      <c r="WRZ636" s="44">
        <v>4</v>
      </c>
      <c r="WSA636" s="44" t="s">
        <v>35</v>
      </c>
      <c r="WSB636" s="44">
        <v>64</v>
      </c>
      <c r="WSC636" s="44" t="s">
        <v>473</v>
      </c>
      <c r="WSE636" s="8">
        <v>5080198</v>
      </c>
      <c r="WSF636" s="44">
        <v>0</v>
      </c>
      <c r="WSG636" s="44">
        <v>20001</v>
      </c>
      <c r="WSH636" s="11" t="s">
        <v>427</v>
      </c>
      <c r="WSI636" s="44" t="s">
        <v>50</v>
      </c>
      <c r="WSJ636" s="44">
        <v>791</v>
      </c>
      <c r="WSK636" s="44" t="s">
        <v>51</v>
      </c>
      <c r="WSL636" s="44">
        <v>324</v>
      </c>
      <c r="WSM636" s="44" t="s">
        <v>85</v>
      </c>
      <c r="WSN636" s="44">
        <v>25</v>
      </c>
      <c r="WSO636" s="44" t="s">
        <v>429</v>
      </c>
      <c r="WSP636" s="44">
        <v>4</v>
      </c>
      <c r="WSQ636" s="44" t="s">
        <v>35</v>
      </c>
      <c r="WSR636" s="44">
        <v>64</v>
      </c>
      <c r="WSS636" s="44" t="s">
        <v>473</v>
      </c>
      <c r="WSU636" s="8">
        <v>5080198</v>
      </c>
      <c r="WSV636" s="44">
        <v>0</v>
      </c>
      <c r="WSW636" s="44">
        <v>20001</v>
      </c>
      <c r="WSX636" s="11" t="s">
        <v>427</v>
      </c>
      <c r="WSY636" s="44" t="s">
        <v>50</v>
      </c>
      <c r="WSZ636" s="44">
        <v>791</v>
      </c>
      <c r="WTA636" s="44" t="s">
        <v>51</v>
      </c>
      <c r="WTB636" s="44">
        <v>324</v>
      </c>
      <c r="WTC636" s="44" t="s">
        <v>85</v>
      </c>
      <c r="WTD636" s="44">
        <v>25</v>
      </c>
      <c r="WTE636" s="44" t="s">
        <v>429</v>
      </c>
      <c r="WTF636" s="44">
        <v>4</v>
      </c>
      <c r="WTG636" s="44" t="s">
        <v>35</v>
      </c>
      <c r="WTH636" s="44">
        <v>64</v>
      </c>
      <c r="WTI636" s="44" t="s">
        <v>473</v>
      </c>
      <c r="WTK636" s="8">
        <v>5080198</v>
      </c>
      <c r="WTL636" s="44">
        <v>0</v>
      </c>
      <c r="WTM636" s="44">
        <v>20001</v>
      </c>
      <c r="WTN636" s="11" t="s">
        <v>427</v>
      </c>
      <c r="WTO636" s="44" t="s">
        <v>50</v>
      </c>
      <c r="WTP636" s="44">
        <v>791</v>
      </c>
      <c r="WTQ636" s="44" t="s">
        <v>51</v>
      </c>
      <c r="WTR636" s="44">
        <v>324</v>
      </c>
      <c r="WTS636" s="44" t="s">
        <v>85</v>
      </c>
      <c r="WTT636" s="44">
        <v>25</v>
      </c>
      <c r="WTU636" s="44" t="s">
        <v>429</v>
      </c>
      <c r="WTV636" s="44">
        <v>4</v>
      </c>
      <c r="WTW636" s="44" t="s">
        <v>35</v>
      </c>
      <c r="WTX636" s="44">
        <v>64</v>
      </c>
      <c r="WTY636" s="44" t="s">
        <v>473</v>
      </c>
      <c r="WUA636" s="8">
        <v>5080198</v>
      </c>
      <c r="WUB636" s="44">
        <v>0</v>
      </c>
      <c r="WUC636" s="44">
        <v>20001</v>
      </c>
      <c r="WUD636" s="11" t="s">
        <v>427</v>
      </c>
      <c r="WUE636" s="44" t="s">
        <v>50</v>
      </c>
      <c r="WUF636" s="44">
        <v>791</v>
      </c>
      <c r="WUG636" s="44" t="s">
        <v>51</v>
      </c>
      <c r="WUH636" s="44">
        <v>324</v>
      </c>
      <c r="WUI636" s="44" t="s">
        <v>85</v>
      </c>
      <c r="WUJ636" s="44">
        <v>25</v>
      </c>
      <c r="WUK636" s="44" t="s">
        <v>429</v>
      </c>
      <c r="WUL636" s="44">
        <v>4</v>
      </c>
      <c r="WUM636" s="44" t="s">
        <v>35</v>
      </c>
      <c r="WUN636" s="44">
        <v>64</v>
      </c>
      <c r="WUO636" s="44" t="s">
        <v>473</v>
      </c>
      <c r="WUQ636" s="8">
        <v>5080198</v>
      </c>
      <c r="WUR636" s="44">
        <v>0</v>
      </c>
      <c r="WUS636" s="44">
        <v>20001</v>
      </c>
      <c r="WUT636" s="11" t="s">
        <v>427</v>
      </c>
      <c r="WUU636" s="44" t="s">
        <v>50</v>
      </c>
      <c r="WUV636" s="44">
        <v>791</v>
      </c>
      <c r="WUW636" s="44" t="s">
        <v>51</v>
      </c>
      <c r="WUX636" s="44">
        <v>324</v>
      </c>
      <c r="WUY636" s="44" t="s">
        <v>85</v>
      </c>
      <c r="WUZ636" s="44">
        <v>25</v>
      </c>
      <c r="WVA636" s="44" t="s">
        <v>429</v>
      </c>
      <c r="WVB636" s="44">
        <v>4</v>
      </c>
      <c r="WVC636" s="44" t="s">
        <v>35</v>
      </c>
      <c r="WVD636" s="44">
        <v>64</v>
      </c>
      <c r="WVE636" s="44" t="s">
        <v>473</v>
      </c>
      <c r="WVG636" s="8">
        <v>5080198</v>
      </c>
      <c r="WVH636" s="44">
        <v>0</v>
      </c>
      <c r="WVI636" s="44">
        <v>20001</v>
      </c>
      <c r="WVJ636" s="11" t="s">
        <v>427</v>
      </c>
      <c r="WVK636" s="44" t="s">
        <v>50</v>
      </c>
      <c r="WVL636" s="44">
        <v>791</v>
      </c>
      <c r="WVM636" s="44" t="s">
        <v>51</v>
      </c>
      <c r="WVN636" s="44">
        <v>324</v>
      </c>
      <c r="WVO636" s="44" t="s">
        <v>85</v>
      </c>
      <c r="WVP636" s="44">
        <v>25</v>
      </c>
      <c r="WVQ636" s="44" t="s">
        <v>429</v>
      </c>
      <c r="WVR636" s="44">
        <v>4</v>
      </c>
      <c r="WVS636" s="44" t="s">
        <v>35</v>
      </c>
      <c r="WVT636" s="44">
        <v>64</v>
      </c>
      <c r="WVU636" s="44" t="s">
        <v>473</v>
      </c>
      <c r="WVW636" s="8">
        <v>5080198</v>
      </c>
      <c r="WVX636" s="44">
        <v>0</v>
      </c>
      <c r="WVY636" s="44">
        <v>20001</v>
      </c>
      <c r="WVZ636" s="11" t="s">
        <v>427</v>
      </c>
      <c r="WWA636" s="44" t="s">
        <v>50</v>
      </c>
      <c r="WWB636" s="44">
        <v>791</v>
      </c>
      <c r="WWC636" s="44" t="s">
        <v>51</v>
      </c>
      <c r="WWD636" s="44">
        <v>324</v>
      </c>
      <c r="WWE636" s="44" t="s">
        <v>85</v>
      </c>
      <c r="WWF636" s="44">
        <v>25</v>
      </c>
      <c r="WWG636" s="44" t="s">
        <v>429</v>
      </c>
      <c r="WWH636" s="44">
        <v>4</v>
      </c>
      <c r="WWI636" s="44" t="s">
        <v>35</v>
      </c>
      <c r="WWJ636" s="44">
        <v>64</v>
      </c>
      <c r="WWK636" s="44" t="s">
        <v>473</v>
      </c>
      <c r="WWM636" s="8">
        <v>5080198</v>
      </c>
      <c r="WWN636" s="44">
        <v>0</v>
      </c>
      <c r="WWO636" s="44">
        <v>20001</v>
      </c>
      <c r="WWP636" s="11" t="s">
        <v>427</v>
      </c>
      <c r="WWQ636" s="44" t="s">
        <v>50</v>
      </c>
      <c r="WWR636" s="44">
        <v>791</v>
      </c>
      <c r="WWS636" s="44" t="s">
        <v>51</v>
      </c>
      <c r="WWT636" s="44">
        <v>324</v>
      </c>
      <c r="WWU636" s="44" t="s">
        <v>85</v>
      </c>
      <c r="WWV636" s="44">
        <v>25</v>
      </c>
      <c r="WWW636" s="44" t="s">
        <v>429</v>
      </c>
      <c r="WWX636" s="44">
        <v>4</v>
      </c>
      <c r="WWY636" s="44" t="s">
        <v>35</v>
      </c>
      <c r="WWZ636" s="44">
        <v>64</v>
      </c>
      <c r="WXA636" s="44" t="s">
        <v>473</v>
      </c>
      <c r="WXC636" s="8">
        <v>5080198</v>
      </c>
      <c r="WXD636" s="44">
        <v>0</v>
      </c>
      <c r="WXE636" s="44">
        <v>20001</v>
      </c>
      <c r="WXF636" s="11" t="s">
        <v>427</v>
      </c>
      <c r="WXG636" s="44" t="s">
        <v>50</v>
      </c>
      <c r="WXH636" s="44">
        <v>791</v>
      </c>
      <c r="WXI636" s="44" t="s">
        <v>51</v>
      </c>
      <c r="WXJ636" s="44">
        <v>324</v>
      </c>
      <c r="WXK636" s="44" t="s">
        <v>85</v>
      </c>
      <c r="WXL636" s="44">
        <v>25</v>
      </c>
      <c r="WXM636" s="44" t="s">
        <v>429</v>
      </c>
      <c r="WXN636" s="44">
        <v>4</v>
      </c>
      <c r="WXO636" s="44" t="s">
        <v>35</v>
      </c>
      <c r="WXP636" s="44">
        <v>64</v>
      </c>
      <c r="WXQ636" s="44" t="s">
        <v>473</v>
      </c>
      <c r="WXS636" s="8">
        <v>5080198</v>
      </c>
      <c r="WXT636" s="44">
        <v>0</v>
      </c>
      <c r="WXU636" s="44">
        <v>20001</v>
      </c>
      <c r="WXV636" s="11" t="s">
        <v>427</v>
      </c>
      <c r="WXW636" s="44" t="s">
        <v>50</v>
      </c>
      <c r="WXX636" s="44">
        <v>791</v>
      </c>
      <c r="WXY636" s="44" t="s">
        <v>51</v>
      </c>
      <c r="WXZ636" s="44">
        <v>324</v>
      </c>
      <c r="WYA636" s="44" t="s">
        <v>85</v>
      </c>
      <c r="WYB636" s="44">
        <v>25</v>
      </c>
      <c r="WYC636" s="44" t="s">
        <v>429</v>
      </c>
      <c r="WYD636" s="44">
        <v>4</v>
      </c>
      <c r="WYE636" s="44" t="s">
        <v>35</v>
      </c>
      <c r="WYF636" s="44">
        <v>64</v>
      </c>
      <c r="WYG636" s="44" t="s">
        <v>473</v>
      </c>
      <c r="WYI636" s="8">
        <v>5080198</v>
      </c>
      <c r="WYJ636" s="44">
        <v>0</v>
      </c>
      <c r="WYK636" s="44">
        <v>20001</v>
      </c>
      <c r="WYL636" s="11" t="s">
        <v>427</v>
      </c>
      <c r="WYM636" s="44" t="s">
        <v>50</v>
      </c>
      <c r="WYN636" s="44">
        <v>791</v>
      </c>
      <c r="WYO636" s="44" t="s">
        <v>51</v>
      </c>
      <c r="WYP636" s="44">
        <v>324</v>
      </c>
      <c r="WYQ636" s="44" t="s">
        <v>85</v>
      </c>
      <c r="WYR636" s="44">
        <v>25</v>
      </c>
      <c r="WYS636" s="44" t="s">
        <v>429</v>
      </c>
      <c r="WYT636" s="44">
        <v>4</v>
      </c>
      <c r="WYU636" s="44" t="s">
        <v>35</v>
      </c>
      <c r="WYV636" s="44">
        <v>64</v>
      </c>
      <c r="WYW636" s="44" t="s">
        <v>473</v>
      </c>
      <c r="WYY636" s="8">
        <v>5080198</v>
      </c>
      <c r="WYZ636" s="44">
        <v>0</v>
      </c>
      <c r="WZA636" s="44">
        <v>20001</v>
      </c>
      <c r="WZB636" s="11" t="s">
        <v>427</v>
      </c>
      <c r="WZC636" s="44" t="s">
        <v>50</v>
      </c>
      <c r="WZD636" s="44">
        <v>791</v>
      </c>
      <c r="WZE636" s="44" t="s">
        <v>51</v>
      </c>
      <c r="WZF636" s="44">
        <v>324</v>
      </c>
      <c r="WZG636" s="44" t="s">
        <v>85</v>
      </c>
      <c r="WZH636" s="44">
        <v>25</v>
      </c>
      <c r="WZI636" s="44" t="s">
        <v>429</v>
      </c>
      <c r="WZJ636" s="44">
        <v>4</v>
      </c>
      <c r="WZK636" s="44" t="s">
        <v>35</v>
      </c>
      <c r="WZL636" s="44">
        <v>64</v>
      </c>
      <c r="WZM636" s="44" t="s">
        <v>473</v>
      </c>
      <c r="WZO636" s="8">
        <v>5080198</v>
      </c>
      <c r="WZP636" s="44">
        <v>0</v>
      </c>
      <c r="WZQ636" s="44">
        <v>20001</v>
      </c>
      <c r="WZR636" s="11" t="s">
        <v>427</v>
      </c>
      <c r="WZS636" s="44" t="s">
        <v>50</v>
      </c>
      <c r="WZT636" s="44">
        <v>791</v>
      </c>
      <c r="WZU636" s="44" t="s">
        <v>51</v>
      </c>
      <c r="WZV636" s="44">
        <v>324</v>
      </c>
      <c r="WZW636" s="44" t="s">
        <v>85</v>
      </c>
      <c r="WZX636" s="44">
        <v>25</v>
      </c>
      <c r="WZY636" s="44" t="s">
        <v>429</v>
      </c>
      <c r="WZZ636" s="44">
        <v>4</v>
      </c>
      <c r="XAA636" s="44" t="s">
        <v>35</v>
      </c>
      <c r="XAB636" s="44">
        <v>64</v>
      </c>
      <c r="XAC636" s="44" t="s">
        <v>473</v>
      </c>
      <c r="XAE636" s="8">
        <v>5080198</v>
      </c>
      <c r="XAF636" s="44">
        <v>0</v>
      </c>
      <c r="XAG636" s="44">
        <v>20001</v>
      </c>
      <c r="XAH636" s="11" t="s">
        <v>427</v>
      </c>
      <c r="XAI636" s="44" t="s">
        <v>50</v>
      </c>
      <c r="XAJ636" s="44">
        <v>791</v>
      </c>
      <c r="XAK636" s="44" t="s">
        <v>51</v>
      </c>
      <c r="XAL636" s="44">
        <v>324</v>
      </c>
      <c r="XAM636" s="44" t="s">
        <v>85</v>
      </c>
      <c r="XAN636" s="44">
        <v>25</v>
      </c>
      <c r="XAO636" s="44" t="s">
        <v>429</v>
      </c>
      <c r="XAP636" s="44">
        <v>4</v>
      </c>
      <c r="XAQ636" s="44" t="s">
        <v>35</v>
      </c>
      <c r="XAR636" s="44">
        <v>64</v>
      </c>
      <c r="XAS636" s="44" t="s">
        <v>473</v>
      </c>
      <c r="XAU636" s="8">
        <v>5080198</v>
      </c>
      <c r="XAV636" s="44">
        <v>0</v>
      </c>
      <c r="XAW636" s="44">
        <v>20001</v>
      </c>
      <c r="XAX636" s="11" t="s">
        <v>427</v>
      </c>
      <c r="XAY636" s="44" t="s">
        <v>50</v>
      </c>
      <c r="XAZ636" s="44">
        <v>791</v>
      </c>
      <c r="XBA636" s="44" t="s">
        <v>51</v>
      </c>
      <c r="XBB636" s="44">
        <v>324</v>
      </c>
      <c r="XBC636" s="44" t="s">
        <v>85</v>
      </c>
      <c r="XBD636" s="44">
        <v>25</v>
      </c>
      <c r="XBE636" s="44" t="s">
        <v>429</v>
      </c>
      <c r="XBF636" s="44">
        <v>4</v>
      </c>
      <c r="XBG636" s="44" t="s">
        <v>35</v>
      </c>
      <c r="XBH636" s="44">
        <v>64</v>
      </c>
      <c r="XBI636" s="44" t="s">
        <v>473</v>
      </c>
      <c r="XBK636" s="8">
        <v>5080198</v>
      </c>
      <c r="XBL636" s="44">
        <v>0</v>
      </c>
      <c r="XBM636" s="44">
        <v>20001</v>
      </c>
      <c r="XBN636" s="11" t="s">
        <v>427</v>
      </c>
      <c r="XBO636" s="44" t="s">
        <v>50</v>
      </c>
      <c r="XBP636" s="44">
        <v>791</v>
      </c>
      <c r="XBQ636" s="44" t="s">
        <v>51</v>
      </c>
      <c r="XBR636" s="44">
        <v>324</v>
      </c>
      <c r="XBS636" s="44" t="s">
        <v>85</v>
      </c>
      <c r="XBT636" s="44">
        <v>25</v>
      </c>
      <c r="XBU636" s="44" t="s">
        <v>429</v>
      </c>
      <c r="XBV636" s="44">
        <v>4</v>
      </c>
      <c r="XBW636" s="44" t="s">
        <v>35</v>
      </c>
      <c r="XBX636" s="44">
        <v>64</v>
      </c>
      <c r="XBY636" s="44" t="s">
        <v>473</v>
      </c>
      <c r="XCA636" s="8">
        <v>5080198</v>
      </c>
      <c r="XCB636" s="44">
        <v>0</v>
      </c>
      <c r="XCC636" s="44">
        <v>20001</v>
      </c>
      <c r="XCD636" s="11" t="s">
        <v>427</v>
      </c>
      <c r="XCE636" s="44" t="s">
        <v>50</v>
      </c>
      <c r="XCF636" s="44">
        <v>791</v>
      </c>
      <c r="XCG636" s="44" t="s">
        <v>51</v>
      </c>
      <c r="XCH636" s="44">
        <v>324</v>
      </c>
      <c r="XCI636" s="44" t="s">
        <v>85</v>
      </c>
      <c r="XCJ636" s="44">
        <v>25</v>
      </c>
      <c r="XCK636" s="44" t="s">
        <v>429</v>
      </c>
      <c r="XCL636" s="44">
        <v>4</v>
      </c>
      <c r="XCM636" s="44" t="s">
        <v>35</v>
      </c>
      <c r="XCN636" s="44">
        <v>64</v>
      </c>
      <c r="XCO636" s="44" t="s">
        <v>473</v>
      </c>
      <c r="XCQ636" s="8">
        <v>5080198</v>
      </c>
      <c r="XCR636" s="44">
        <v>0</v>
      </c>
      <c r="XCS636" s="44">
        <v>20001</v>
      </c>
      <c r="XCT636" s="11" t="s">
        <v>427</v>
      </c>
      <c r="XCU636" s="44" t="s">
        <v>50</v>
      </c>
      <c r="XCV636" s="44">
        <v>791</v>
      </c>
      <c r="XCW636" s="44" t="s">
        <v>51</v>
      </c>
      <c r="XCX636" s="44">
        <v>324</v>
      </c>
      <c r="XCY636" s="44" t="s">
        <v>85</v>
      </c>
      <c r="XCZ636" s="44">
        <v>25</v>
      </c>
      <c r="XDA636" s="44" t="s">
        <v>429</v>
      </c>
      <c r="XDB636" s="44">
        <v>4</v>
      </c>
      <c r="XDC636" s="44" t="s">
        <v>35</v>
      </c>
      <c r="XDD636" s="44">
        <v>64</v>
      </c>
      <c r="XDE636" s="44" t="s">
        <v>473</v>
      </c>
      <c r="XDG636" s="8">
        <v>5080198</v>
      </c>
      <c r="XDH636" s="44">
        <v>0</v>
      </c>
      <c r="XDI636" s="44">
        <v>20001</v>
      </c>
      <c r="XDJ636" s="11" t="s">
        <v>427</v>
      </c>
      <c r="XDK636" s="44" t="s">
        <v>50</v>
      </c>
      <c r="XDL636" s="44">
        <v>791</v>
      </c>
      <c r="XDM636" s="44" t="s">
        <v>51</v>
      </c>
      <c r="XDN636" s="44">
        <v>324</v>
      </c>
      <c r="XDO636" s="44" t="s">
        <v>85</v>
      </c>
      <c r="XDP636" s="44">
        <v>25</v>
      </c>
      <c r="XDQ636" s="44" t="s">
        <v>429</v>
      </c>
      <c r="XDR636" s="44">
        <v>4</v>
      </c>
      <c r="XDS636" s="44" t="s">
        <v>35</v>
      </c>
      <c r="XDT636" s="44">
        <v>64</v>
      </c>
      <c r="XDU636" s="44" t="s">
        <v>473</v>
      </c>
      <c r="XDW636" s="8">
        <v>5080198</v>
      </c>
      <c r="XDX636" s="44">
        <v>0</v>
      </c>
      <c r="XDY636" s="44">
        <v>20001</v>
      </c>
      <c r="XDZ636" s="11" t="s">
        <v>427</v>
      </c>
      <c r="XEA636" s="44" t="s">
        <v>50</v>
      </c>
      <c r="XEB636" s="44">
        <v>791</v>
      </c>
      <c r="XEC636" s="44" t="s">
        <v>51</v>
      </c>
      <c r="XED636" s="44">
        <v>324</v>
      </c>
      <c r="XEE636" s="44" t="s">
        <v>85</v>
      </c>
      <c r="XEF636" s="44">
        <v>25</v>
      </c>
      <c r="XEG636" s="44" t="s">
        <v>429</v>
      </c>
      <c r="XEH636" s="44">
        <v>4</v>
      </c>
      <c r="XEI636" s="44" t="s">
        <v>35</v>
      </c>
      <c r="XEJ636" s="44">
        <v>64</v>
      </c>
      <c r="XEK636" s="44" t="s">
        <v>473</v>
      </c>
      <c r="XEM636" s="8">
        <v>5080198</v>
      </c>
      <c r="XEN636" s="44">
        <v>0</v>
      </c>
      <c r="XEO636" s="44">
        <v>20001</v>
      </c>
      <c r="XEP636" s="11" t="s">
        <v>427</v>
      </c>
      <c r="XEQ636" s="44" t="s">
        <v>50</v>
      </c>
      <c r="XER636" s="44">
        <v>791</v>
      </c>
      <c r="XES636" s="44" t="s">
        <v>51</v>
      </c>
      <c r="XET636" s="44">
        <v>324</v>
      </c>
      <c r="XEU636" s="44" t="s">
        <v>85</v>
      </c>
      <c r="XEV636" s="44">
        <v>25</v>
      </c>
      <c r="XEW636" s="44" t="s">
        <v>429</v>
      </c>
      <c r="XEX636" s="44">
        <v>4</v>
      </c>
      <c r="XEY636" s="44" t="s">
        <v>35</v>
      </c>
      <c r="XEZ636" s="44">
        <v>64</v>
      </c>
      <c r="XFA636" s="44" t="s">
        <v>473</v>
      </c>
      <c r="XFC636" s="8">
        <v>5080198</v>
      </c>
      <c r="XFD636" s="44">
        <v>0</v>
      </c>
    </row>
    <row r="637" spans="1:16384" x14ac:dyDescent="0.25">
      <c r="A637" s="41">
        <v>20002</v>
      </c>
      <c r="B637" s="41" t="s">
        <v>142</v>
      </c>
      <c r="C637" s="41" t="s">
        <v>50</v>
      </c>
      <c r="D637" s="41">
        <v>791</v>
      </c>
      <c r="E637" s="12" t="s">
        <v>51</v>
      </c>
      <c r="F637" s="41">
        <v>324</v>
      </c>
      <c r="G637" s="41" t="s">
        <v>85</v>
      </c>
      <c r="H637" s="43">
        <v>25</v>
      </c>
      <c r="I637" s="41" t="s">
        <v>430</v>
      </c>
      <c r="J637" s="41">
        <v>4</v>
      </c>
      <c r="K637" s="41" t="s">
        <v>35</v>
      </c>
      <c r="L637" s="41">
        <v>64</v>
      </c>
      <c r="M637" s="41" t="s">
        <v>474</v>
      </c>
      <c r="N637" s="41"/>
      <c r="O637" s="8">
        <v>5197187</v>
      </c>
      <c r="P637" s="41">
        <v>0</v>
      </c>
    </row>
    <row r="638" spans="1:16384" x14ac:dyDescent="0.25">
      <c r="A638" s="41">
        <v>20003</v>
      </c>
      <c r="B638" s="41" t="s">
        <v>427</v>
      </c>
      <c r="C638" s="41" t="s">
        <v>50</v>
      </c>
      <c r="D638" s="41">
        <v>791</v>
      </c>
      <c r="E638" s="12" t="s">
        <v>51</v>
      </c>
      <c r="F638" s="41">
        <v>324</v>
      </c>
      <c r="G638" s="41" t="s">
        <v>85</v>
      </c>
      <c r="H638" s="43">
        <v>25</v>
      </c>
      <c r="I638" s="41" t="s">
        <v>429</v>
      </c>
      <c r="J638" s="41">
        <v>4</v>
      </c>
      <c r="K638" s="41" t="s">
        <v>35</v>
      </c>
      <c r="L638" s="41">
        <v>64</v>
      </c>
      <c r="M638" s="41" t="s">
        <v>475</v>
      </c>
      <c r="N638" s="41"/>
      <c r="O638" s="8">
        <v>5197187</v>
      </c>
      <c r="P638" s="41">
        <v>0</v>
      </c>
    </row>
    <row r="639" spans="1:16384" x14ac:dyDescent="0.25">
      <c r="A639" s="41">
        <v>20004</v>
      </c>
      <c r="B639" s="41" t="s">
        <v>431</v>
      </c>
      <c r="C639" s="41" t="s">
        <v>50</v>
      </c>
      <c r="D639" s="41">
        <v>791</v>
      </c>
      <c r="E639" s="12" t="s">
        <v>51</v>
      </c>
      <c r="F639" s="41">
        <v>324</v>
      </c>
      <c r="G639" s="41" t="s">
        <v>102</v>
      </c>
      <c r="H639" s="43">
        <v>40</v>
      </c>
      <c r="I639" s="41" t="s">
        <v>430</v>
      </c>
      <c r="J639" s="41">
        <v>4</v>
      </c>
      <c r="K639" s="41" t="s">
        <v>35</v>
      </c>
      <c r="L639" s="41">
        <v>64</v>
      </c>
      <c r="M639" s="41" t="s">
        <v>476</v>
      </c>
      <c r="N639" s="41"/>
      <c r="O639" s="8">
        <v>5544673</v>
      </c>
      <c r="P639" s="41">
        <v>0</v>
      </c>
    </row>
    <row r="640" spans="1:16384" x14ac:dyDescent="0.25">
      <c r="A640" s="41">
        <v>20005</v>
      </c>
      <c r="B640" s="41" t="s">
        <v>171</v>
      </c>
      <c r="C640" s="41" t="s">
        <v>317</v>
      </c>
      <c r="D640" s="41">
        <v>1002</v>
      </c>
      <c r="E640" s="12" t="s">
        <v>281</v>
      </c>
      <c r="F640" s="41">
        <v>286</v>
      </c>
      <c r="G640" s="41" t="s">
        <v>109</v>
      </c>
      <c r="H640" s="43">
        <v>35</v>
      </c>
      <c r="I640" s="41" t="s">
        <v>433</v>
      </c>
      <c r="J640" s="41">
        <v>4</v>
      </c>
      <c r="K640" s="41" t="s">
        <v>35</v>
      </c>
      <c r="L640" s="41">
        <v>64</v>
      </c>
      <c r="M640" s="41" t="s">
        <v>477</v>
      </c>
      <c r="N640" s="41"/>
      <c r="O640" s="8">
        <v>5594894</v>
      </c>
      <c r="P640" s="41">
        <v>0</v>
      </c>
    </row>
    <row r="641" spans="1:16" x14ac:dyDescent="0.25">
      <c r="A641" s="41">
        <v>20006</v>
      </c>
      <c r="B641" s="41" t="s">
        <v>427</v>
      </c>
      <c r="C641" s="41" t="s">
        <v>50</v>
      </c>
      <c r="D641" s="41">
        <v>791</v>
      </c>
      <c r="E641" s="12" t="s">
        <v>51</v>
      </c>
      <c r="F641" s="41">
        <v>324</v>
      </c>
      <c r="G641" s="41" t="s">
        <v>85</v>
      </c>
      <c r="H641" s="43">
        <v>25</v>
      </c>
      <c r="I641" s="41" t="s">
        <v>429</v>
      </c>
      <c r="J641" s="41">
        <v>4</v>
      </c>
      <c r="K641" s="41" t="s">
        <v>35</v>
      </c>
      <c r="L641" s="41">
        <v>64</v>
      </c>
      <c r="M641" s="41" t="s">
        <v>475</v>
      </c>
      <c r="N641" s="41"/>
      <c r="O641" s="8">
        <v>5617102</v>
      </c>
      <c r="P641" s="41">
        <v>0</v>
      </c>
    </row>
    <row r="642" spans="1:16" x14ac:dyDescent="0.25">
      <c r="A642" s="41">
        <v>20007</v>
      </c>
      <c r="B642" s="41" t="s">
        <v>434</v>
      </c>
      <c r="C642" s="41" t="s">
        <v>435</v>
      </c>
      <c r="D642" s="41">
        <v>62</v>
      </c>
      <c r="E642" s="12" t="s">
        <v>51</v>
      </c>
      <c r="F642" s="41">
        <v>324</v>
      </c>
      <c r="G642" s="41" t="s">
        <v>95</v>
      </c>
      <c r="H642" s="43">
        <v>20</v>
      </c>
      <c r="I642" s="41" t="s">
        <v>430</v>
      </c>
      <c r="J642" s="41">
        <v>4</v>
      </c>
      <c r="K642" s="41" t="s">
        <v>93</v>
      </c>
      <c r="L642" s="41">
        <v>32</v>
      </c>
      <c r="M642" s="41" t="s">
        <v>478</v>
      </c>
      <c r="N642" s="41"/>
      <c r="O642" s="8">
        <v>5646277</v>
      </c>
      <c r="P642" s="41">
        <v>0</v>
      </c>
    </row>
    <row r="643" spans="1:16" x14ac:dyDescent="0.25">
      <c r="A643" s="41">
        <v>20008</v>
      </c>
      <c r="B643" s="41" t="s">
        <v>104</v>
      </c>
      <c r="C643" s="41" t="s">
        <v>50</v>
      </c>
      <c r="D643" s="41">
        <v>791</v>
      </c>
      <c r="E643" s="12" t="s">
        <v>51</v>
      </c>
      <c r="F643" s="41">
        <v>324</v>
      </c>
      <c r="G643" s="41" t="s">
        <v>102</v>
      </c>
      <c r="H643" s="43">
        <v>40</v>
      </c>
      <c r="I643" s="41" t="s">
        <v>436</v>
      </c>
      <c r="J643" s="41">
        <v>4</v>
      </c>
      <c r="K643" s="41" t="s">
        <v>35</v>
      </c>
      <c r="L643" s="41">
        <v>64</v>
      </c>
      <c r="M643" s="41" t="s">
        <v>479</v>
      </c>
      <c r="N643" s="41"/>
      <c r="O643" s="8">
        <v>5660646</v>
      </c>
      <c r="P643" s="41">
        <v>0</v>
      </c>
    </row>
    <row r="644" spans="1:16" x14ac:dyDescent="0.25">
      <c r="A644" s="41">
        <v>20009</v>
      </c>
      <c r="B644" s="41" t="s">
        <v>161</v>
      </c>
      <c r="C644" s="41" t="s">
        <v>50</v>
      </c>
      <c r="D644" s="41">
        <v>791</v>
      </c>
      <c r="E644" s="12" t="s">
        <v>51</v>
      </c>
      <c r="F644" s="41">
        <v>324</v>
      </c>
      <c r="G644" s="41" t="s">
        <v>102</v>
      </c>
      <c r="H644" s="43">
        <v>40</v>
      </c>
      <c r="I644" s="41" t="s">
        <v>437</v>
      </c>
      <c r="J644" s="41">
        <v>4</v>
      </c>
      <c r="K644" s="41" t="s">
        <v>35</v>
      </c>
      <c r="L644" s="41">
        <v>64</v>
      </c>
      <c r="M644" s="41" t="s">
        <v>480</v>
      </c>
      <c r="N644" s="41"/>
      <c r="O644" s="8">
        <v>5660646</v>
      </c>
      <c r="P644" s="41">
        <v>0</v>
      </c>
    </row>
    <row r="645" spans="1:16" x14ac:dyDescent="0.25">
      <c r="A645" s="41">
        <v>20010</v>
      </c>
      <c r="B645" s="41" t="s">
        <v>162</v>
      </c>
      <c r="C645" s="41" t="s">
        <v>50</v>
      </c>
      <c r="D645" s="41">
        <v>791</v>
      </c>
      <c r="E645" s="12" t="s">
        <v>51</v>
      </c>
      <c r="F645" s="41">
        <v>324</v>
      </c>
      <c r="G645" s="41" t="s">
        <v>85</v>
      </c>
      <c r="H645" s="43">
        <v>25</v>
      </c>
      <c r="I645" s="41" t="s">
        <v>430</v>
      </c>
      <c r="J645" s="41">
        <v>4</v>
      </c>
      <c r="K645" s="41" t="s">
        <v>35</v>
      </c>
      <c r="L645" s="41">
        <v>64</v>
      </c>
      <c r="M645" s="41" t="s">
        <v>475</v>
      </c>
      <c r="N645" s="41"/>
      <c r="O645" s="8">
        <v>5660792</v>
      </c>
      <c r="P645" s="41">
        <v>0</v>
      </c>
    </row>
    <row r="646" spans="1:16" x14ac:dyDescent="0.25">
      <c r="A646" s="41">
        <v>20011</v>
      </c>
      <c r="B646" s="41" t="s">
        <v>438</v>
      </c>
      <c r="C646" s="41" t="s">
        <v>50</v>
      </c>
      <c r="D646" s="41">
        <v>791</v>
      </c>
      <c r="E646" s="12" t="s">
        <v>51</v>
      </c>
      <c r="F646" s="41">
        <v>324</v>
      </c>
      <c r="G646" s="41" t="s">
        <v>134</v>
      </c>
      <c r="H646" s="43">
        <v>45</v>
      </c>
      <c r="I646" s="41" t="s">
        <v>436</v>
      </c>
      <c r="J646" s="41">
        <v>4</v>
      </c>
      <c r="K646" s="41" t="s">
        <v>35</v>
      </c>
      <c r="L646" s="41">
        <v>64</v>
      </c>
      <c r="M646" s="41" t="s">
        <v>481</v>
      </c>
      <c r="N646" s="41"/>
      <c r="O646" s="8">
        <v>5791425</v>
      </c>
      <c r="P646" s="41">
        <v>0</v>
      </c>
    </row>
    <row r="647" spans="1:16" x14ac:dyDescent="0.25">
      <c r="A647" s="41">
        <v>20012</v>
      </c>
      <c r="B647" s="41" t="s">
        <v>427</v>
      </c>
      <c r="C647" s="41" t="s">
        <v>50</v>
      </c>
      <c r="D647" s="41">
        <v>791</v>
      </c>
      <c r="E647" s="12" t="s">
        <v>51</v>
      </c>
      <c r="F647" s="41">
        <v>324</v>
      </c>
      <c r="G647" s="41" t="s">
        <v>109</v>
      </c>
      <c r="H647" s="43">
        <v>35</v>
      </c>
      <c r="I647" s="41" t="s">
        <v>439</v>
      </c>
      <c r="J647" s="41">
        <v>32</v>
      </c>
      <c r="K647" s="41" t="s">
        <v>197</v>
      </c>
      <c r="L647" s="41">
        <v>500</v>
      </c>
      <c r="M647" s="41" t="s">
        <v>482</v>
      </c>
      <c r="N647" s="41"/>
      <c r="O647" s="8">
        <v>5791425</v>
      </c>
      <c r="P647" s="41">
        <v>0</v>
      </c>
    </row>
    <row r="648" spans="1:16" x14ac:dyDescent="0.25">
      <c r="A648" s="41">
        <v>20013</v>
      </c>
      <c r="B648" s="41" t="s">
        <v>440</v>
      </c>
      <c r="C648" s="41" t="s">
        <v>441</v>
      </c>
      <c r="D648" s="41">
        <v>915</v>
      </c>
      <c r="E648" s="12" t="s">
        <v>51</v>
      </c>
      <c r="F648" s="41">
        <v>324</v>
      </c>
      <c r="G648" s="41" t="s">
        <v>109</v>
      </c>
      <c r="H648" s="43">
        <v>35</v>
      </c>
      <c r="I648" s="41" t="s">
        <v>30</v>
      </c>
      <c r="J648" s="41">
        <v>8</v>
      </c>
      <c r="K648" s="41" t="s">
        <v>48</v>
      </c>
      <c r="L648" s="41">
        <v>128</v>
      </c>
      <c r="M648" s="41" t="s">
        <v>483</v>
      </c>
      <c r="N648" s="41"/>
      <c r="O648" s="8">
        <v>5791425</v>
      </c>
      <c r="P648" s="41">
        <v>0</v>
      </c>
    </row>
    <row r="649" spans="1:16" x14ac:dyDescent="0.25">
      <c r="A649" s="41">
        <v>20014</v>
      </c>
      <c r="B649" s="41" t="s">
        <v>427</v>
      </c>
      <c r="C649" s="41" t="s">
        <v>50</v>
      </c>
      <c r="D649" s="41">
        <v>791</v>
      </c>
      <c r="E649" s="12" t="s">
        <v>51</v>
      </c>
      <c r="F649" s="41">
        <v>324</v>
      </c>
      <c r="G649" s="41" t="s">
        <v>85</v>
      </c>
      <c r="H649" s="43">
        <v>25</v>
      </c>
      <c r="I649" s="41" t="s">
        <v>430</v>
      </c>
      <c r="J649" s="41">
        <v>4</v>
      </c>
      <c r="K649" s="41" t="s">
        <v>35</v>
      </c>
      <c r="L649" s="41">
        <v>64</v>
      </c>
      <c r="M649" s="41" t="s">
        <v>484</v>
      </c>
      <c r="N649" s="41"/>
      <c r="O649" s="8">
        <v>5805795</v>
      </c>
      <c r="P649" s="41">
        <v>0</v>
      </c>
    </row>
    <row r="650" spans="1:16" x14ac:dyDescent="0.25">
      <c r="A650" s="41">
        <v>20015</v>
      </c>
      <c r="B650" s="41" t="s">
        <v>104</v>
      </c>
      <c r="C650" s="41" t="s">
        <v>50</v>
      </c>
      <c r="D650" s="41">
        <v>791</v>
      </c>
      <c r="E650" s="12" t="s">
        <v>51</v>
      </c>
      <c r="F650" s="41">
        <v>324</v>
      </c>
      <c r="G650" s="41" t="s">
        <v>102</v>
      </c>
      <c r="H650" s="43">
        <v>40</v>
      </c>
      <c r="I650" s="41" t="s">
        <v>430</v>
      </c>
      <c r="J650" s="41">
        <v>4</v>
      </c>
      <c r="K650" s="41" t="s">
        <v>35</v>
      </c>
      <c r="L650" s="41">
        <v>64</v>
      </c>
      <c r="M650" s="41" t="s">
        <v>485</v>
      </c>
      <c r="N650" s="41"/>
      <c r="O650" s="8">
        <v>5895061</v>
      </c>
      <c r="P650" s="41">
        <v>0</v>
      </c>
    </row>
    <row r="651" spans="1:16" x14ac:dyDescent="0.25">
      <c r="A651" s="41">
        <v>20016</v>
      </c>
      <c r="B651" s="41" t="s">
        <v>442</v>
      </c>
      <c r="C651" s="41" t="s">
        <v>50</v>
      </c>
      <c r="D651" s="41">
        <v>791</v>
      </c>
      <c r="E651" s="12" t="s">
        <v>51</v>
      </c>
      <c r="F651" s="41">
        <v>324</v>
      </c>
      <c r="G651" s="41" t="s">
        <v>85</v>
      </c>
      <c r="H651" s="43">
        <v>25</v>
      </c>
      <c r="I651" s="41" t="s">
        <v>430</v>
      </c>
      <c r="J651" s="41">
        <v>4</v>
      </c>
      <c r="K651" s="41" t="s">
        <v>35</v>
      </c>
      <c r="L651" s="41">
        <v>64</v>
      </c>
      <c r="M651" s="41" t="s">
        <v>486</v>
      </c>
      <c r="N651" s="41"/>
      <c r="O651" s="8">
        <v>5942525</v>
      </c>
      <c r="P651" s="41">
        <v>0</v>
      </c>
    </row>
    <row r="652" spans="1:16" x14ac:dyDescent="0.25">
      <c r="A652" s="41">
        <v>20017</v>
      </c>
      <c r="B652" s="41" t="s">
        <v>171</v>
      </c>
      <c r="C652" s="41" t="s">
        <v>317</v>
      </c>
      <c r="D652" s="41">
        <v>1002</v>
      </c>
      <c r="E652" s="12" t="s">
        <v>281</v>
      </c>
      <c r="F652" s="41">
        <v>286</v>
      </c>
      <c r="G652" s="41" t="s">
        <v>109</v>
      </c>
      <c r="H652" s="43">
        <v>35</v>
      </c>
      <c r="I652" s="41" t="s">
        <v>436</v>
      </c>
      <c r="J652" s="41">
        <v>4</v>
      </c>
      <c r="K652" s="41" t="s">
        <v>35</v>
      </c>
      <c r="L652" s="41">
        <v>64</v>
      </c>
      <c r="M652" s="41" t="s">
        <v>487</v>
      </c>
      <c r="N652" s="41"/>
      <c r="O652" s="8">
        <v>5950943</v>
      </c>
      <c r="P652" s="41">
        <v>0</v>
      </c>
    </row>
    <row r="653" spans="1:16" x14ac:dyDescent="0.25">
      <c r="A653" s="41">
        <v>20018</v>
      </c>
      <c r="B653" s="41" t="s">
        <v>171</v>
      </c>
      <c r="C653" s="41" t="s">
        <v>317</v>
      </c>
      <c r="D653" s="41">
        <v>1002</v>
      </c>
      <c r="E653" s="12" t="s">
        <v>281</v>
      </c>
      <c r="F653" s="41">
        <v>286</v>
      </c>
      <c r="G653" s="41" t="s">
        <v>109</v>
      </c>
      <c r="H653" s="43">
        <v>35</v>
      </c>
      <c r="I653" s="41" t="s">
        <v>433</v>
      </c>
      <c r="J653" s="41">
        <v>4</v>
      </c>
      <c r="K653" s="41" t="s">
        <v>35</v>
      </c>
      <c r="L653" s="41">
        <v>64</v>
      </c>
      <c r="M653" s="41" t="s">
        <v>488</v>
      </c>
      <c r="N653" s="41"/>
      <c r="O653" s="8">
        <v>5950943</v>
      </c>
      <c r="P653" s="41">
        <v>0</v>
      </c>
    </row>
    <row r="654" spans="1:16" x14ac:dyDescent="0.25">
      <c r="A654" s="41">
        <v>20019</v>
      </c>
      <c r="B654" s="41" t="s">
        <v>171</v>
      </c>
      <c r="C654" s="41" t="s">
        <v>317</v>
      </c>
      <c r="D654" s="41">
        <v>1002</v>
      </c>
      <c r="E654" s="12" t="s">
        <v>281</v>
      </c>
      <c r="F654" s="41">
        <v>286</v>
      </c>
      <c r="G654" s="41" t="s">
        <v>109</v>
      </c>
      <c r="H654" s="43">
        <v>35</v>
      </c>
      <c r="I654" s="41" t="s">
        <v>433</v>
      </c>
      <c r="J654" s="41">
        <v>4</v>
      </c>
      <c r="K654" s="41" t="s">
        <v>35</v>
      </c>
      <c r="L654" s="41">
        <v>64</v>
      </c>
      <c r="M654" s="41" t="s">
        <v>489</v>
      </c>
      <c r="N654" s="41"/>
      <c r="O654" s="8">
        <v>5979973</v>
      </c>
      <c r="P654" s="41">
        <v>0</v>
      </c>
    </row>
    <row r="655" spans="1:16" x14ac:dyDescent="0.25">
      <c r="A655" s="41">
        <v>20020</v>
      </c>
      <c r="B655" s="41" t="s">
        <v>443</v>
      </c>
      <c r="C655" s="41" t="s">
        <v>50</v>
      </c>
      <c r="D655" s="41">
        <v>791</v>
      </c>
      <c r="E655" s="12" t="s">
        <v>51</v>
      </c>
      <c r="F655" s="41">
        <v>324</v>
      </c>
      <c r="G655" s="41" t="s">
        <v>134</v>
      </c>
      <c r="H655" s="43">
        <v>45</v>
      </c>
      <c r="I655" s="41" t="s">
        <v>444</v>
      </c>
      <c r="J655" s="41">
        <v>4</v>
      </c>
      <c r="K655" s="41" t="s">
        <v>35</v>
      </c>
      <c r="L655" s="41">
        <v>64</v>
      </c>
      <c r="M655" s="41" t="s">
        <v>490</v>
      </c>
      <c r="N655" s="41"/>
      <c r="O655" s="8">
        <v>6023663</v>
      </c>
      <c r="P655" s="41">
        <v>0</v>
      </c>
    </row>
    <row r="656" spans="1:16" x14ac:dyDescent="0.25">
      <c r="A656" s="41">
        <v>20021</v>
      </c>
      <c r="B656" s="41" t="s">
        <v>445</v>
      </c>
      <c r="C656" s="41" t="s">
        <v>50</v>
      </c>
      <c r="D656" s="41">
        <v>791</v>
      </c>
      <c r="E656" s="12" t="s">
        <v>51</v>
      </c>
      <c r="F656" s="41">
        <v>324</v>
      </c>
      <c r="G656" s="41" t="s">
        <v>109</v>
      </c>
      <c r="H656" s="43">
        <v>35</v>
      </c>
      <c r="I656" s="41" t="s">
        <v>430</v>
      </c>
      <c r="J656" s="41">
        <v>4</v>
      </c>
      <c r="K656" s="41" t="s">
        <v>35</v>
      </c>
      <c r="L656" s="41">
        <v>64</v>
      </c>
      <c r="M656" s="41" t="s">
        <v>491</v>
      </c>
      <c r="N656" s="41"/>
      <c r="O656" s="8">
        <v>6058353</v>
      </c>
      <c r="P656" s="41">
        <v>0</v>
      </c>
    </row>
    <row r="657" spans="1:16" x14ac:dyDescent="0.25">
      <c r="A657" s="41">
        <v>20022</v>
      </c>
      <c r="B657" s="41" t="s">
        <v>446</v>
      </c>
      <c r="C657" s="41" t="s">
        <v>50</v>
      </c>
      <c r="D657" s="41">
        <v>791</v>
      </c>
      <c r="E657" s="12" t="s">
        <v>51</v>
      </c>
      <c r="F657" s="41">
        <v>324</v>
      </c>
      <c r="G657" s="41" t="s">
        <v>102</v>
      </c>
      <c r="H657" s="43">
        <v>40</v>
      </c>
      <c r="I657" s="41" t="s">
        <v>216</v>
      </c>
      <c r="J657" s="41">
        <v>8</v>
      </c>
      <c r="K657" s="41" t="s">
        <v>35</v>
      </c>
      <c r="L657" s="41">
        <v>64</v>
      </c>
      <c r="M657" s="41" t="s">
        <v>492</v>
      </c>
      <c r="N657" s="41"/>
      <c r="O657" s="8">
        <v>6081722</v>
      </c>
      <c r="P657" s="41">
        <v>0</v>
      </c>
    </row>
    <row r="658" spans="1:16" x14ac:dyDescent="0.25">
      <c r="A658" s="41">
        <v>20023</v>
      </c>
      <c r="B658" s="41" t="s">
        <v>137</v>
      </c>
      <c r="C658" s="41" t="s">
        <v>50</v>
      </c>
      <c r="D658" s="41">
        <v>791</v>
      </c>
      <c r="E658" s="12" t="s">
        <v>51</v>
      </c>
      <c r="F658" s="41">
        <v>324</v>
      </c>
      <c r="G658" s="41" t="s">
        <v>85</v>
      </c>
      <c r="H658" s="43">
        <v>25</v>
      </c>
      <c r="I658" s="41" t="s">
        <v>430</v>
      </c>
      <c r="J658" s="41">
        <v>4</v>
      </c>
      <c r="K658" s="41" t="s">
        <v>35</v>
      </c>
      <c r="L658" s="41">
        <v>64</v>
      </c>
      <c r="M658" s="41" t="s">
        <v>493</v>
      </c>
      <c r="N658" s="41"/>
      <c r="O658" s="8">
        <v>6081722</v>
      </c>
      <c r="P658" s="41">
        <v>0</v>
      </c>
    </row>
    <row r="659" spans="1:16" x14ac:dyDescent="0.25">
      <c r="A659" s="41">
        <v>20024</v>
      </c>
      <c r="B659" s="41" t="s">
        <v>446</v>
      </c>
      <c r="C659" s="41" t="s">
        <v>50</v>
      </c>
      <c r="D659" s="41">
        <v>791</v>
      </c>
      <c r="E659" s="12" t="s">
        <v>51</v>
      </c>
      <c r="F659" s="41">
        <v>324</v>
      </c>
      <c r="G659" s="41" t="s">
        <v>102</v>
      </c>
      <c r="H659" s="43">
        <v>40</v>
      </c>
      <c r="I659" s="41" t="s">
        <v>430</v>
      </c>
      <c r="J659" s="41">
        <v>4</v>
      </c>
      <c r="K659" s="41" t="s">
        <v>35</v>
      </c>
      <c r="L659" s="41">
        <v>64</v>
      </c>
      <c r="M659" s="41" t="s">
        <v>494</v>
      </c>
      <c r="N659" s="41"/>
      <c r="O659" s="8">
        <v>6096092</v>
      </c>
      <c r="P659" s="41">
        <v>0</v>
      </c>
    </row>
    <row r="660" spans="1:16" x14ac:dyDescent="0.25">
      <c r="A660" s="41">
        <v>20025</v>
      </c>
      <c r="B660" s="41" t="s">
        <v>142</v>
      </c>
      <c r="C660" s="41" t="s">
        <v>50</v>
      </c>
      <c r="D660" s="41">
        <v>791</v>
      </c>
      <c r="E660" s="12" t="s">
        <v>51</v>
      </c>
      <c r="F660" s="41">
        <v>324</v>
      </c>
      <c r="G660" s="41" t="s">
        <v>85</v>
      </c>
      <c r="H660" s="43">
        <v>25</v>
      </c>
      <c r="I660" s="41" t="s">
        <v>30</v>
      </c>
      <c r="J660" s="41">
        <v>8</v>
      </c>
      <c r="K660" s="41" t="s">
        <v>35</v>
      </c>
      <c r="L660" s="41">
        <v>64</v>
      </c>
      <c r="M660" s="41" t="s">
        <v>495</v>
      </c>
      <c r="N660" s="41"/>
      <c r="O660" s="8">
        <v>6226871</v>
      </c>
      <c r="P660" s="41">
        <v>0</v>
      </c>
    </row>
    <row r="661" spans="1:16" x14ac:dyDescent="0.25">
      <c r="A661" s="41">
        <v>20026</v>
      </c>
      <c r="B661" s="41" t="s">
        <v>171</v>
      </c>
      <c r="C661" s="41" t="s">
        <v>317</v>
      </c>
      <c r="D661" s="41">
        <v>1002</v>
      </c>
      <c r="E661" s="12" t="s">
        <v>281</v>
      </c>
      <c r="F661" s="41">
        <v>286</v>
      </c>
      <c r="G661" s="41" t="s">
        <v>109</v>
      </c>
      <c r="H661" s="43">
        <v>35</v>
      </c>
      <c r="I661" s="41" t="s">
        <v>433</v>
      </c>
      <c r="J661" s="41">
        <v>4</v>
      </c>
      <c r="K661" s="41" t="s">
        <v>35</v>
      </c>
      <c r="L661" s="41">
        <v>64</v>
      </c>
      <c r="M661" s="41" t="s">
        <v>496</v>
      </c>
      <c r="N661" s="41"/>
      <c r="O661" s="8">
        <v>6226871</v>
      </c>
      <c r="P661" s="41">
        <v>0</v>
      </c>
    </row>
    <row r="662" spans="1:16" x14ac:dyDescent="0.25">
      <c r="A662" s="41">
        <v>20027</v>
      </c>
      <c r="B662" s="41" t="s">
        <v>447</v>
      </c>
      <c r="C662" s="41" t="s">
        <v>50</v>
      </c>
      <c r="D662" s="41">
        <v>791</v>
      </c>
      <c r="E662" s="12" t="s">
        <v>51</v>
      </c>
      <c r="F662" s="41">
        <v>324</v>
      </c>
      <c r="G662" s="41" t="s">
        <v>85</v>
      </c>
      <c r="H662" s="43">
        <v>25</v>
      </c>
      <c r="I662" s="41" t="s">
        <v>430</v>
      </c>
      <c r="J662" s="41">
        <v>4</v>
      </c>
      <c r="K662" s="41" t="s">
        <v>35</v>
      </c>
      <c r="L662" s="41">
        <v>64</v>
      </c>
      <c r="M662" s="41" t="s">
        <v>497</v>
      </c>
      <c r="N662" s="41"/>
      <c r="O662" s="8">
        <v>6241240</v>
      </c>
      <c r="P662" s="41">
        <v>0</v>
      </c>
    </row>
    <row r="663" spans="1:16" x14ac:dyDescent="0.25">
      <c r="A663" s="41">
        <v>20028</v>
      </c>
      <c r="B663" s="41" t="s">
        <v>438</v>
      </c>
      <c r="C663" s="41" t="s">
        <v>50</v>
      </c>
      <c r="D663" s="41">
        <v>791</v>
      </c>
      <c r="E663" s="12" t="s">
        <v>51</v>
      </c>
      <c r="F663" s="41">
        <v>324</v>
      </c>
      <c r="G663" s="41" t="s">
        <v>134</v>
      </c>
      <c r="H663" s="43">
        <v>45</v>
      </c>
      <c r="I663" s="41" t="s">
        <v>436</v>
      </c>
      <c r="J663" s="41">
        <v>4</v>
      </c>
      <c r="K663" s="41" t="s">
        <v>35</v>
      </c>
      <c r="L663" s="41">
        <v>64</v>
      </c>
      <c r="M663" s="41" t="s">
        <v>498</v>
      </c>
      <c r="N663" s="41"/>
      <c r="O663" s="8">
        <v>6241386</v>
      </c>
      <c r="P663" s="41">
        <v>0</v>
      </c>
    </row>
    <row r="664" spans="1:16" x14ac:dyDescent="0.25">
      <c r="A664" s="41">
        <v>20029</v>
      </c>
      <c r="B664" s="41" t="s">
        <v>161</v>
      </c>
      <c r="C664" s="41" t="s">
        <v>50</v>
      </c>
      <c r="D664" s="41">
        <v>791</v>
      </c>
      <c r="E664" s="12" t="s">
        <v>51</v>
      </c>
      <c r="F664" s="41">
        <v>324</v>
      </c>
      <c r="G664" s="41" t="s">
        <v>132</v>
      </c>
      <c r="H664" s="43">
        <v>50</v>
      </c>
      <c r="I664" s="41" t="s">
        <v>448</v>
      </c>
      <c r="J664" s="41">
        <v>8</v>
      </c>
      <c r="K664" s="41" t="s">
        <v>48</v>
      </c>
      <c r="L664" s="41">
        <v>128</v>
      </c>
      <c r="M664" s="41" t="s">
        <v>499</v>
      </c>
      <c r="N664" s="41"/>
      <c r="O664" s="8">
        <v>6255175</v>
      </c>
      <c r="P664" s="41">
        <v>0</v>
      </c>
    </row>
    <row r="665" spans="1:16" x14ac:dyDescent="0.25">
      <c r="A665" s="41">
        <v>20030</v>
      </c>
      <c r="B665" s="41" t="s">
        <v>449</v>
      </c>
      <c r="C665" s="41" t="s">
        <v>50</v>
      </c>
      <c r="D665" s="41">
        <v>791</v>
      </c>
      <c r="E665" s="12" t="s">
        <v>51</v>
      </c>
      <c r="F665" s="41">
        <v>324</v>
      </c>
      <c r="G665" s="41" t="s">
        <v>102</v>
      </c>
      <c r="H665" s="43">
        <v>40</v>
      </c>
      <c r="I665" s="41" t="s">
        <v>430</v>
      </c>
      <c r="J665" s="41">
        <v>4</v>
      </c>
      <c r="K665" s="41" t="s">
        <v>35</v>
      </c>
      <c r="L665" s="41">
        <v>64</v>
      </c>
      <c r="M665" s="41" t="s">
        <v>500</v>
      </c>
      <c r="N665" s="41"/>
      <c r="O665" s="8">
        <v>6357504</v>
      </c>
      <c r="P665" s="41">
        <v>0</v>
      </c>
    </row>
    <row r="666" spans="1:16" x14ac:dyDescent="0.25">
      <c r="A666" s="41">
        <v>20031</v>
      </c>
      <c r="B666" s="41" t="s">
        <v>171</v>
      </c>
      <c r="C666" s="41" t="s">
        <v>317</v>
      </c>
      <c r="D666" s="41">
        <v>1002</v>
      </c>
      <c r="E666" s="12" t="s">
        <v>281</v>
      </c>
      <c r="F666" s="41">
        <v>286</v>
      </c>
      <c r="G666" s="41" t="s">
        <v>109</v>
      </c>
      <c r="H666" s="43">
        <v>35</v>
      </c>
      <c r="I666" s="41" t="s">
        <v>433</v>
      </c>
      <c r="J666" s="41">
        <v>4</v>
      </c>
      <c r="K666" s="41" t="s">
        <v>48</v>
      </c>
      <c r="L666" s="41">
        <v>128</v>
      </c>
      <c r="M666" s="41" t="s">
        <v>501</v>
      </c>
      <c r="N666" s="41"/>
      <c r="O666" s="8">
        <v>6357504</v>
      </c>
      <c r="P666" s="41">
        <v>0</v>
      </c>
    </row>
    <row r="667" spans="1:16" x14ac:dyDescent="0.25">
      <c r="A667" s="41">
        <v>20032</v>
      </c>
      <c r="B667" s="41" t="s">
        <v>446</v>
      </c>
      <c r="C667" s="41" t="s">
        <v>50</v>
      </c>
      <c r="D667" s="41">
        <v>791</v>
      </c>
      <c r="E667" s="12" t="s">
        <v>51</v>
      </c>
      <c r="F667" s="41">
        <v>324</v>
      </c>
      <c r="G667" s="41" t="s">
        <v>102</v>
      </c>
      <c r="H667" s="43">
        <v>40</v>
      </c>
      <c r="I667" s="41" t="s">
        <v>216</v>
      </c>
      <c r="J667" s="41">
        <v>8</v>
      </c>
      <c r="K667" s="41" t="s">
        <v>35</v>
      </c>
      <c r="L667" s="41">
        <v>64</v>
      </c>
      <c r="M667" s="41" t="s">
        <v>502</v>
      </c>
      <c r="N667" s="41"/>
      <c r="O667" s="8">
        <v>6371148</v>
      </c>
      <c r="P667" s="41">
        <v>0</v>
      </c>
    </row>
    <row r="668" spans="1:16" x14ac:dyDescent="0.25">
      <c r="A668" s="41">
        <v>20033</v>
      </c>
      <c r="B668" s="41" t="s">
        <v>49</v>
      </c>
      <c r="C668" s="41" t="s">
        <v>50</v>
      </c>
      <c r="D668" s="41">
        <v>791</v>
      </c>
      <c r="E668" s="12" t="s">
        <v>51</v>
      </c>
      <c r="F668" s="41">
        <v>324</v>
      </c>
      <c r="G668" s="41" t="s">
        <v>134</v>
      </c>
      <c r="H668" s="43">
        <v>45</v>
      </c>
      <c r="I668" s="41" t="s">
        <v>30</v>
      </c>
      <c r="J668" s="41">
        <v>8</v>
      </c>
      <c r="K668" s="41" t="s">
        <v>35</v>
      </c>
      <c r="L668" s="41">
        <v>64</v>
      </c>
      <c r="M668" s="41" t="s">
        <v>503</v>
      </c>
      <c r="N668" s="41"/>
      <c r="O668" s="8">
        <v>6371729</v>
      </c>
      <c r="P668" s="41">
        <v>0</v>
      </c>
    </row>
    <row r="669" spans="1:16" x14ac:dyDescent="0.25">
      <c r="A669" s="41">
        <v>20034</v>
      </c>
      <c r="B669" s="41" t="s">
        <v>137</v>
      </c>
      <c r="C669" s="41" t="s">
        <v>50</v>
      </c>
      <c r="D669" s="41">
        <v>791</v>
      </c>
      <c r="E669" s="12" t="s">
        <v>51</v>
      </c>
      <c r="F669" s="41">
        <v>324</v>
      </c>
      <c r="G669" s="41" t="s">
        <v>85</v>
      </c>
      <c r="H669" s="43">
        <v>25</v>
      </c>
      <c r="I669" s="41" t="s">
        <v>429</v>
      </c>
      <c r="J669" s="41">
        <v>4</v>
      </c>
      <c r="K669" s="41" t="s">
        <v>35</v>
      </c>
      <c r="L669" s="41">
        <v>64</v>
      </c>
      <c r="M669" s="41" t="s">
        <v>504</v>
      </c>
      <c r="N669" s="41"/>
      <c r="O669" s="8">
        <v>6372019</v>
      </c>
      <c r="P669" s="41">
        <v>0</v>
      </c>
    </row>
    <row r="670" spans="1:16" x14ac:dyDescent="0.25">
      <c r="A670" s="41">
        <v>20035</v>
      </c>
      <c r="B670" s="41" t="s">
        <v>142</v>
      </c>
      <c r="C670" s="41" t="s">
        <v>50</v>
      </c>
      <c r="D670" s="41">
        <v>791</v>
      </c>
      <c r="E670" s="12" t="s">
        <v>51</v>
      </c>
      <c r="F670" s="41">
        <v>324</v>
      </c>
      <c r="G670" s="41" t="s">
        <v>85</v>
      </c>
      <c r="H670" s="43">
        <v>25</v>
      </c>
      <c r="I670" s="41" t="s">
        <v>30</v>
      </c>
      <c r="J670" s="41">
        <v>8</v>
      </c>
      <c r="K670" s="41" t="s">
        <v>48</v>
      </c>
      <c r="L670" s="41">
        <v>128</v>
      </c>
      <c r="M670" s="41" t="s">
        <v>505</v>
      </c>
      <c r="N670" s="41"/>
      <c r="O670" s="8">
        <v>6372019</v>
      </c>
      <c r="P670" s="41">
        <v>0</v>
      </c>
    </row>
    <row r="671" spans="1:16" x14ac:dyDescent="0.25">
      <c r="A671" s="41">
        <v>20036</v>
      </c>
      <c r="B671" s="41" t="s">
        <v>171</v>
      </c>
      <c r="C671" s="41" t="s">
        <v>317</v>
      </c>
      <c r="D671" s="41">
        <v>1002</v>
      </c>
      <c r="E671" s="12" t="s">
        <v>281</v>
      </c>
      <c r="F671" s="41">
        <v>286</v>
      </c>
      <c r="G671" s="41" t="s">
        <v>109</v>
      </c>
      <c r="H671" s="43">
        <v>35</v>
      </c>
      <c r="I671" s="41" t="s">
        <v>433</v>
      </c>
      <c r="J671" s="41">
        <v>4</v>
      </c>
      <c r="K671" s="41" t="s">
        <v>35</v>
      </c>
      <c r="L671" s="41">
        <v>64</v>
      </c>
      <c r="M671" s="41" t="s">
        <v>506</v>
      </c>
      <c r="N671" s="41"/>
      <c r="O671" s="8">
        <v>6372019</v>
      </c>
      <c r="P671" s="41">
        <v>0</v>
      </c>
    </row>
    <row r="672" spans="1:16" x14ac:dyDescent="0.25">
      <c r="A672" s="41">
        <v>20037</v>
      </c>
      <c r="B672" s="41" t="s">
        <v>171</v>
      </c>
      <c r="C672" s="41" t="s">
        <v>317</v>
      </c>
      <c r="D672" s="41">
        <v>1002</v>
      </c>
      <c r="E672" s="12" t="s">
        <v>281</v>
      </c>
      <c r="F672" s="41">
        <v>286</v>
      </c>
      <c r="G672" s="41" t="s">
        <v>109</v>
      </c>
      <c r="H672" s="43">
        <v>35</v>
      </c>
      <c r="I672" s="41" t="s">
        <v>433</v>
      </c>
      <c r="J672" s="41">
        <v>4</v>
      </c>
      <c r="K672" s="41" t="s">
        <v>35</v>
      </c>
      <c r="L672" s="41">
        <v>64</v>
      </c>
      <c r="M672" s="41" t="s">
        <v>507</v>
      </c>
      <c r="N672" s="41"/>
      <c r="O672" s="8">
        <v>6502653</v>
      </c>
      <c r="P672" s="41">
        <v>0</v>
      </c>
    </row>
    <row r="673" spans="1:16" x14ac:dyDescent="0.25">
      <c r="A673" s="41">
        <v>20038</v>
      </c>
      <c r="B673" s="41" t="s">
        <v>427</v>
      </c>
      <c r="C673" s="41" t="s">
        <v>50</v>
      </c>
      <c r="D673" s="41">
        <v>791</v>
      </c>
      <c r="E673" s="12" t="s">
        <v>51</v>
      </c>
      <c r="F673" s="41">
        <v>324</v>
      </c>
      <c r="G673" s="41" t="s">
        <v>85</v>
      </c>
      <c r="H673" s="43">
        <v>25</v>
      </c>
      <c r="I673" s="41" t="s">
        <v>429</v>
      </c>
      <c r="J673" s="41">
        <v>4</v>
      </c>
      <c r="K673" s="41" t="s">
        <v>35</v>
      </c>
      <c r="L673" s="41">
        <v>64</v>
      </c>
      <c r="M673" s="41" t="s">
        <v>508</v>
      </c>
      <c r="N673" s="41"/>
      <c r="O673" s="8">
        <v>6517168</v>
      </c>
      <c r="P673" s="41">
        <v>0</v>
      </c>
    </row>
    <row r="674" spans="1:16" x14ac:dyDescent="0.25">
      <c r="A674" s="41">
        <v>20039</v>
      </c>
      <c r="B674" s="41" t="s">
        <v>427</v>
      </c>
      <c r="C674" s="41" t="s">
        <v>50</v>
      </c>
      <c r="D674" s="41">
        <v>791</v>
      </c>
      <c r="E674" s="12" t="s">
        <v>51</v>
      </c>
      <c r="F674" s="41">
        <v>324</v>
      </c>
      <c r="G674" s="41" t="s">
        <v>109</v>
      </c>
      <c r="H674" s="43">
        <v>35</v>
      </c>
      <c r="I674" s="41" t="s">
        <v>450</v>
      </c>
      <c r="J674" s="41">
        <v>16</v>
      </c>
      <c r="K674" s="41" t="s">
        <v>197</v>
      </c>
      <c r="L674" s="41">
        <v>500</v>
      </c>
      <c r="M674" s="41" t="s">
        <v>509</v>
      </c>
      <c r="N674" s="41"/>
      <c r="O674" s="8">
        <v>6517168</v>
      </c>
      <c r="P674" s="41">
        <v>0</v>
      </c>
    </row>
    <row r="675" spans="1:16" x14ac:dyDescent="0.25">
      <c r="A675" s="41">
        <v>20040</v>
      </c>
      <c r="B675" s="41" t="s">
        <v>446</v>
      </c>
      <c r="C675" s="41" t="s">
        <v>50</v>
      </c>
      <c r="D675" s="41">
        <v>791</v>
      </c>
      <c r="E675" s="12" t="s">
        <v>51</v>
      </c>
      <c r="F675" s="41">
        <v>324</v>
      </c>
      <c r="G675" s="41" t="s">
        <v>102</v>
      </c>
      <c r="H675" s="43">
        <v>40</v>
      </c>
      <c r="I675" s="41" t="s">
        <v>430</v>
      </c>
      <c r="J675" s="41">
        <v>4</v>
      </c>
      <c r="K675" s="41" t="s">
        <v>35</v>
      </c>
      <c r="L675" s="41">
        <v>64</v>
      </c>
      <c r="M675" s="41" t="s">
        <v>510</v>
      </c>
      <c r="N675" s="41"/>
      <c r="O675" s="8">
        <v>6517168</v>
      </c>
      <c r="P675" s="41">
        <v>0</v>
      </c>
    </row>
    <row r="676" spans="1:16" x14ac:dyDescent="0.25">
      <c r="A676" s="41">
        <v>20041</v>
      </c>
      <c r="B676" s="41" t="s">
        <v>451</v>
      </c>
      <c r="C676" s="41" t="s">
        <v>50</v>
      </c>
      <c r="D676" s="41">
        <v>791</v>
      </c>
      <c r="E676" s="12" t="s">
        <v>51</v>
      </c>
      <c r="F676" s="41">
        <v>324</v>
      </c>
      <c r="G676" s="41" t="s">
        <v>102</v>
      </c>
      <c r="H676" s="43">
        <v>40</v>
      </c>
      <c r="I676" s="41" t="s">
        <v>430</v>
      </c>
      <c r="J676" s="41">
        <v>4</v>
      </c>
      <c r="K676" s="41" t="s">
        <v>35</v>
      </c>
      <c r="L676" s="41">
        <v>64</v>
      </c>
      <c r="M676" s="41" t="s">
        <v>511</v>
      </c>
      <c r="N676" s="41"/>
      <c r="O676" s="8">
        <v>6517168</v>
      </c>
      <c r="P676" s="41">
        <v>0</v>
      </c>
    </row>
    <row r="677" spans="1:16" x14ac:dyDescent="0.25">
      <c r="A677" s="41">
        <v>20042</v>
      </c>
      <c r="B677" s="41" t="s">
        <v>137</v>
      </c>
      <c r="C677" s="41" t="s">
        <v>50</v>
      </c>
      <c r="D677" s="41">
        <v>791</v>
      </c>
      <c r="E677" s="12" t="s">
        <v>51</v>
      </c>
      <c r="F677" s="41">
        <v>324</v>
      </c>
      <c r="G677" s="41" t="s">
        <v>85</v>
      </c>
      <c r="H677" s="43">
        <v>25</v>
      </c>
      <c r="I677" s="41" t="s">
        <v>30</v>
      </c>
      <c r="J677" s="41">
        <v>8</v>
      </c>
      <c r="K677" s="41" t="s">
        <v>35</v>
      </c>
      <c r="L677" s="41">
        <v>64</v>
      </c>
      <c r="M677" s="41" t="s">
        <v>512</v>
      </c>
      <c r="N677" s="41"/>
      <c r="O677" s="8">
        <v>6517168</v>
      </c>
      <c r="P677" s="41">
        <v>0</v>
      </c>
    </row>
    <row r="678" spans="1:16" x14ac:dyDescent="0.25">
      <c r="A678" s="41">
        <v>20043</v>
      </c>
      <c r="B678" s="41" t="s">
        <v>142</v>
      </c>
      <c r="C678" s="41" t="s">
        <v>50</v>
      </c>
      <c r="D678" s="41">
        <v>791</v>
      </c>
      <c r="E678" s="12" t="s">
        <v>51</v>
      </c>
      <c r="F678" s="41">
        <v>324</v>
      </c>
      <c r="G678" s="41" t="s">
        <v>85</v>
      </c>
      <c r="H678" s="43">
        <v>25</v>
      </c>
      <c r="I678" s="41" t="s">
        <v>452</v>
      </c>
      <c r="J678" s="41">
        <v>8</v>
      </c>
      <c r="K678" s="41" t="s">
        <v>35</v>
      </c>
      <c r="L678" s="41">
        <v>64</v>
      </c>
      <c r="M678" s="41" t="s">
        <v>513</v>
      </c>
      <c r="N678" s="41"/>
      <c r="O678" s="8">
        <v>6517168</v>
      </c>
      <c r="P678" s="41">
        <v>0</v>
      </c>
    </row>
    <row r="679" spans="1:16" x14ac:dyDescent="0.25">
      <c r="A679" s="41">
        <v>20044</v>
      </c>
      <c r="B679" s="41" t="s">
        <v>142</v>
      </c>
      <c r="C679" s="41" t="s">
        <v>50</v>
      </c>
      <c r="D679" s="41">
        <v>791</v>
      </c>
      <c r="E679" s="12" t="s">
        <v>51</v>
      </c>
      <c r="F679" s="41">
        <v>324</v>
      </c>
      <c r="G679" s="41" t="s">
        <v>85</v>
      </c>
      <c r="H679" s="43">
        <v>25</v>
      </c>
      <c r="I679" s="41" t="s">
        <v>30</v>
      </c>
      <c r="J679" s="41">
        <v>8</v>
      </c>
      <c r="K679" s="41" t="s">
        <v>29</v>
      </c>
      <c r="L679" s="41">
        <v>250</v>
      </c>
      <c r="M679" s="41" t="s">
        <v>514</v>
      </c>
      <c r="N679" s="41"/>
      <c r="O679" s="8">
        <v>6517168</v>
      </c>
      <c r="P679" s="41">
        <v>0</v>
      </c>
    </row>
    <row r="680" spans="1:16" x14ac:dyDescent="0.25">
      <c r="A680" s="41">
        <v>20045</v>
      </c>
      <c r="B680" s="41" t="s">
        <v>161</v>
      </c>
      <c r="C680" s="41" t="s">
        <v>50</v>
      </c>
      <c r="D680" s="41">
        <v>791</v>
      </c>
      <c r="E680" s="12" t="s">
        <v>51</v>
      </c>
      <c r="F680" s="41">
        <v>324</v>
      </c>
      <c r="G680" s="41" t="s">
        <v>102</v>
      </c>
      <c r="H680" s="43">
        <v>40</v>
      </c>
      <c r="I680" s="41" t="s">
        <v>30</v>
      </c>
      <c r="J680" s="41">
        <v>8</v>
      </c>
      <c r="K680" s="41" t="s">
        <v>35</v>
      </c>
      <c r="L680" s="41">
        <v>64</v>
      </c>
      <c r="M680" s="41" t="s">
        <v>515</v>
      </c>
      <c r="N680" s="41"/>
      <c r="O680" s="8">
        <v>6531537</v>
      </c>
      <c r="P680" s="41">
        <v>0</v>
      </c>
    </row>
    <row r="681" spans="1:16" x14ac:dyDescent="0.25">
      <c r="A681" s="41">
        <v>20046</v>
      </c>
      <c r="B681" s="41" t="s">
        <v>97</v>
      </c>
      <c r="C681" s="41" t="s">
        <v>321</v>
      </c>
      <c r="D681" s="41">
        <v>658</v>
      </c>
      <c r="E681" s="12" t="s">
        <v>297</v>
      </c>
      <c r="F681" s="41">
        <v>424</v>
      </c>
      <c r="G681" s="41" t="s">
        <v>127</v>
      </c>
      <c r="H681" s="43">
        <v>30</v>
      </c>
      <c r="I681" s="41" t="s">
        <v>30</v>
      </c>
      <c r="J681" s="41">
        <v>8</v>
      </c>
      <c r="K681" s="41" t="s">
        <v>48</v>
      </c>
      <c r="L681" s="41">
        <v>128</v>
      </c>
      <c r="M681" s="41" t="s">
        <v>516</v>
      </c>
      <c r="N681" s="41"/>
      <c r="O681" s="8">
        <v>6531537</v>
      </c>
      <c r="P681" s="41">
        <v>0</v>
      </c>
    </row>
    <row r="682" spans="1:16" x14ac:dyDescent="0.25">
      <c r="A682" s="41">
        <v>20047</v>
      </c>
      <c r="B682" s="41" t="s">
        <v>453</v>
      </c>
      <c r="C682" s="41" t="s">
        <v>50</v>
      </c>
      <c r="D682" s="41">
        <v>791</v>
      </c>
      <c r="E682" s="12" t="s">
        <v>51</v>
      </c>
      <c r="F682" s="41">
        <v>324</v>
      </c>
      <c r="G682" s="41" t="s">
        <v>109</v>
      </c>
      <c r="H682" s="43">
        <v>35</v>
      </c>
      <c r="I682" s="41" t="s">
        <v>216</v>
      </c>
      <c r="J682" s="41">
        <v>8</v>
      </c>
      <c r="K682" s="41" t="s">
        <v>48</v>
      </c>
      <c r="L682" s="41">
        <v>128</v>
      </c>
      <c r="M682" s="41" t="s">
        <v>517</v>
      </c>
      <c r="N682" s="41"/>
      <c r="O682" s="8">
        <v>6618481</v>
      </c>
      <c r="P682" s="41">
        <v>0</v>
      </c>
    </row>
    <row r="683" spans="1:16" x14ac:dyDescent="0.25">
      <c r="A683" s="41">
        <v>20048</v>
      </c>
      <c r="B683" s="41" t="s">
        <v>161</v>
      </c>
      <c r="C683" s="41" t="s">
        <v>50</v>
      </c>
      <c r="D683" s="41">
        <v>791</v>
      </c>
      <c r="E683" s="12" t="s">
        <v>51</v>
      </c>
      <c r="F683" s="41">
        <v>324</v>
      </c>
      <c r="G683" s="41" t="s">
        <v>102</v>
      </c>
      <c r="H683" s="43">
        <v>40</v>
      </c>
      <c r="I683" s="41" t="s">
        <v>452</v>
      </c>
      <c r="J683" s="41">
        <v>8</v>
      </c>
      <c r="K683" s="41" t="s">
        <v>48</v>
      </c>
      <c r="L683" s="41">
        <v>128</v>
      </c>
      <c r="M683" s="41" t="s">
        <v>518</v>
      </c>
      <c r="N683" s="41"/>
      <c r="O683" s="8">
        <v>6622255</v>
      </c>
      <c r="P683" s="41">
        <v>0</v>
      </c>
    </row>
    <row r="684" spans="1:16" x14ac:dyDescent="0.25">
      <c r="A684" s="41">
        <v>20049</v>
      </c>
      <c r="B684" s="41" t="s">
        <v>454</v>
      </c>
      <c r="C684" s="41" t="s">
        <v>50</v>
      </c>
      <c r="D684" s="41">
        <v>791</v>
      </c>
      <c r="E684" s="12" t="s">
        <v>51</v>
      </c>
      <c r="F684" s="41">
        <v>324</v>
      </c>
      <c r="G684" s="41" t="s">
        <v>109</v>
      </c>
      <c r="H684" s="43">
        <v>35</v>
      </c>
      <c r="I684" s="41" t="s">
        <v>216</v>
      </c>
      <c r="J684" s="41">
        <v>8</v>
      </c>
      <c r="K684" s="41" t="s">
        <v>48</v>
      </c>
      <c r="L684" s="41">
        <v>128</v>
      </c>
      <c r="M684" s="41" t="s">
        <v>519</v>
      </c>
      <c r="N684" s="41"/>
      <c r="O684" s="8">
        <v>6653607</v>
      </c>
      <c r="P684" s="41">
        <v>0</v>
      </c>
    </row>
    <row r="685" spans="1:16" x14ac:dyDescent="0.25">
      <c r="A685" s="41">
        <v>20050</v>
      </c>
      <c r="B685" s="41" t="s">
        <v>49</v>
      </c>
      <c r="C685" s="41" t="s">
        <v>50</v>
      </c>
      <c r="D685" s="41">
        <v>791</v>
      </c>
      <c r="E685" s="12" t="s">
        <v>51</v>
      </c>
      <c r="F685" s="41">
        <v>324</v>
      </c>
      <c r="G685" s="41" t="s">
        <v>134</v>
      </c>
      <c r="H685" s="43">
        <v>45</v>
      </c>
      <c r="I685" s="41" t="s">
        <v>430</v>
      </c>
      <c r="J685" s="41">
        <v>4</v>
      </c>
      <c r="K685" s="41" t="s">
        <v>35</v>
      </c>
      <c r="L685" s="41">
        <v>64</v>
      </c>
      <c r="M685" s="41" t="s">
        <v>520</v>
      </c>
      <c r="N685" s="41"/>
      <c r="O685" s="8">
        <v>6662171</v>
      </c>
      <c r="P685" s="41">
        <v>0</v>
      </c>
    </row>
    <row r="686" spans="1:16" x14ac:dyDescent="0.25">
      <c r="A686" s="41">
        <v>20051</v>
      </c>
      <c r="B686" s="41" t="s">
        <v>455</v>
      </c>
      <c r="C686" s="41" t="s">
        <v>50</v>
      </c>
      <c r="D686" s="41">
        <v>791</v>
      </c>
      <c r="E686" s="12" t="s">
        <v>51</v>
      </c>
      <c r="F686" s="41">
        <v>324</v>
      </c>
      <c r="G686" s="41" t="s">
        <v>132</v>
      </c>
      <c r="H686" s="43">
        <v>50</v>
      </c>
      <c r="I686" s="41" t="s">
        <v>436</v>
      </c>
      <c r="J686" s="41">
        <v>4</v>
      </c>
      <c r="K686" s="41" t="s">
        <v>35</v>
      </c>
      <c r="L686" s="41">
        <v>64</v>
      </c>
      <c r="M686" s="14" t="s">
        <v>521</v>
      </c>
      <c r="N686" s="41"/>
      <c r="O686" s="8">
        <v>6662316</v>
      </c>
      <c r="P686" s="41">
        <v>0</v>
      </c>
    </row>
    <row r="687" spans="1:16" x14ac:dyDescent="0.25">
      <c r="A687" s="41">
        <v>20052</v>
      </c>
      <c r="B687" s="41" t="s">
        <v>137</v>
      </c>
      <c r="C687" s="41" t="s">
        <v>50</v>
      </c>
      <c r="D687" s="41">
        <v>791</v>
      </c>
      <c r="E687" s="12" t="s">
        <v>51</v>
      </c>
      <c r="F687" s="41">
        <v>324</v>
      </c>
      <c r="G687" s="41" t="s">
        <v>85</v>
      </c>
      <c r="H687" s="43">
        <v>25</v>
      </c>
      <c r="I687" s="41" t="s">
        <v>456</v>
      </c>
      <c r="J687" s="41">
        <v>8</v>
      </c>
      <c r="K687" s="41" t="s">
        <v>35</v>
      </c>
      <c r="L687" s="41">
        <v>64</v>
      </c>
      <c r="M687" s="41" t="s">
        <v>522</v>
      </c>
      <c r="N687" s="41"/>
      <c r="O687" s="8">
        <v>6676396</v>
      </c>
      <c r="P687" s="41">
        <v>0</v>
      </c>
    </row>
    <row r="688" spans="1:16" x14ac:dyDescent="0.25">
      <c r="A688" s="41">
        <v>20053</v>
      </c>
      <c r="B688" s="41" t="s">
        <v>167</v>
      </c>
      <c r="C688" s="41" t="s">
        <v>441</v>
      </c>
      <c r="D688" s="41">
        <v>915</v>
      </c>
      <c r="E688" s="12" t="s">
        <v>51</v>
      </c>
      <c r="F688" s="41">
        <v>324</v>
      </c>
      <c r="G688" s="41" t="s">
        <v>102</v>
      </c>
      <c r="H688" s="43">
        <v>40</v>
      </c>
      <c r="I688" s="41" t="s">
        <v>457</v>
      </c>
      <c r="J688" s="41">
        <v>12</v>
      </c>
      <c r="K688" s="41" t="s">
        <v>48</v>
      </c>
      <c r="L688" s="41">
        <v>128</v>
      </c>
      <c r="M688" s="41" t="s">
        <v>523</v>
      </c>
      <c r="N688" s="41"/>
      <c r="O688" s="8">
        <v>6676686</v>
      </c>
      <c r="P688" s="41">
        <v>0</v>
      </c>
    </row>
    <row r="689" spans="1:16" x14ac:dyDescent="0.25">
      <c r="A689" s="41">
        <v>20054</v>
      </c>
      <c r="B689" s="41" t="s">
        <v>167</v>
      </c>
      <c r="C689" s="41" t="s">
        <v>441</v>
      </c>
      <c r="D689" s="41">
        <v>915</v>
      </c>
      <c r="E689" s="12" t="s">
        <v>51</v>
      </c>
      <c r="F689" s="41">
        <v>324</v>
      </c>
      <c r="G689" s="41" t="s">
        <v>102</v>
      </c>
      <c r="H689" s="43">
        <v>40</v>
      </c>
      <c r="I689" s="41" t="s">
        <v>458</v>
      </c>
      <c r="J689" s="41">
        <v>16</v>
      </c>
      <c r="K689" s="41" t="s">
        <v>48</v>
      </c>
      <c r="L689" s="41">
        <v>128</v>
      </c>
      <c r="M689" s="41" t="s">
        <v>524</v>
      </c>
      <c r="N689" s="41"/>
      <c r="O689" s="8">
        <v>6676686</v>
      </c>
      <c r="P689" s="41">
        <v>0</v>
      </c>
    </row>
    <row r="690" spans="1:16" x14ac:dyDescent="0.25">
      <c r="A690" s="41">
        <v>20055</v>
      </c>
      <c r="B690" s="41" t="s">
        <v>171</v>
      </c>
      <c r="C690" s="41" t="s">
        <v>317</v>
      </c>
      <c r="D690" s="41">
        <v>1002</v>
      </c>
      <c r="E690" s="12" t="s">
        <v>281</v>
      </c>
      <c r="F690" s="41">
        <v>286</v>
      </c>
      <c r="G690" s="41" t="s">
        <v>109</v>
      </c>
      <c r="H690" s="43">
        <v>35</v>
      </c>
      <c r="I690" s="41" t="s">
        <v>436</v>
      </c>
      <c r="J690" s="41">
        <v>4</v>
      </c>
      <c r="K690" s="41" t="s">
        <v>35</v>
      </c>
      <c r="L690" s="41">
        <v>64</v>
      </c>
      <c r="M690" s="41" t="s">
        <v>525</v>
      </c>
      <c r="N690" s="41"/>
      <c r="O690" s="8">
        <v>6676686</v>
      </c>
      <c r="P690" s="41">
        <v>0</v>
      </c>
    </row>
    <row r="691" spans="1:16" x14ac:dyDescent="0.25">
      <c r="A691" s="41">
        <v>20056</v>
      </c>
      <c r="B691" s="41" t="s">
        <v>113</v>
      </c>
      <c r="C691" s="41" t="s">
        <v>50</v>
      </c>
      <c r="D691" s="41">
        <v>791</v>
      </c>
      <c r="E691" s="12" t="s">
        <v>51</v>
      </c>
      <c r="F691" s="41">
        <v>324</v>
      </c>
      <c r="G691" s="41" t="s">
        <v>102</v>
      </c>
      <c r="H691" s="43">
        <v>40</v>
      </c>
      <c r="I691" s="41" t="s">
        <v>30</v>
      </c>
      <c r="J691" s="41">
        <v>8</v>
      </c>
      <c r="K691" s="41" t="s">
        <v>48</v>
      </c>
      <c r="L691" s="41">
        <v>128</v>
      </c>
      <c r="M691" s="41" t="s">
        <v>526</v>
      </c>
      <c r="N691" s="41"/>
      <c r="O691" s="8">
        <v>6721827</v>
      </c>
      <c r="P691" s="41">
        <v>0</v>
      </c>
    </row>
    <row r="692" spans="1:16" x14ac:dyDescent="0.25">
      <c r="A692" s="41">
        <v>20057</v>
      </c>
      <c r="B692" s="41" t="s">
        <v>167</v>
      </c>
      <c r="C692" s="41" t="s">
        <v>441</v>
      </c>
      <c r="D692" s="41">
        <v>915</v>
      </c>
      <c r="E692" s="12" t="s">
        <v>51</v>
      </c>
      <c r="F692" s="41">
        <v>324</v>
      </c>
      <c r="G692" s="41" t="s">
        <v>102</v>
      </c>
      <c r="H692" s="43">
        <v>40</v>
      </c>
      <c r="I692" s="41" t="s">
        <v>457</v>
      </c>
      <c r="J692" s="41">
        <v>12</v>
      </c>
      <c r="K692" s="41" t="s">
        <v>48</v>
      </c>
      <c r="L692" s="41">
        <v>128</v>
      </c>
      <c r="M692" s="41" t="s">
        <v>527</v>
      </c>
      <c r="N692" s="41"/>
      <c r="O692" s="13">
        <v>6756808</v>
      </c>
      <c r="P692" s="41">
        <v>0</v>
      </c>
    </row>
    <row r="693" spans="1:16" x14ac:dyDescent="0.25">
      <c r="A693" s="41">
        <v>20058</v>
      </c>
      <c r="B693" s="41" t="s">
        <v>453</v>
      </c>
      <c r="C693" s="41" t="s">
        <v>50</v>
      </c>
      <c r="D693" s="41">
        <v>791</v>
      </c>
      <c r="E693" s="12" t="s">
        <v>51</v>
      </c>
      <c r="F693" s="41">
        <v>324</v>
      </c>
      <c r="G693" s="41" t="s">
        <v>109</v>
      </c>
      <c r="H693" s="43">
        <v>35</v>
      </c>
      <c r="I693" s="41" t="s">
        <v>216</v>
      </c>
      <c r="J693" s="41">
        <v>8</v>
      </c>
      <c r="K693" s="41" t="s">
        <v>48</v>
      </c>
      <c r="L693" s="41">
        <v>128</v>
      </c>
      <c r="M693" s="41" t="s">
        <v>528</v>
      </c>
      <c r="N693" s="41"/>
      <c r="O693" s="8">
        <v>6807174</v>
      </c>
      <c r="P693" s="41">
        <v>0</v>
      </c>
    </row>
    <row r="694" spans="1:16" x14ac:dyDescent="0.25">
      <c r="A694" s="41">
        <v>20059</v>
      </c>
      <c r="B694" s="41" t="s">
        <v>453</v>
      </c>
      <c r="C694" s="41" t="s">
        <v>50</v>
      </c>
      <c r="D694" s="41">
        <v>791</v>
      </c>
      <c r="E694" s="12" t="s">
        <v>51</v>
      </c>
      <c r="F694" s="41">
        <v>324</v>
      </c>
      <c r="G694" s="41" t="s">
        <v>109</v>
      </c>
      <c r="H694" s="43">
        <v>35</v>
      </c>
      <c r="I694" s="41" t="s">
        <v>216</v>
      </c>
      <c r="J694" s="41">
        <v>8</v>
      </c>
      <c r="K694" s="41" t="s">
        <v>48</v>
      </c>
      <c r="L694" s="41">
        <v>128</v>
      </c>
      <c r="M694" s="41" t="s">
        <v>528</v>
      </c>
      <c r="N694" s="41"/>
      <c r="O694" s="8">
        <v>6807174</v>
      </c>
      <c r="P694" s="41">
        <v>0</v>
      </c>
    </row>
    <row r="695" spans="1:16" x14ac:dyDescent="0.25">
      <c r="A695" s="41">
        <v>20060</v>
      </c>
      <c r="B695" s="41" t="s">
        <v>459</v>
      </c>
      <c r="C695" s="41" t="s">
        <v>50</v>
      </c>
      <c r="D695" s="41">
        <v>791</v>
      </c>
      <c r="E695" s="12" t="s">
        <v>51</v>
      </c>
      <c r="F695" s="41">
        <v>324</v>
      </c>
      <c r="G695" s="41" t="s">
        <v>102</v>
      </c>
      <c r="H695" s="43">
        <v>40</v>
      </c>
      <c r="I695" s="41" t="s">
        <v>216</v>
      </c>
      <c r="J695" s="41">
        <v>8</v>
      </c>
      <c r="K695" s="41" t="s">
        <v>48</v>
      </c>
      <c r="L695" s="41">
        <v>128</v>
      </c>
      <c r="M695" s="41" t="s">
        <v>529</v>
      </c>
      <c r="N695" s="41"/>
      <c r="O695" s="8">
        <v>6807465</v>
      </c>
      <c r="P695" s="41">
        <v>0</v>
      </c>
    </row>
    <row r="696" spans="1:16" x14ac:dyDescent="0.25">
      <c r="A696" s="41">
        <v>20061</v>
      </c>
      <c r="B696" s="41" t="s">
        <v>455</v>
      </c>
      <c r="C696" s="41" t="s">
        <v>50</v>
      </c>
      <c r="D696" s="41">
        <v>791</v>
      </c>
      <c r="E696" s="12" t="s">
        <v>51</v>
      </c>
      <c r="F696" s="41">
        <v>324</v>
      </c>
      <c r="G696" s="41" t="s">
        <v>132</v>
      </c>
      <c r="H696" s="43">
        <v>50</v>
      </c>
      <c r="I696" s="41" t="s">
        <v>30</v>
      </c>
      <c r="J696" s="41">
        <v>8</v>
      </c>
      <c r="K696" s="41" t="s">
        <v>35</v>
      </c>
      <c r="L696" s="41">
        <v>64</v>
      </c>
      <c r="M696" s="41" t="s">
        <v>530</v>
      </c>
      <c r="N696" s="41"/>
      <c r="O696" s="8">
        <v>6807465</v>
      </c>
      <c r="P696" s="41">
        <v>0</v>
      </c>
    </row>
    <row r="697" spans="1:16" x14ac:dyDescent="0.25">
      <c r="A697" s="41">
        <v>20062</v>
      </c>
      <c r="B697" s="41" t="s">
        <v>171</v>
      </c>
      <c r="C697" s="41" t="s">
        <v>317</v>
      </c>
      <c r="D697" s="41">
        <v>1002</v>
      </c>
      <c r="E697" s="12" t="s">
        <v>281</v>
      </c>
      <c r="F697" s="41">
        <v>378</v>
      </c>
      <c r="G697" s="41" t="s">
        <v>109</v>
      </c>
      <c r="H697" s="43">
        <v>35</v>
      </c>
      <c r="I697" s="41" t="s">
        <v>436</v>
      </c>
      <c r="J697" s="41">
        <v>4</v>
      </c>
      <c r="K697" s="41" t="s">
        <v>35</v>
      </c>
      <c r="L697" s="41">
        <v>64</v>
      </c>
      <c r="M697" s="41" t="s">
        <v>531</v>
      </c>
      <c r="N697" s="41"/>
      <c r="O697" s="8">
        <v>6807465</v>
      </c>
      <c r="P697" s="41">
        <v>0</v>
      </c>
    </row>
    <row r="698" spans="1:16" x14ac:dyDescent="0.25">
      <c r="A698" s="41">
        <v>20063</v>
      </c>
      <c r="B698" s="41" t="s">
        <v>98</v>
      </c>
      <c r="C698" s="41" t="s">
        <v>321</v>
      </c>
      <c r="D698" s="41">
        <v>658</v>
      </c>
      <c r="E698" s="12" t="s">
        <v>297</v>
      </c>
      <c r="F698" s="41">
        <v>424</v>
      </c>
      <c r="G698" s="41" t="s">
        <v>85</v>
      </c>
      <c r="H698" s="43">
        <v>25</v>
      </c>
      <c r="I698" s="41" t="s">
        <v>460</v>
      </c>
      <c r="J698" s="41">
        <v>8</v>
      </c>
      <c r="K698" s="41" t="s">
        <v>48</v>
      </c>
      <c r="L698" s="41">
        <v>128</v>
      </c>
      <c r="M698" s="41" t="s">
        <v>532</v>
      </c>
      <c r="N698" s="41"/>
      <c r="O698" s="8">
        <v>6807465</v>
      </c>
      <c r="P698" s="41">
        <v>0</v>
      </c>
    </row>
    <row r="699" spans="1:16" x14ac:dyDescent="0.25">
      <c r="A699" s="41">
        <v>20064</v>
      </c>
      <c r="B699" s="41" t="s">
        <v>427</v>
      </c>
      <c r="C699" s="41" t="s">
        <v>50</v>
      </c>
      <c r="D699" s="41">
        <v>791</v>
      </c>
      <c r="E699" s="12" t="s">
        <v>51</v>
      </c>
      <c r="F699" s="41">
        <v>324</v>
      </c>
      <c r="G699" s="41" t="s">
        <v>85</v>
      </c>
      <c r="H699" s="43">
        <v>25</v>
      </c>
      <c r="I699" s="41" t="s">
        <v>216</v>
      </c>
      <c r="J699" s="41">
        <v>8</v>
      </c>
      <c r="K699" s="41" t="s">
        <v>48</v>
      </c>
      <c r="L699" s="41">
        <v>128</v>
      </c>
      <c r="M699" s="41" t="s">
        <v>533</v>
      </c>
      <c r="N699" s="41"/>
      <c r="O699" s="8">
        <v>6820238</v>
      </c>
      <c r="P699" s="41">
        <v>0</v>
      </c>
    </row>
    <row r="700" spans="1:16" x14ac:dyDescent="0.25">
      <c r="A700" s="41">
        <v>20065</v>
      </c>
      <c r="B700" s="41" t="s">
        <v>455</v>
      </c>
      <c r="C700" s="41" t="s">
        <v>50</v>
      </c>
      <c r="D700" s="41">
        <v>791</v>
      </c>
      <c r="E700" s="12" t="s">
        <v>51</v>
      </c>
      <c r="F700" s="41">
        <v>324</v>
      </c>
      <c r="G700" s="41" t="s">
        <v>132</v>
      </c>
      <c r="H700" s="43">
        <v>50</v>
      </c>
      <c r="I700" s="41" t="s">
        <v>436</v>
      </c>
      <c r="J700" s="41">
        <v>4</v>
      </c>
      <c r="K700" s="41" t="s">
        <v>48</v>
      </c>
      <c r="L700" s="41">
        <v>128</v>
      </c>
      <c r="M700" s="41" t="s">
        <v>534</v>
      </c>
      <c r="N700" s="41"/>
      <c r="O700" s="8">
        <v>6820528</v>
      </c>
      <c r="P700" s="41">
        <v>0</v>
      </c>
    </row>
    <row r="701" spans="1:16" x14ac:dyDescent="0.25">
      <c r="A701" s="41">
        <v>20066</v>
      </c>
      <c r="B701" s="41" t="s">
        <v>446</v>
      </c>
      <c r="C701" s="41" t="s">
        <v>50</v>
      </c>
      <c r="D701" s="41">
        <v>791</v>
      </c>
      <c r="E701" s="12" t="s">
        <v>51</v>
      </c>
      <c r="F701" s="41">
        <v>324</v>
      </c>
      <c r="G701" s="41" t="s">
        <v>102</v>
      </c>
      <c r="H701" s="43">
        <v>40</v>
      </c>
      <c r="I701" s="41" t="s">
        <v>429</v>
      </c>
      <c r="J701" s="41">
        <v>4</v>
      </c>
      <c r="K701" s="41" t="s">
        <v>35</v>
      </c>
      <c r="L701" s="41">
        <v>64</v>
      </c>
      <c r="M701" s="41" t="s">
        <v>535</v>
      </c>
      <c r="N701" s="41"/>
      <c r="O701" s="8">
        <v>6821834</v>
      </c>
      <c r="P701" s="41">
        <v>0</v>
      </c>
    </row>
    <row r="702" spans="1:16" x14ac:dyDescent="0.25">
      <c r="A702" s="41">
        <v>20067</v>
      </c>
      <c r="B702" s="41" t="s">
        <v>461</v>
      </c>
      <c r="C702" s="41" t="s">
        <v>50</v>
      </c>
      <c r="D702" s="41">
        <v>791</v>
      </c>
      <c r="E702" s="12" t="s">
        <v>51</v>
      </c>
      <c r="F702" s="41">
        <v>324</v>
      </c>
      <c r="G702" s="41" t="s">
        <v>462</v>
      </c>
      <c r="H702" s="43">
        <v>80</v>
      </c>
      <c r="I702" s="41" t="s">
        <v>463</v>
      </c>
      <c r="J702" s="41">
        <v>8</v>
      </c>
      <c r="K702" s="41" t="s">
        <v>48</v>
      </c>
      <c r="L702" s="41">
        <v>128</v>
      </c>
      <c r="M702" s="41" t="s">
        <v>536</v>
      </c>
      <c r="N702" s="41"/>
      <c r="O702" s="8">
        <v>6821834</v>
      </c>
      <c r="P702" s="41">
        <v>0</v>
      </c>
    </row>
    <row r="703" spans="1:16" x14ac:dyDescent="0.25">
      <c r="A703" s="41">
        <v>20068</v>
      </c>
      <c r="B703" s="41" t="s">
        <v>171</v>
      </c>
      <c r="C703" s="41" t="s">
        <v>317</v>
      </c>
      <c r="D703" s="41">
        <v>1002</v>
      </c>
      <c r="E703" s="12" t="s">
        <v>281</v>
      </c>
      <c r="F703" s="41">
        <v>378</v>
      </c>
      <c r="G703" s="41" t="s">
        <v>109</v>
      </c>
      <c r="H703" s="43">
        <v>35</v>
      </c>
      <c r="I703" s="41" t="s">
        <v>429</v>
      </c>
      <c r="J703" s="41">
        <v>4</v>
      </c>
      <c r="K703" s="41" t="s">
        <v>35</v>
      </c>
      <c r="L703" s="41">
        <v>64</v>
      </c>
      <c r="M703" s="41" t="s">
        <v>537</v>
      </c>
      <c r="N703" s="41"/>
      <c r="O703" s="8">
        <v>6821834</v>
      </c>
      <c r="P703" s="41">
        <v>0</v>
      </c>
    </row>
    <row r="704" spans="1:16" x14ac:dyDescent="0.25">
      <c r="A704" s="41">
        <v>20069</v>
      </c>
      <c r="B704" s="41" t="s">
        <v>171</v>
      </c>
      <c r="C704" s="41" t="s">
        <v>317</v>
      </c>
      <c r="D704" s="41">
        <v>1002</v>
      </c>
      <c r="E704" s="12" t="s">
        <v>281</v>
      </c>
      <c r="F704" s="41">
        <v>378</v>
      </c>
      <c r="G704" s="41" t="s">
        <v>109</v>
      </c>
      <c r="H704" s="43">
        <v>35</v>
      </c>
      <c r="I704" s="41" t="s">
        <v>436</v>
      </c>
      <c r="J704" s="41">
        <v>4</v>
      </c>
      <c r="K704" s="41" t="s">
        <v>48</v>
      </c>
      <c r="L704" s="41">
        <v>128</v>
      </c>
      <c r="M704" s="41" t="s">
        <v>538</v>
      </c>
      <c r="N704" s="41"/>
      <c r="O704" s="8">
        <v>6821834</v>
      </c>
      <c r="P704" s="41">
        <v>0</v>
      </c>
    </row>
    <row r="705" spans="1:16" x14ac:dyDescent="0.25">
      <c r="A705" s="41">
        <v>20070</v>
      </c>
      <c r="B705" s="41" t="s">
        <v>446</v>
      </c>
      <c r="C705" s="41" t="s">
        <v>50</v>
      </c>
      <c r="D705" s="41">
        <v>791</v>
      </c>
      <c r="E705" s="12" t="s">
        <v>51</v>
      </c>
      <c r="F705" s="41">
        <v>324</v>
      </c>
      <c r="G705" s="41" t="s">
        <v>102</v>
      </c>
      <c r="H705" s="43">
        <v>40</v>
      </c>
      <c r="I705" s="41" t="s">
        <v>430</v>
      </c>
      <c r="J705" s="41">
        <v>4</v>
      </c>
      <c r="K705" s="41" t="s">
        <v>35</v>
      </c>
      <c r="L705" s="41">
        <v>64</v>
      </c>
      <c r="M705" s="41" t="s">
        <v>539</v>
      </c>
      <c r="N705" s="41"/>
      <c r="O705" s="8">
        <v>6850864</v>
      </c>
      <c r="P705" s="41">
        <v>0</v>
      </c>
    </row>
    <row r="706" spans="1:16" x14ac:dyDescent="0.25">
      <c r="A706" s="41">
        <v>20071</v>
      </c>
      <c r="B706" s="41" t="s">
        <v>161</v>
      </c>
      <c r="C706" s="41" t="s">
        <v>321</v>
      </c>
      <c r="D706" s="41">
        <v>658</v>
      </c>
      <c r="E706" s="12" t="s">
        <v>297</v>
      </c>
      <c r="F706" s="41">
        <v>424</v>
      </c>
      <c r="G706" s="41" t="s">
        <v>134</v>
      </c>
      <c r="H706" s="43">
        <v>45</v>
      </c>
      <c r="I706" s="41" t="s">
        <v>464</v>
      </c>
      <c r="J706" s="41">
        <v>8</v>
      </c>
      <c r="K706" s="41" t="s">
        <v>48</v>
      </c>
      <c r="L706" s="41">
        <v>128</v>
      </c>
      <c r="M706" s="41" t="s">
        <v>539</v>
      </c>
      <c r="N706" s="41"/>
      <c r="O706" s="8">
        <v>6850864</v>
      </c>
      <c r="P706" s="41">
        <v>0</v>
      </c>
    </row>
    <row r="707" spans="1:16" x14ac:dyDescent="0.25">
      <c r="A707" s="41">
        <v>20072</v>
      </c>
      <c r="B707" s="41" t="s">
        <v>171</v>
      </c>
      <c r="C707" s="41" t="s">
        <v>317</v>
      </c>
      <c r="D707" s="41">
        <v>1002</v>
      </c>
      <c r="E707" s="12" t="s">
        <v>281</v>
      </c>
      <c r="F707" s="41">
        <v>378</v>
      </c>
      <c r="G707" s="41" t="s">
        <v>109</v>
      </c>
      <c r="H707" s="43">
        <v>35</v>
      </c>
      <c r="I707" s="41" t="s">
        <v>433</v>
      </c>
      <c r="J707" s="41">
        <v>4</v>
      </c>
      <c r="K707" s="41" t="s">
        <v>35</v>
      </c>
      <c r="L707" s="41">
        <v>64</v>
      </c>
      <c r="M707" s="41" t="s">
        <v>540</v>
      </c>
      <c r="N707" s="41"/>
      <c r="O707" s="8">
        <v>6938098</v>
      </c>
      <c r="P707" s="41">
        <v>0</v>
      </c>
    </row>
    <row r="708" spans="1:16" x14ac:dyDescent="0.25">
      <c r="A708" s="41">
        <v>20073</v>
      </c>
      <c r="B708" s="41" t="s">
        <v>427</v>
      </c>
      <c r="C708" s="41" t="s">
        <v>50</v>
      </c>
      <c r="D708" s="41">
        <v>791</v>
      </c>
      <c r="E708" s="12" t="s">
        <v>51</v>
      </c>
      <c r="F708" s="41">
        <v>324</v>
      </c>
      <c r="G708" s="41" t="s">
        <v>85</v>
      </c>
      <c r="H708" s="43">
        <v>25</v>
      </c>
      <c r="I708" s="41" t="s">
        <v>30</v>
      </c>
      <c r="J708" s="41">
        <v>8</v>
      </c>
      <c r="K708" s="41" t="s">
        <v>35</v>
      </c>
      <c r="L708" s="41">
        <v>64</v>
      </c>
      <c r="M708" s="41" t="s">
        <v>541</v>
      </c>
      <c r="N708" s="41"/>
      <c r="O708" s="8">
        <v>6952613</v>
      </c>
      <c r="P708" s="41">
        <v>0</v>
      </c>
    </row>
    <row r="709" spans="1:16" x14ac:dyDescent="0.25">
      <c r="A709" s="41">
        <v>20074</v>
      </c>
      <c r="B709" s="41" t="s">
        <v>427</v>
      </c>
      <c r="C709" s="41" t="s">
        <v>50</v>
      </c>
      <c r="D709" s="41">
        <v>791</v>
      </c>
      <c r="E709" s="12" t="s">
        <v>51</v>
      </c>
      <c r="F709" s="41">
        <v>324</v>
      </c>
      <c r="G709" s="41" t="s">
        <v>85</v>
      </c>
      <c r="H709" s="43">
        <v>25</v>
      </c>
      <c r="I709" s="41" t="s">
        <v>430</v>
      </c>
      <c r="J709" s="41">
        <v>4</v>
      </c>
      <c r="K709" s="41" t="s">
        <v>115</v>
      </c>
      <c r="L709" s="41">
        <v>256</v>
      </c>
      <c r="M709" s="41" t="s">
        <v>542</v>
      </c>
      <c r="N709" s="41"/>
      <c r="O709" s="8">
        <v>6952613</v>
      </c>
      <c r="P709" s="41">
        <v>0</v>
      </c>
    </row>
    <row r="710" spans="1:16" x14ac:dyDescent="0.25">
      <c r="A710" s="41">
        <v>20075</v>
      </c>
      <c r="B710" s="41" t="s">
        <v>161</v>
      </c>
      <c r="C710" s="41" t="s">
        <v>50</v>
      </c>
      <c r="D710" s="41">
        <v>791</v>
      </c>
      <c r="E710" s="12" t="s">
        <v>51</v>
      </c>
      <c r="F710" s="41">
        <v>324</v>
      </c>
      <c r="G710" s="41" t="s">
        <v>134</v>
      </c>
      <c r="H710" s="43">
        <v>45</v>
      </c>
      <c r="I710" s="41" t="s">
        <v>30</v>
      </c>
      <c r="J710" s="41">
        <v>8</v>
      </c>
      <c r="K710" s="41" t="s">
        <v>48</v>
      </c>
      <c r="L710" s="41">
        <v>128</v>
      </c>
      <c r="M710" s="14" t="s">
        <v>543</v>
      </c>
      <c r="N710" s="41"/>
      <c r="O710" s="13">
        <v>6952613</v>
      </c>
      <c r="P710" s="41">
        <v>0</v>
      </c>
    </row>
    <row r="711" spans="1:16" x14ac:dyDescent="0.25">
      <c r="A711" s="41">
        <v>20076</v>
      </c>
      <c r="B711" s="41" t="s">
        <v>49</v>
      </c>
      <c r="C711" s="41" t="s">
        <v>441</v>
      </c>
      <c r="D711" s="41">
        <v>915</v>
      </c>
      <c r="E711" s="12" t="s">
        <v>51</v>
      </c>
      <c r="F711" s="41">
        <v>324</v>
      </c>
      <c r="G711" s="41" t="s">
        <v>134</v>
      </c>
      <c r="H711" s="43">
        <v>45</v>
      </c>
      <c r="I711" s="41" t="s">
        <v>429</v>
      </c>
      <c r="J711" s="41">
        <v>4</v>
      </c>
      <c r="K711" s="41" t="s">
        <v>35</v>
      </c>
      <c r="L711" s="41">
        <v>64</v>
      </c>
      <c r="M711" s="41" t="s">
        <v>544</v>
      </c>
      <c r="N711" s="41"/>
      <c r="O711" s="8">
        <v>6952613</v>
      </c>
      <c r="P711" s="41">
        <v>0</v>
      </c>
    </row>
    <row r="712" spans="1:16" x14ac:dyDescent="0.25">
      <c r="A712" s="41">
        <v>20077</v>
      </c>
      <c r="B712" s="41" t="s">
        <v>142</v>
      </c>
      <c r="C712" s="41" t="s">
        <v>50</v>
      </c>
      <c r="D712" s="41">
        <v>791</v>
      </c>
      <c r="E712" s="12" t="s">
        <v>51</v>
      </c>
      <c r="F712" s="41">
        <v>324</v>
      </c>
      <c r="G712" s="41" t="s">
        <v>85</v>
      </c>
      <c r="H712" s="43">
        <v>25</v>
      </c>
      <c r="I712" s="41" t="s">
        <v>30</v>
      </c>
      <c r="J712" s="41">
        <v>8</v>
      </c>
      <c r="K712" s="41" t="s">
        <v>115</v>
      </c>
      <c r="L712" s="41">
        <v>256</v>
      </c>
      <c r="M712" s="41" t="s">
        <v>545</v>
      </c>
      <c r="N712" s="41"/>
      <c r="O712" s="8">
        <v>6952613</v>
      </c>
      <c r="P712" s="41">
        <v>0</v>
      </c>
    </row>
    <row r="713" spans="1:16" x14ac:dyDescent="0.25">
      <c r="A713" s="41">
        <v>20078</v>
      </c>
      <c r="B713" s="41" t="s">
        <v>49</v>
      </c>
      <c r="C713" s="41" t="s">
        <v>50</v>
      </c>
      <c r="D713" s="41">
        <v>791</v>
      </c>
      <c r="E713" s="12" t="s">
        <v>51</v>
      </c>
      <c r="F713" s="41">
        <v>324</v>
      </c>
      <c r="G713" s="41" t="s">
        <v>134</v>
      </c>
      <c r="H713" s="43">
        <v>45</v>
      </c>
      <c r="I713" s="41" t="s">
        <v>30</v>
      </c>
      <c r="J713" s="41">
        <v>8</v>
      </c>
      <c r="K713" s="41" t="s">
        <v>35</v>
      </c>
      <c r="L713" s="41">
        <v>64</v>
      </c>
      <c r="M713" s="41" t="s">
        <v>546</v>
      </c>
      <c r="N713" s="41"/>
      <c r="O713" s="8">
        <v>6966838</v>
      </c>
      <c r="P713" s="41">
        <v>0</v>
      </c>
    </row>
    <row r="714" spans="1:16" x14ac:dyDescent="0.25">
      <c r="A714" s="41">
        <v>20079</v>
      </c>
      <c r="B714" s="41" t="s">
        <v>465</v>
      </c>
      <c r="C714" s="41" t="s">
        <v>50</v>
      </c>
      <c r="D714" s="41">
        <v>791</v>
      </c>
      <c r="E714" s="12" t="s">
        <v>51</v>
      </c>
      <c r="F714" s="41">
        <v>324</v>
      </c>
      <c r="G714" s="41" t="s">
        <v>102</v>
      </c>
      <c r="H714" s="43">
        <v>40</v>
      </c>
      <c r="I714" s="41" t="s">
        <v>429</v>
      </c>
      <c r="J714" s="41">
        <v>4</v>
      </c>
      <c r="K714" s="41" t="s">
        <v>35</v>
      </c>
      <c r="L714" s="41">
        <v>64</v>
      </c>
      <c r="M714" s="41" t="s">
        <v>547</v>
      </c>
      <c r="N714" s="41"/>
      <c r="O714" s="8">
        <v>6966983</v>
      </c>
      <c r="P714" s="41">
        <v>0</v>
      </c>
    </row>
    <row r="715" spans="1:16" x14ac:dyDescent="0.25">
      <c r="A715" s="41">
        <v>20080</v>
      </c>
      <c r="B715" s="41" t="s">
        <v>161</v>
      </c>
      <c r="C715" s="41" t="s">
        <v>50</v>
      </c>
      <c r="D715" s="41">
        <v>791</v>
      </c>
      <c r="E715" s="12" t="s">
        <v>51</v>
      </c>
      <c r="F715" s="41">
        <v>324</v>
      </c>
      <c r="G715" s="41" t="s">
        <v>134</v>
      </c>
      <c r="H715" s="43">
        <v>45</v>
      </c>
      <c r="I715" s="41" t="s">
        <v>30</v>
      </c>
      <c r="J715" s="41">
        <v>8</v>
      </c>
      <c r="K715" s="41" t="s">
        <v>48</v>
      </c>
      <c r="L715" s="41">
        <v>128</v>
      </c>
      <c r="M715" s="14" t="s">
        <v>548</v>
      </c>
      <c r="N715" s="41"/>
      <c r="O715" s="8">
        <v>6966983</v>
      </c>
      <c r="P715" s="41">
        <v>0</v>
      </c>
    </row>
    <row r="716" spans="1:16" x14ac:dyDescent="0.25">
      <c r="A716" s="41">
        <v>20081</v>
      </c>
      <c r="B716" s="41" t="s">
        <v>161</v>
      </c>
      <c r="C716" s="41" t="s">
        <v>50</v>
      </c>
      <c r="D716" s="41">
        <v>791</v>
      </c>
      <c r="E716" s="12" t="s">
        <v>51</v>
      </c>
      <c r="F716" s="41">
        <v>324</v>
      </c>
      <c r="G716" s="41" t="s">
        <v>102</v>
      </c>
      <c r="H716" s="43">
        <v>40</v>
      </c>
      <c r="I716" s="41" t="s">
        <v>30</v>
      </c>
      <c r="J716" s="41">
        <v>8</v>
      </c>
      <c r="K716" s="41" t="s">
        <v>48</v>
      </c>
      <c r="L716" s="41">
        <v>128</v>
      </c>
      <c r="M716" s="41" t="s">
        <v>549</v>
      </c>
      <c r="N716" s="41"/>
      <c r="O716" s="8">
        <v>6966983</v>
      </c>
      <c r="P716" s="41">
        <v>0</v>
      </c>
    </row>
    <row r="717" spans="1:16" x14ac:dyDescent="0.25">
      <c r="A717" s="41">
        <v>20082</v>
      </c>
      <c r="B717" s="41" t="s">
        <v>171</v>
      </c>
      <c r="C717" s="41" t="s">
        <v>317</v>
      </c>
      <c r="D717" s="41">
        <v>1002</v>
      </c>
      <c r="E717" s="12" t="s">
        <v>281</v>
      </c>
      <c r="F717" s="41">
        <v>378</v>
      </c>
      <c r="G717" s="41" t="s">
        <v>109</v>
      </c>
      <c r="H717" s="43">
        <v>35</v>
      </c>
      <c r="I717" s="41" t="s">
        <v>429</v>
      </c>
      <c r="J717" s="41">
        <v>4</v>
      </c>
      <c r="K717" s="41" t="s">
        <v>35</v>
      </c>
      <c r="L717" s="41">
        <v>64</v>
      </c>
      <c r="M717" s="41" t="s">
        <v>550</v>
      </c>
      <c r="N717" s="41"/>
      <c r="O717" s="8">
        <v>6966983</v>
      </c>
      <c r="P717" s="41">
        <v>0</v>
      </c>
    </row>
    <row r="718" spans="1:16" x14ac:dyDescent="0.25">
      <c r="A718" s="41">
        <v>20083</v>
      </c>
      <c r="B718" s="41" t="s">
        <v>455</v>
      </c>
      <c r="C718" s="41" t="s">
        <v>50</v>
      </c>
      <c r="D718" s="41">
        <v>791</v>
      </c>
      <c r="E718" s="12" t="s">
        <v>51</v>
      </c>
      <c r="F718" s="41">
        <v>324</v>
      </c>
      <c r="G718" s="41" t="s">
        <v>132</v>
      </c>
      <c r="H718" s="43">
        <v>50</v>
      </c>
      <c r="I718" s="41" t="s">
        <v>452</v>
      </c>
      <c r="J718" s="41">
        <v>8</v>
      </c>
      <c r="K718" s="41" t="s">
        <v>35</v>
      </c>
      <c r="L718" s="41">
        <v>64</v>
      </c>
      <c r="M718" s="41" t="s">
        <v>551</v>
      </c>
      <c r="N718" s="41"/>
      <c r="O718" s="8">
        <v>7035057</v>
      </c>
      <c r="P718" s="41">
        <v>0</v>
      </c>
    </row>
    <row r="719" spans="1:16" x14ac:dyDescent="0.25">
      <c r="A719" s="41">
        <v>20084</v>
      </c>
      <c r="B719" s="41" t="s">
        <v>161</v>
      </c>
      <c r="C719" s="41" t="s">
        <v>50</v>
      </c>
      <c r="D719" s="41">
        <v>791</v>
      </c>
      <c r="E719" s="12" t="s">
        <v>51</v>
      </c>
      <c r="F719" s="41">
        <v>324</v>
      </c>
      <c r="G719" s="41" t="s">
        <v>102</v>
      </c>
      <c r="H719" s="43">
        <v>40</v>
      </c>
      <c r="I719" s="41" t="s">
        <v>448</v>
      </c>
      <c r="J719" s="41">
        <v>8</v>
      </c>
      <c r="K719" s="41" t="s">
        <v>48</v>
      </c>
      <c r="L719" s="41">
        <v>128</v>
      </c>
      <c r="M719" s="41" t="s">
        <v>552</v>
      </c>
      <c r="N719" s="41"/>
      <c r="O719" s="8">
        <v>7039702</v>
      </c>
      <c r="P719" s="41">
        <v>0</v>
      </c>
    </row>
    <row r="720" spans="1:16" x14ac:dyDescent="0.25">
      <c r="A720" s="41">
        <v>20085</v>
      </c>
      <c r="B720" s="41" t="s">
        <v>466</v>
      </c>
      <c r="C720" s="41" t="s">
        <v>50</v>
      </c>
      <c r="D720" s="41">
        <v>791</v>
      </c>
      <c r="E720" s="12" t="s">
        <v>51</v>
      </c>
      <c r="F720" s="41">
        <v>324</v>
      </c>
      <c r="G720" s="41" t="s">
        <v>134</v>
      </c>
      <c r="H720" s="43">
        <v>45</v>
      </c>
      <c r="I720" s="41" t="s">
        <v>216</v>
      </c>
      <c r="J720" s="41">
        <v>8</v>
      </c>
      <c r="K720" s="41" t="s">
        <v>48</v>
      </c>
      <c r="L720" s="41">
        <v>128</v>
      </c>
      <c r="M720" s="41" t="s">
        <v>553</v>
      </c>
      <c r="N720" s="41"/>
      <c r="O720" s="8">
        <v>7041154</v>
      </c>
      <c r="P720" s="41">
        <v>0</v>
      </c>
    </row>
    <row r="721" spans="1:16" x14ac:dyDescent="0.25">
      <c r="A721" s="41">
        <v>20086</v>
      </c>
      <c r="B721" s="41" t="s">
        <v>467</v>
      </c>
      <c r="C721" s="41" t="s">
        <v>441</v>
      </c>
      <c r="D721" s="41">
        <v>915</v>
      </c>
      <c r="E721" s="12" t="s">
        <v>51</v>
      </c>
      <c r="F721" s="41">
        <v>324</v>
      </c>
      <c r="G721" s="41" t="s">
        <v>134</v>
      </c>
      <c r="H721" s="43">
        <v>45</v>
      </c>
      <c r="I721" s="41" t="s">
        <v>452</v>
      </c>
      <c r="J721" s="41">
        <v>8</v>
      </c>
      <c r="K721" s="41" t="s">
        <v>48</v>
      </c>
      <c r="L721" s="41">
        <v>128</v>
      </c>
      <c r="M721" s="41" t="s">
        <v>554</v>
      </c>
      <c r="N721" s="41"/>
      <c r="O721" s="8">
        <v>7042025</v>
      </c>
      <c r="P721" s="41">
        <v>0</v>
      </c>
    </row>
    <row r="722" spans="1:16" x14ac:dyDescent="0.25">
      <c r="A722" s="41">
        <v>20087</v>
      </c>
      <c r="B722" s="41" t="s">
        <v>161</v>
      </c>
      <c r="C722" s="41" t="s">
        <v>50</v>
      </c>
      <c r="D722" s="41">
        <v>791</v>
      </c>
      <c r="E722" s="12" t="s">
        <v>51</v>
      </c>
      <c r="F722" s="41">
        <v>324</v>
      </c>
      <c r="G722" s="41" t="s">
        <v>102</v>
      </c>
      <c r="H722" s="43">
        <v>40</v>
      </c>
      <c r="I722" s="41" t="s">
        <v>30</v>
      </c>
      <c r="J722" s="41">
        <v>8</v>
      </c>
      <c r="K722" s="41" t="s">
        <v>48</v>
      </c>
      <c r="L722" s="41">
        <v>128</v>
      </c>
      <c r="M722" s="41" t="s">
        <v>555</v>
      </c>
      <c r="N722" s="41"/>
      <c r="O722" s="8">
        <v>7045653</v>
      </c>
      <c r="P722" s="41">
        <v>0</v>
      </c>
    </row>
    <row r="723" spans="1:16" x14ac:dyDescent="0.25">
      <c r="A723" s="41">
        <v>20088</v>
      </c>
      <c r="B723" s="41" t="s">
        <v>97</v>
      </c>
      <c r="C723" s="41" t="s">
        <v>441</v>
      </c>
      <c r="D723" s="41">
        <v>915</v>
      </c>
      <c r="E723" s="12" t="s">
        <v>51</v>
      </c>
      <c r="F723" s="41">
        <v>324</v>
      </c>
      <c r="G723" s="41" t="s">
        <v>109</v>
      </c>
      <c r="H723" s="43">
        <v>35</v>
      </c>
      <c r="I723" s="41" t="s">
        <v>448</v>
      </c>
      <c r="J723" s="41">
        <v>8</v>
      </c>
      <c r="K723" s="41" t="s">
        <v>115</v>
      </c>
      <c r="L723" s="41">
        <v>256</v>
      </c>
      <c r="M723" s="41" t="s">
        <v>556</v>
      </c>
      <c r="N723" s="41"/>
      <c r="O723" s="8">
        <v>7062200</v>
      </c>
      <c r="P723" s="41">
        <v>0</v>
      </c>
    </row>
    <row r="724" spans="1:16" x14ac:dyDescent="0.25">
      <c r="A724" s="41">
        <v>20089</v>
      </c>
      <c r="B724" s="41" t="s">
        <v>468</v>
      </c>
      <c r="C724" s="41" t="s">
        <v>321</v>
      </c>
      <c r="D724" s="41">
        <v>658</v>
      </c>
      <c r="E724" s="12" t="s">
        <v>297</v>
      </c>
      <c r="F724" s="41">
        <v>424</v>
      </c>
      <c r="G724" s="41" t="s">
        <v>109</v>
      </c>
      <c r="H724" s="43">
        <v>35</v>
      </c>
      <c r="I724" s="41" t="s">
        <v>30</v>
      </c>
      <c r="J724" s="41">
        <v>8</v>
      </c>
      <c r="K724" s="41" t="s">
        <v>48</v>
      </c>
      <c r="L724" s="41">
        <v>128</v>
      </c>
      <c r="M724" s="41" t="s">
        <v>557</v>
      </c>
      <c r="N724" s="41"/>
      <c r="O724" s="8">
        <v>7083102</v>
      </c>
      <c r="P724" s="41">
        <v>0</v>
      </c>
    </row>
    <row r="725" spans="1:16" x14ac:dyDescent="0.25">
      <c r="A725" s="41">
        <v>20090</v>
      </c>
      <c r="B725" s="41" t="s">
        <v>97</v>
      </c>
      <c r="C725" s="41" t="s">
        <v>321</v>
      </c>
      <c r="D725" s="41">
        <v>658</v>
      </c>
      <c r="E725" s="12" t="s">
        <v>297</v>
      </c>
      <c r="F725" s="41">
        <v>424</v>
      </c>
      <c r="G725" s="41" t="s">
        <v>109</v>
      </c>
      <c r="H725" s="43">
        <v>35</v>
      </c>
      <c r="I725" s="41" t="s">
        <v>464</v>
      </c>
      <c r="J725" s="41">
        <v>8</v>
      </c>
      <c r="K725" s="41" t="s">
        <v>48</v>
      </c>
      <c r="L725" s="41">
        <v>128</v>
      </c>
      <c r="M725" s="41" t="s">
        <v>558</v>
      </c>
      <c r="N725" s="41"/>
      <c r="O725" s="8">
        <v>7097762</v>
      </c>
      <c r="P725" s="41">
        <v>0</v>
      </c>
    </row>
    <row r="726" spans="1:16" x14ac:dyDescent="0.25">
      <c r="A726" s="41">
        <v>20091</v>
      </c>
      <c r="B726" s="41" t="s">
        <v>161</v>
      </c>
      <c r="C726" s="41" t="s">
        <v>321</v>
      </c>
      <c r="D726" s="41">
        <v>658</v>
      </c>
      <c r="E726" s="12" t="s">
        <v>297</v>
      </c>
      <c r="F726" s="41">
        <v>424</v>
      </c>
      <c r="G726" s="41" t="s">
        <v>132</v>
      </c>
      <c r="H726" s="43">
        <v>50</v>
      </c>
      <c r="I726" s="41" t="s">
        <v>30</v>
      </c>
      <c r="J726" s="41">
        <v>8</v>
      </c>
      <c r="K726" s="41" t="s">
        <v>48</v>
      </c>
      <c r="L726" s="41">
        <v>128</v>
      </c>
      <c r="M726" s="41" t="s">
        <v>559</v>
      </c>
      <c r="N726" s="41"/>
      <c r="O726" s="8">
        <v>7097762</v>
      </c>
      <c r="P726" s="41">
        <v>0</v>
      </c>
    </row>
    <row r="727" spans="1:16" x14ac:dyDescent="0.25">
      <c r="A727" s="41">
        <v>20092</v>
      </c>
      <c r="B727" s="41" t="s">
        <v>427</v>
      </c>
      <c r="C727" s="41" t="s">
        <v>50</v>
      </c>
      <c r="D727" s="41">
        <v>791</v>
      </c>
      <c r="E727" s="12" t="s">
        <v>51</v>
      </c>
      <c r="F727" s="41">
        <v>324</v>
      </c>
      <c r="G727" s="41" t="s">
        <v>85</v>
      </c>
      <c r="H727" s="43">
        <v>25</v>
      </c>
      <c r="I727" s="41" t="s">
        <v>30</v>
      </c>
      <c r="J727" s="41">
        <v>8</v>
      </c>
      <c r="K727" s="41" t="s">
        <v>35</v>
      </c>
      <c r="L727" s="41">
        <v>64</v>
      </c>
      <c r="M727" s="41" t="s">
        <v>560</v>
      </c>
      <c r="N727" s="41"/>
      <c r="O727" s="8">
        <v>7097762</v>
      </c>
      <c r="P727" s="41">
        <v>0</v>
      </c>
    </row>
    <row r="728" spans="1:16" x14ac:dyDescent="0.25">
      <c r="A728" s="41">
        <v>20093</v>
      </c>
      <c r="B728" s="41" t="s">
        <v>446</v>
      </c>
      <c r="C728" s="41" t="s">
        <v>50</v>
      </c>
      <c r="D728" s="41">
        <v>791</v>
      </c>
      <c r="E728" s="12" t="s">
        <v>51</v>
      </c>
      <c r="F728" s="41">
        <v>324</v>
      </c>
      <c r="G728" s="41" t="s">
        <v>102</v>
      </c>
      <c r="H728" s="43">
        <v>40</v>
      </c>
      <c r="I728" s="41" t="s">
        <v>216</v>
      </c>
      <c r="J728" s="41">
        <v>8</v>
      </c>
      <c r="K728" s="41" t="s">
        <v>29</v>
      </c>
      <c r="L728" s="41">
        <v>250</v>
      </c>
      <c r="M728" s="41" t="s">
        <v>561</v>
      </c>
      <c r="N728" s="41"/>
      <c r="O728" s="8">
        <v>7097762</v>
      </c>
      <c r="P728" s="41">
        <v>0</v>
      </c>
    </row>
    <row r="729" spans="1:16" x14ac:dyDescent="0.25">
      <c r="A729" s="41">
        <v>20094</v>
      </c>
      <c r="B729" s="41" t="s">
        <v>446</v>
      </c>
      <c r="C729" s="41" t="s">
        <v>50</v>
      </c>
      <c r="D729" s="41">
        <v>791</v>
      </c>
      <c r="E729" s="12" t="s">
        <v>51</v>
      </c>
      <c r="F729" s="41">
        <v>324</v>
      </c>
      <c r="G729" s="41" t="s">
        <v>102</v>
      </c>
      <c r="H729" s="43">
        <v>40</v>
      </c>
      <c r="I729" s="41" t="s">
        <v>30</v>
      </c>
      <c r="J729" s="41">
        <v>8</v>
      </c>
      <c r="K729" s="41" t="s">
        <v>29</v>
      </c>
      <c r="L729" s="41">
        <v>250</v>
      </c>
      <c r="M729" s="41" t="s">
        <v>562</v>
      </c>
      <c r="N729" s="41"/>
      <c r="O729" s="8">
        <v>7110825</v>
      </c>
      <c r="P729" s="41">
        <v>0</v>
      </c>
    </row>
    <row r="730" spans="1:16" x14ac:dyDescent="0.25">
      <c r="A730" s="41">
        <v>20095</v>
      </c>
      <c r="B730" s="41" t="s">
        <v>446</v>
      </c>
      <c r="C730" s="41" t="s">
        <v>50</v>
      </c>
      <c r="D730" s="41">
        <v>791</v>
      </c>
      <c r="E730" s="12" t="s">
        <v>51</v>
      </c>
      <c r="F730" s="41">
        <v>324</v>
      </c>
      <c r="G730" s="41" t="s">
        <v>102</v>
      </c>
      <c r="H730" s="43">
        <v>40</v>
      </c>
      <c r="I730" s="41" t="s">
        <v>452</v>
      </c>
      <c r="J730" s="41">
        <v>8</v>
      </c>
      <c r="K730" s="41" t="s">
        <v>48</v>
      </c>
      <c r="L730" s="41">
        <v>128</v>
      </c>
      <c r="M730" s="41" t="s">
        <v>563</v>
      </c>
      <c r="N730" s="41"/>
      <c r="O730" s="8">
        <v>7111986</v>
      </c>
      <c r="P730" s="41">
        <v>0</v>
      </c>
    </row>
    <row r="731" spans="1:16" x14ac:dyDescent="0.25">
      <c r="A731" s="41">
        <v>20096</v>
      </c>
      <c r="B731" s="41" t="s">
        <v>469</v>
      </c>
      <c r="C731" s="41" t="s">
        <v>50</v>
      </c>
      <c r="D731" s="41">
        <v>791</v>
      </c>
      <c r="E731" s="41" t="s">
        <v>51</v>
      </c>
      <c r="F731" s="41">
        <v>324</v>
      </c>
      <c r="G731" s="41" t="s">
        <v>85</v>
      </c>
      <c r="H731" s="43">
        <v>25</v>
      </c>
      <c r="I731" s="41" t="s">
        <v>30</v>
      </c>
      <c r="J731" s="41">
        <v>8</v>
      </c>
      <c r="K731" s="41" t="s">
        <v>35</v>
      </c>
      <c r="L731" s="41">
        <v>64</v>
      </c>
      <c r="M731" s="41" t="s">
        <v>564</v>
      </c>
      <c r="N731" s="41"/>
      <c r="O731" s="8">
        <v>7112131</v>
      </c>
      <c r="P731" s="41">
        <v>0</v>
      </c>
    </row>
    <row r="732" spans="1:16" x14ac:dyDescent="0.25">
      <c r="A732" s="41">
        <v>20097</v>
      </c>
      <c r="B732" s="41" t="s">
        <v>470</v>
      </c>
      <c r="C732" s="41" t="s">
        <v>50</v>
      </c>
      <c r="D732" s="41">
        <v>791</v>
      </c>
      <c r="E732" s="41" t="s">
        <v>51</v>
      </c>
      <c r="F732" s="41">
        <v>324</v>
      </c>
      <c r="G732" s="41" t="s">
        <v>85</v>
      </c>
      <c r="H732" s="43">
        <v>25</v>
      </c>
      <c r="I732" s="41" t="s">
        <v>30</v>
      </c>
      <c r="J732" s="41">
        <v>8</v>
      </c>
      <c r="K732" s="41" t="s">
        <v>35</v>
      </c>
      <c r="L732" s="41">
        <v>64</v>
      </c>
      <c r="M732" s="41" t="s">
        <v>565</v>
      </c>
      <c r="N732" s="41"/>
      <c r="O732" s="8">
        <v>7112131</v>
      </c>
      <c r="P732" s="41">
        <v>0</v>
      </c>
    </row>
    <row r="733" spans="1:16" x14ac:dyDescent="0.25">
      <c r="A733" s="41">
        <v>20098</v>
      </c>
      <c r="B733" s="41" t="s">
        <v>167</v>
      </c>
      <c r="C733" s="41" t="s">
        <v>50</v>
      </c>
      <c r="D733" s="41">
        <v>791</v>
      </c>
      <c r="E733" s="41" t="s">
        <v>51</v>
      </c>
      <c r="F733" s="41">
        <v>324</v>
      </c>
      <c r="G733" s="41" t="s">
        <v>102</v>
      </c>
      <c r="H733" s="43">
        <v>40</v>
      </c>
      <c r="I733" s="41" t="s">
        <v>30</v>
      </c>
      <c r="J733" s="41">
        <v>8</v>
      </c>
      <c r="K733" s="41" t="s">
        <v>35</v>
      </c>
      <c r="L733" s="41">
        <v>64</v>
      </c>
      <c r="M733" s="41" t="s">
        <v>566</v>
      </c>
      <c r="N733" s="41"/>
      <c r="O733" s="8">
        <v>7112131</v>
      </c>
      <c r="P733" s="41">
        <v>0</v>
      </c>
    </row>
    <row r="734" spans="1:16" x14ac:dyDescent="0.25">
      <c r="A734" s="41">
        <v>20099</v>
      </c>
      <c r="B734" s="41" t="s">
        <v>137</v>
      </c>
      <c r="C734" s="41" t="s">
        <v>50</v>
      </c>
      <c r="D734" s="41">
        <v>791</v>
      </c>
      <c r="E734" s="41" t="s">
        <v>51</v>
      </c>
      <c r="F734" s="41">
        <v>324</v>
      </c>
      <c r="G734" s="41" t="s">
        <v>85</v>
      </c>
      <c r="H734" s="43">
        <v>25</v>
      </c>
      <c r="I734" s="41" t="s">
        <v>30</v>
      </c>
      <c r="J734" s="41">
        <v>8</v>
      </c>
      <c r="K734" s="41" t="s">
        <v>35</v>
      </c>
      <c r="L734" s="41">
        <v>64</v>
      </c>
      <c r="M734" s="41" t="s">
        <v>567</v>
      </c>
      <c r="N734" s="41"/>
      <c r="O734" s="8">
        <v>7112131</v>
      </c>
      <c r="P734" s="41">
        <v>0</v>
      </c>
    </row>
    <row r="735" spans="1:16" x14ac:dyDescent="0.25">
      <c r="A735" s="41">
        <v>20100</v>
      </c>
      <c r="B735" s="41" t="s">
        <v>471</v>
      </c>
      <c r="C735" s="41" t="s">
        <v>321</v>
      </c>
      <c r="D735" s="41">
        <v>658</v>
      </c>
      <c r="E735" s="41" t="s">
        <v>297</v>
      </c>
      <c r="F735" s="41">
        <v>424</v>
      </c>
      <c r="G735" s="41" t="s">
        <v>102</v>
      </c>
      <c r="H735" s="43">
        <v>40</v>
      </c>
      <c r="I735" s="41" t="s">
        <v>472</v>
      </c>
      <c r="J735" s="41">
        <v>16</v>
      </c>
      <c r="K735" s="41" t="s">
        <v>48</v>
      </c>
      <c r="L735" s="41">
        <v>128</v>
      </c>
      <c r="M735" s="41" t="s">
        <v>568</v>
      </c>
      <c r="N735" s="41"/>
      <c r="O735" s="13">
        <v>7112131</v>
      </c>
      <c r="P735" s="41">
        <v>0</v>
      </c>
    </row>
    <row r="737" spans="2:13" x14ac:dyDescent="0.25">
      <c r="L737" t="s">
        <v>6111</v>
      </c>
      <c r="M737" t="s">
        <v>6112</v>
      </c>
    </row>
    <row r="738" spans="2:13" x14ac:dyDescent="0.25">
      <c r="B738" t="s">
        <v>6113</v>
      </c>
      <c r="C738" s="47" t="s">
        <v>1766</v>
      </c>
      <c r="D738">
        <v>100</v>
      </c>
      <c r="K738" s="47" t="s">
        <v>48</v>
      </c>
      <c r="L738">
        <v>1</v>
      </c>
      <c r="M738">
        <v>3</v>
      </c>
    </row>
    <row r="739" spans="2:13" x14ac:dyDescent="0.25">
      <c r="B739" t="s">
        <v>6114</v>
      </c>
      <c r="C739" s="47" t="s">
        <v>3021</v>
      </c>
      <c r="D739">
        <v>148</v>
      </c>
      <c r="K739" s="47" t="s">
        <v>29</v>
      </c>
      <c r="L739">
        <v>1</v>
      </c>
      <c r="M739">
        <v>1</v>
      </c>
    </row>
    <row r="740" spans="2:13" x14ac:dyDescent="0.25">
      <c r="B740" t="s">
        <v>6115</v>
      </c>
      <c r="C740" s="47" t="s">
        <v>109</v>
      </c>
      <c r="D740">
        <v>35</v>
      </c>
    </row>
    <row r="741" spans="2:13" x14ac:dyDescent="0.25">
      <c r="B741" t="s">
        <v>78</v>
      </c>
      <c r="C741">
        <v>8</v>
      </c>
      <c r="D741">
        <v>8</v>
      </c>
      <c r="G741">
        <f>256*3</f>
        <v>768</v>
      </c>
    </row>
    <row r="742" spans="2:13" x14ac:dyDescent="0.25">
      <c r="B742" t="s">
        <v>79</v>
      </c>
      <c r="C742" t="s">
        <v>6121</v>
      </c>
      <c r="D742">
        <v>768</v>
      </c>
      <c r="G742" t="s">
        <v>6122</v>
      </c>
    </row>
    <row r="743" spans="2:13" x14ac:dyDescent="0.25">
      <c r="B743" t="s">
        <v>6116</v>
      </c>
      <c r="C743">
        <v>5700000</v>
      </c>
      <c r="D743" s="50">
        <v>5700000</v>
      </c>
      <c r="E743">
        <f>256*3</f>
        <v>768</v>
      </c>
    </row>
    <row r="744" spans="2:13" x14ac:dyDescent="0.25">
      <c r="I744" s="47" t="s">
        <v>460</v>
      </c>
    </row>
    <row r="745" spans="2:13" x14ac:dyDescent="0.25">
      <c r="I745" s="47" t="s">
        <v>430</v>
      </c>
    </row>
    <row r="746" spans="2:13" x14ac:dyDescent="0.25">
      <c r="B746" t="s">
        <v>6117</v>
      </c>
    </row>
    <row r="747" spans="2:13" x14ac:dyDescent="0.25">
      <c r="B747" t="s">
        <v>6118</v>
      </c>
    </row>
    <row r="748" spans="2:13" x14ac:dyDescent="0.25">
      <c r="B748" t="s">
        <v>6119</v>
      </c>
    </row>
  </sheetData>
  <phoneticPr fontId="1" type="noConversion"/>
  <hyperlinks>
    <hyperlink ref="M718" r:id="rId1" xr:uid="{70A3F667-62A3-4950-94FB-8B9887150775}"/>
    <hyperlink ref="M715" r:id="rId2" xr:uid="{BDD6ACB3-48AC-4C49-8F6C-E076F04642E9}"/>
    <hyperlink ref="M710" r:id="rId3" xr:uid="{2046AE8F-07CC-44E0-A5C2-7923805007F3}"/>
    <hyperlink ref="M686" r:id="rId4" xr:uid="{D4CAF631-0CB6-43D3-B815-8B1C14988F58}"/>
    <hyperlink ref="M506" r:id="rId5" xr:uid="{0ED1E937-3EEE-4D54-934E-CB67384FB2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AA43-8960-41D9-B50C-E16BCE460DC5}">
  <dimension ref="A1:J180"/>
  <sheetViews>
    <sheetView zoomScale="55" zoomScaleNormal="55" workbookViewId="0">
      <selection activeCell="B9" sqref="B9"/>
    </sheetView>
  </sheetViews>
  <sheetFormatPr defaultRowHeight="15" x14ac:dyDescent="0.25"/>
  <cols>
    <col min="1" max="2" width="35.5703125" style="46" customWidth="1"/>
    <col min="3" max="3" width="35.5703125" customWidth="1"/>
    <col min="4" max="4" width="35.5703125" style="40" customWidth="1"/>
    <col min="5" max="5" width="35.7109375" customWidth="1"/>
    <col min="6" max="6" width="21.7109375" style="41" customWidth="1"/>
    <col min="7" max="8" width="10.85546875" customWidth="1"/>
    <col min="9" max="9" width="27.140625" customWidth="1"/>
    <col min="10" max="10" width="13.7109375" customWidth="1"/>
  </cols>
  <sheetData>
    <row r="1" spans="1:10" x14ac:dyDescent="0.25">
      <c r="A1" s="46" t="s">
        <v>47</v>
      </c>
      <c r="B1" s="46" t="s">
        <v>266</v>
      </c>
      <c r="C1" t="s">
        <v>46</v>
      </c>
      <c r="D1" s="40" t="s">
        <v>267</v>
      </c>
      <c r="E1" t="s">
        <v>6109</v>
      </c>
      <c r="F1" s="41" t="s">
        <v>6110</v>
      </c>
      <c r="G1" t="s">
        <v>5</v>
      </c>
      <c r="H1" s="41" t="s">
        <v>269</v>
      </c>
      <c r="I1" t="s">
        <v>79</v>
      </c>
      <c r="J1" t="s">
        <v>270</v>
      </c>
    </row>
    <row r="2" spans="1:10" x14ac:dyDescent="0.25">
      <c r="A2" s="46" t="s">
        <v>271</v>
      </c>
      <c r="B2" s="46">
        <v>31</v>
      </c>
      <c r="C2" s="40" t="s">
        <v>5395</v>
      </c>
      <c r="D2" s="40">
        <v>341</v>
      </c>
      <c r="E2" t="s">
        <v>253</v>
      </c>
      <c r="F2" s="41">
        <v>100</v>
      </c>
      <c r="G2" s="45" t="s">
        <v>90</v>
      </c>
      <c r="H2" s="41">
        <v>4</v>
      </c>
      <c r="I2" t="s">
        <v>29</v>
      </c>
      <c r="J2">
        <v>250</v>
      </c>
    </row>
    <row r="3" spans="1:10" x14ac:dyDescent="0.25">
      <c r="A3" s="46" t="s">
        <v>435</v>
      </c>
      <c r="B3" s="46">
        <v>62</v>
      </c>
      <c r="C3" s="40" t="s">
        <v>276</v>
      </c>
      <c r="D3" s="40">
        <v>168</v>
      </c>
      <c r="E3" t="s">
        <v>264</v>
      </c>
      <c r="F3" s="41">
        <f>100-5</f>
        <v>95</v>
      </c>
      <c r="G3" s="45" t="s">
        <v>110</v>
      </c>
      <c r="H3" s="41">
        <v>8</v>
      </c>
      <c r="I3" s="45" t="s">
        <v>93</v>
      </c>
      <c r="J3" s="45">
        <v>32</v>
      </c>
    </row>
    <row r="4" spans="1:10" x14ac:dyDescent="0.25">
      <c r="A4" s="46" t="s">
        <v>1766</v>
      </c>
      <c r="B4" s="46">
        <v>100</v>
      </c>
      <c r="C4" s="40" t="s">
        <v>5351</v>
      </c>
      <c r="D4" s="40">
        <v>291</v>
      </c>
      <c r="E4" t="s">
        <v>229</v>
      </c>
      <c r="F4" s="41">
        <f t="shared" ref="F4:F18" si="0">F3-5</f>
        <v>90</v>
      </c>
      <c r="G4" s="45" t="s">
        <v>114</v>
      </c>
      <c r="H4" s="41">
        <v>12</v>
      </c>
      <c r="I4" s="45" t="s">
        <v>35</v>
      </c>
      <c r="J4" s="45">
        <v>64</v>
      </c>
    </row>
    <row r="5" spans="1:10" x14ac:dyDescent="0.25">
      <c r="A5" s="46" t="s">
        <v>311</v>
      </c>
      <c r="B5" s="46">
        <v>101</v>
      </c>
      <c r="C5" s="40" t="s">
        <v>350</v>
      </c>
      <c r="D5" s="40">
        <v>596</v>
      </c>
      <c r="E5" s="43" t="s">
        <v>5408</v>
      </c>
      <c r="F5" s="41">
        <f t="shared" si="0"/>
        <v>85</v>
      </c>
      <c r="G5" s="45" t="s">
        <v>99</v>
      </c>
      <c r="H5" s="41">
        <v>16</v>
      </c>
      <c r="I5" s="45" t="s">
        <v>48</v>
      </c>
      <c r="J5" s="45">
        <v>128</v>
      </c>
    </row>
    <row r="6" spans="1:10" x14ac:dyDescent="0.25">
      <c r="A6" s="46" t="s">
        <v>309</v>
      </c>
      <c r="B6" s="46">
        <v>128</v>
      </c>
      <c r="C6" s="40" t="s">
        <v>5394</v>
      </c>
      <c r="D6" s="40">
        <v>442</v>
      </c>
      <c r="E6" t="s">
        <v>462</v>
      </c>
      <c r="F6" s="41">
        <f t="shared" si="0"/>
        <v>80</v>
      </c>
      <c r="G6" s="45" t="s">
        <v>219</v>
      </c>
      <c r="H6" s="41">
        <v>20</v>
      </c>
      <c r="I6" s="45" t="s">
        <v>115</v>
      </c>
      <c r="J6" s="45">
        <v>256</v>
      </c>
    </row>
    <row r="7" spans="1:10" x14ac:dyDescent="0.25">
      <c r="A7" s="46" t="s">
        <v>305</v>
      </c>
      <c r="B7" s="46">
        <v>131</v>
      </c>
      <c r="C7" s="40" t="s">
        <v>6375</v>
      </c>
      <c r="D7" s="40">
        <v>483</v>
      </c>
      <c r="E7" t="s">
        <v>4113</v>
      </c>
      <c r="F7" s="41">
        <f t="shared" si="0"/>
        <v>75</v>
      </c>
      <c r="G7" s="45" t="s">
        <v>121</v>
      </c>
      <c r="H7" s="41">
        <v>24</v>
      </c>
      <c r="I7" s="45" t="s">
        <v>197</v>
      </c>
      <c r="J7" s="45">
        <v>500</v>
      </c>
    </row>
    <row r="8" spans="1:10" x14ac:dyDescent="0.25">
      <c r="A8" s="46" t="s">
        <v>303</v>
      </c>
      <c r="B8" s="46">
        <v>182</v>
      </c>
      <c r="C8" s="40" t="s">
        <v>281</v>
      </c>
      <c r="D8" s="40">
        <v>285</v>
      </c>
      <c r="E8" t="s">
        <v>4112</v>
      </c>
      <c r="F8" s="41">
        <f t="shared" si="0"/>
        <v>70</v>
      </c>
      <c r="G8" s="45" t="s">
        <v>211</v>
      </c>
      <c r="H8" s="41">
        <v>32</v>
      </c>
      <c r="I8" t="s">
        <v>4119</v>
      </c>
      <c r="J8">
        <v>189</v>
      </c>
    </row>
    <row r="9" spans="1:10" x14ac:dyDescent="0.25">
      <c r="A9" s="46" t="s">
        <v>5338</v>
      </c>
      <c r="B9" s="46">
        <v>341</v>
      </c>
      <c r="C9" s="40" t="s">
        <v>5393</v>
      </c>
      <c r="D9" s="40">
        <v>366</v>
      </c>
      <c r="E9" t="s">
        <v>193</v>
      </c>
      <c r="F9" s="41">
        <f t="shared" si="0"/>
        <v>65</v>
      </c>
      <c r="I9" t="s">
        <v>6095</v>
      </c>
      <c r="J9">
        <v>215</v>
      </c>
    </row>
    <row r="10" spans="1:10" x14ac:dyDescent="0.25">
      <c r="A10" s="46" t="s">
        <v>285</v>
      </c>
      <c r="B10" s="46">
        <v>346</v>
      </c>
      <c r="C10" s="40" t="s">
        <v>297</v>
      </c>
      <c r="D10" s="40">
        <v>424</v>
      </c>
      <c r="E10" t="s">
        <v>200</v>
      </c>
      <c r="F10" s="41">
        <f t="shared" si="0"/>
        <v>60</v>
      </c>
      <c r="I10" t="s">
        <v>4117</v>
      </c>
      <c r="J10">
        <v>253</v>
      </c>
    </row>
    <row r="11" spans="1:10" x14ac:dyDescent="0.25">
      <c r="A11" s="46" t="s">
        <v>291</v>
      </c>
      <c r="B11" s="46">
        <v>359</v>
      </c>
      <c r="C11" s="63" t="s">
        <v>6371</v>
      </c>
      <c r="D11" s="40">
        <v>376</v>
      </c>
      <c r="E11" t="s">
        <v>4114</v>
      </c>
      <c r="F11" s="41">
        <f t="shared" si="0"/>
        <v>55</v>
      </c>
      <c r="I11" s="45" t="s">
        <v>206</v>
      </c>
      <c r="J11" s="45">
        <v>314</v>
      </c>
    </row>
    <row r="12" spans="1:10" x14ac:dyDescent="0.25">
      <c r="A12" s="46" t="s">
        <v>280</v>
      </c>
      <c r="B12" s="46">
        <v>423</v>
      </c>
      <c r="C12" s="40" t="s">
        <v>6380</v>
      </c>
      <c r="D12" s="40">
        <v>253</v>
      </c>
      <c r="E12" t="s">
        <v>132</v>
      </c>
      <c r="F12" s="41">
        <f t="shared" si="0"/>
        <v>50</v>
      </c>
      <c r="I12" s="45" t="s">
        <v>6094</v>
      </c>
      <c r="J12" s="45">
        <v>340</v>
      </c>
    </row>
    <row r="13" spans="1:10" x14ac:dyDescent="0.25">
      <c r="A13" s="46" t="s">
        <v>326</v>
      </c>
      <c r="B13" s="46">
        <v>474</v>
      </c>
      <c r="C13" s="40" t="s">
        <v>304</v>
      </c>
      <c r="D13" s="40">
        <v>60</v>
      </c>
      <c r="E13" t="s">
        <v>134</v>
      </c>
      <c r="F13" s="41">
        <f t="shared" si="0"/>
        <v>45</v>
      </c>
      <c r="I13" s="45" t="s">
        <v>202</v>
      </c>
      <c r="J13" s="45">
        <v>378</v>
      </c>
    </row>
    <row r="14" spans="1:10" x14ac:dyDescent="0.25">
      <c r="A14" s="46" t="s">
        <v>320</v>
      </c>
      <c r="B14" s="46">
        <v>503</v>
      </c>
      <c r="C14" s="40" t="s">
        <v>272</v>
      </c>
      <c r="D14" s="40">
        <v>135</v>
      </c>
      <c r="E14" t="s">
        <v>102</v>
      </c>
      <c r="F14" s="41">
        <f t="shared" si="0"/>
        <v>40</v>
      </c>
      <c r="I14" s="45" t="s">
        <v>6096</v>
      </c>
      <c r="J14" s="45">
        <v>500</v>
      </c>
    </row>
    <row r="15" spans="1:10" x14ac:dyDescent="0.25">
      <c r="A15" s="46" t="s">
        <v>306</v>
      </c>
      <c r="B15" s="46">
        <v>519</v>
      </c>
      <c r="C15" s="40" t="s">
        <v>294</v>
      </c>
      <c r="D15" s="40">
        <v>176</v>
      </c>
      <c r="E15" t="s">
        <v>109</v>
      </c>
      <c r="F15" s="41">
        <f t="shared" si="0"/>
        <v>35</v>
      </c>
      <c r="I15" t="s">
        <v>261</v>
      </c>
      <c r="J15">
        <v>564</v>
      </c>
    </row>
    <row r="16" spans="1:10" x14ac:dyDescent="0.25">
      <c r="A16" s="46" t="s">
        <v>5336</v>
      </c>
      <c r="B16" s="46">
        <v>522</v>
      </c>
      <c r="C16" s="40" t="s">
        <v>52</v>
      </c>
      <c r="D16" s="40">
        <v>284</v>
      </c>
      <c r="E16" t="s">
        <v>127</v>
      </c>
      <c r="F16" s="41">
        <f t="shared" si="0"/>
        <v>30</v>
      </c>
      <c r="I16" t="s">
        <v>213</v>
      </c>
      <c r="J16">
        <v>628</v>
      </c>
    </row>
    <row r="17" spans="1:10" x14ac:dyDescent="0.25">
      <c r="A17" s="46" t="s">
        <v>315</v>
      </c>
      <c r="B17" s="46">
        <v>530</v>
      </c>
      <c r="C17" s="40" t="s">
        <v>316</v>
      </c>
      <c r="D17" s="40">
        <v>261</v>
      </c>
      <c r="E17" t="s">
        <v>85</v>
      </c>
      <c r="F17" s="41">
        <f t="shared" si="0"/>
        <v>25</v>
      </c>
      <c r="I17" t="s">
        <v>241</v>
      </c>
      <c r="J17">
        <v>1250</v>
      </c>
    </row>
    <row r="18" spans="1:10" x14ac:dyDescent="0.25">
      <c r="A18" s="46" t="s">
        <v>322</v>
      </c>
      <c r="B18" s="46">
        <v>550</v>
      </c>
      <c r="C18" s="40" t="s">
        <v>283</v>
      </c>
      <c r="D18" s="40">
        <v>198</v>
      </c>
      <c r="E18" t="s">
        <v>95</v>
      </c>
      <c r="F18" s="41">
        <f t="shared" si="0"/>
        <v>20</v>
      </c>
    </row>
    <row r="19" spans="1:10" x14ac:dyDescent="0.25">
      <c r="A19" s="46" t="s">
        <v>53</v>
      </c>
      <c r="B19" s="46">
        <v>556</v>
      </c>
      <c r="C19" s="40" t="s">
        <v>28</v>
      </c>
      <c r="D19" s="40">
        <v>281</v>
      </c>
    </row>
    <row r="20" spans="1:10" x14ac:dyDescent="0.25">
      <c r="A20" s="46" t="s">
        <v>5371</v>
      </c>
      <c r="B20" s="46">
        <v>569</v>
      </c>
      <c r="C20" s="40" t="s">
        <v>6378</v>
      </c>
      <c r="D20" s="40">
        <v>429</v>
      </c>
    </row>
    <row r="21" spans="1:10" x14ac:dyDescent="0.25">
      <c r="A21" s="46" t="s">
        <v>296</v>
      </c>
      <c r="B21" s="46">
        <v>624</v>
      </c>
      <c r="C21" s="40" t="s">
        <v>299</v>
      </c>
      <c r="D21" s="40">
        <v>370</v>
      </c>
    </row>
    <row r="22" spans="1:10" x14ac:dyDescent="0.25">
      <c r="A22" s="46" t="s">
        <v>27</v>
      </c>
      <c r="B22" s="46">
        <v>627</v>
      </c>
      <c r="C22" s="40" t="s">
        <v>5392</v>
      </c>
      <c r="D22" s="40">
        <v>432</v>
      </c>
    </row>
    <row r="23" spans="1:10" x14ac:dyDescent="0.25">
      <c r="A23" s="46" t="s">
        <v>1225</v>
      </c>
      <c r="B23" s="46">
        <v>647</v>
      </c>
      <c r="C23" s="63" t="s">
        <v>6372</v>
      </c>
      <c r="D23" s="40">
        <v>472</v>
      </c>
    </row>
    <row r="24" spans="1:10" x14ac:dyDescent="0.25">
      <c r="A24" s="46" t="s">
        <v>321</v>
      </c>
      <c r="B24" s="46">
        <v>658</v>
      </c>
      <c r="C24" s="40" t="s">
        <v>34</v>
      </c>
      <c r="D24" s="40">
        <v>312</v>
      </c>
    </row>
    <row r="25" spans="1:10" x14ac:dyDescent="0.25">
      <c r="A25" s="46" t="s">
        <v>325</v>
      </c>
      <c r="B25" s="46">
        <v>692</v>
      </c>
      <c r="C25" s="40" t="s">
        <v>3021</v>
      </c>
      <c r="D25" s="40">
        <v>148</v>
      </c>
    </row>
    <row r="26" spans="1:10" x14ac:dyDescent="0.25">
      <c r="A26" s="46" t="s">
        <v>289</v>
      </c>
      <c r="B26" s="46">
        <v>742</v>
      </c>
      <c r="C26" s="40" t="s">
        <v>292</v>
      </c>
      <c r="D26" s="40">
        <v>195</v>
      </c>
    </row>
    <row r="27" spans="1:10" x14ac:dyDescent="0.25">
      <c r="A27" s="46" t="s">
        <v>54</v>
      </c>
      <c r="B27" s="46">
        <v>752</v>
      </c>
      <c r="C27" s="40" t="s">
        <v>5355</v>
      </c>
      <c r="D27" s="40">
        <v>208</v>
      </c>
    </row>
    <row r="28" spans="1:10" x14ac:dyDescent="0.25">
      <c r="A28" s="46" t="s">
        <v>32</v>
      </c>
      <c r="B28" s="46">
        <v>754</v>
      </c>
      <c r="C28" s="40" t="s">
        <v>33</v>
      </c>
      <c r="D28" s="40">
        <v>296</v>
      </c>
      <c r="H28" s="41"/>
    </row>
    <row r="29" spans="1:10" x14ac:dyDescent="0.25">
      <c r="A29" s="46" t="s">
        <v>288</v>
      </c>
      <c r="B29" s="46">
        <v>766</v>
      </c>
      <c r="C29" s="40" t="s">
        <v>5391</v>
      </c>
      <c r="D29" s="40">
        <v>307</v>
      </c>
    </row>
    <row r="30" spans="1:10" x14ac:dyDescent="0.25">
      <c r="A30" s="46" t="s">
        <v>329</v>
      </c>
      <c r="B30" s="46">
        <v>773</v>
      </c>
      <c r="C30" s="40" t="s">
        <v>51</v>
      </c>
      <c r="D30" s="40">
        <v>324</v>
      </c>
    </row>
    <row r="31" spans="1:10" x14ac:dyDescent="0.25">
      <c r="A31" s="46" t="s">
        <v>50</v>
      </c>
      <c r="B31" s="46">
        <v>789</v>
      </c>
      <c r="C31" s="40" t="s">
        <v>5390</v>
      </c>
      <c r="D31" s="40">
        <v>406</v>
      </c>
    </row>
    <row r="32" spans="1:10" x14ac:dyDescent="0.25">
      <c r="A32" s="46" t="s">
        <v>343</v>
      </c>
      <c r="B32" s="46">
        <v>792</v>
      </c>
      <c r="C32" s="40" t="s">
        <v>5389</v>
      </c>
      <c r="D32" s="40">
        <v>526</v>
      </c>
    </row>
    <row r="33" spans="1:4" x14ac:dyDescent="0.25">
      <c r="A33" s="46" t="s">
        <v>298</v>
      </c>
      <c r="B33" s="46">
        <v>832</v>
      </c>
      <c r="C33" s="40" t="s">
        <v>5388</v>
      </c>
      <c r="D33" s="40">
        <v>526</v>
      </c>
    </row>
    <row r="34" spans="1:4" x14ac:dyDescent="0.25">
      <c r="A34" s="46" t="s">
        <v>1052</v>
      </c>
      <c r="B34" s="46">
        <v>837</v>
      </c>
      <c r="C34" s="40" t="s">
        <v>5387</v>
      </c>
      <c r="D34" s="40">
        <v>526</v>
      </c>
    </row>
    <row r="35" spans="1:4" x14ac:dyDescent="0.25">
      <c r="A35" s="46" t="s">
        <v>349</v>
      </c>
      <c r="B35" s="46">
        <v>843</v>
      </c>
      <c r="C35" s="40" t="s">
        <v>332</v>
      </c>
      <c r="D35" s="40">
        <v>536</v>
      </c>
    </row>
    <row r="36" spans="1:4" x14ac:dyDescent="0.25">
      <c r="A36" s="46" t="s">
        <v>1035</v>
      </c>
      <c r="B36" s="46">
        <v>854</v>
      </c>
      <c r="C36" s="40" t="s">
        <v>352</v>
      </c>
      <c r="D36" s="40">
        <v>580</v>
      </c>
    </row>
    <row r="37" spans="1:4" x14ac:dyDescent="0.25">
      <c r="A37" s="46" t="s">
        <v>1028</v>
      </c>
      <c r="B37" s="46">
        <v>862</v>
      </c>
      <c r="C37" s="40" t="s">
        <v>341</v>
      </c>
      <c r="D37" s="40">
        <v>585</v>
      </c>
    </row>
    <row r="38" spans="1:4" x14ac:dyDescent="0.25">
      <c r="A38" s="46" t="s">
        <v>1007</v>
      </c>
      <c r="B38" s="46">
        <v>883</v>
      </c>
      <c r="C38" s="40" t="s">
        <v>5384</v>
      </c>
      <c r="D38" s="40">
        <v>565</v>
      </c>
    </row>
    <row r="39" spans="1:4" x14ac:dyDescent="0.25">
      <c r="A39" s="46" t="s">
        <v>351</v>
      </c>
      <c r="B39" s="46">
        <v>888</v>
      </c>
      <c r="C39" s="40" t="s">
        <v>328</v>
      </c>
      <c r="D39" s="40">
        <v>562</v>
      </c>
    </row>
    <row r="40" spans="1:4" x14ac:dyDescent="0.25">
      <c r="A40" s="46" t="s">
        <v>986</v>
      </c>
      <c r="B40" s="46">
        <v>906</v>
      </c>
      <c r="C40" s="40" t="s">
        <v>330</v>
      </c>
      <c r="D40" s="40">
        <v>562</v>
      </c>
    </row>
    <row r="41" spans="1:4" x14ac:dyDescent="0.25">
      <c r="A41" s="46" t="s">
        <v>441</v>
      </c>
      <c r="B41" s="46">
        <v>915</v>
      </c>
      <c r="C41" s="40" t="s">
        <v>335</v>
      </c>
      <c r="D41" s="40">
        <v>552</v>
      </c>
    </row>
    <row r="42" spans="1:4" x14ac:dyDescent="0.25">
      <c r="A42" s="46" t="s">
        <v>967</v>
      </c>
      <c r="B42" s="46">
        <v>916</v>
      </c>
      <c r="C42" s="40" t="s">
        <v>5382</v>
      </c>
      <c r="D42" s="40">
        <v>564</v>
      </c>
    </row>
    <row r="43" spans="1:4" x14ac:dyDescent="0.25">
      <c r="A43" s="46" t="s">
        <v>337</v>
      </c>
      <c r="B43" s="46">
        <v>930</v>
      </c>
      <c r="C43" s="40" t="s">
        <v>339</v>
      </c>
      <c r="D43" s="40">
        <v>595</v>
      </c>
    </row>
    <row r="44" spans="1:4" x14ac:dyDescent="0.25">
      <c r="A44" s="46" t="s">
        <v>340</v>
      </c>
      <c r="B44" s="46">
        <v>963</v>
      </c>
      <c r="C44" s="40" t="s">
        <v>346</v>
      </c>
      <c r="D44" s="40">
        <v>588</v>
      </c>
    </row>
    <row r="45" spans="1:4" x14ac:dyDescent="0.25">
      <c r="A45" s="46" t="s">
        <v>317</v>
      </c>
      <c r="B45" s="46">
        <v>1002</v>
      </c>
      <c r="C45" s="40" t="s">
        <v>5379</v>
      </c>
      <c r="D45" s="40">
        <v>481</v>
      </c>
    </row>
    <row r="46" spans="1:4" x14ac:dyDescent="0.25">
      <c r="A46" s="46" t="s">
        <v>295</v>
      </c>
      <c r="B46" s="46">
        <v>1016</v>
      </c>
      <c r="C46" s="40" t="s">
        <v>5378</v>
      </c>
      <c r="D46" s="40">
        <v>415</v>
      </c>
    </row>
    <row r="47" spans="1:4" x14ac:dyDescent="0.25">
      <c r="A47" s="46" t="s">
        <v>858</v>
      </c>
      <c r="B47" s="46">
        <v>1037</v>
      </c>
      <c r="C47" s="40" t="s">
        <v>5377</v>
      </c>
      <c r="D47" s="40">
        <v>415</v>
      </c>
    </row>
    <row r="48" spans="1:4" x14ac:dyDescent="0.25">
      <c r="A48" s="46" t="s">
        <v>334</v>
      </c>
      <c r="B48" s="46">
        <v>1039</v>
      </c>
      <c r="C48" s="40" t="s">
        <v>5376</v>
      </c>
      <c r="D48" s="40">
        <v>462</v>
      </c>
    </row>
    <row r="49" spans="1:4" x14ac:dyDescent="0.25">
      <c r="A49" s="46" t="s">
        <v>838</v>
      </c>
      <c r="B49" s="46">
        <v>1060</v>
      </c>
      <c r="C49" s="40" t="s">
        <v>5375</v>
      </c>
      <c r="D49" s="40">
        <v>462</v>
      </c>
    </row>
    <row r="50" spans="1:4" x14ac:dyDescent="0.25">
      <c r="A50" s="46" t="s">
        <v>336</v>
      </c>
      <c r="B50" s="46">
        <v>1062</v>
      </c>
      <c r="C50" s="60" t="s">
        <v>5374</v>
      </c>
      <c r="D50" s="40">
        <v>426</v>
      </c>
    </row>
    <row r="51" spans="1:4" x14ac:dyDescent="0.25">
      <c r="A51" s="46" t="s">
        <v>806</v>
      </c>
      <c r="B51" s="46">
        <v>1093</v>
      </c>
      <c r="C51" s="40" t="s">
        <v>5373</v>
      </c>
      <c r="D51" s="40">
        <v>460</v>
      </c>
    </row>
    <row r="52" spans="1:4" x14ac:dyDescent="0.25">
      <c r="A52" s="46" t="s">
        <v>331</v>
      </c>
      <c r="B52" s="46">
        <v>1102</v>
      </c>
      <c r="C52" s="60" t="s">
        <v>5372</v>
      </c>
      <c r="D52" s="40">
        <v>460</v>
      </c>
    </row>
    <row r="53" spans="1:4" x14ac:dyDescent="0.25">
      <c r="A53" s="46" t="s">
        <v>772</v>
      </c>
      <c r="B53" s="46">
        <v>1126</v>
      </c>
      <c r="C53" s="63" t="s">
        <v>6374</v>
      </c>
      <c r="D53" s="40">
        <v>460</v>
      </c>
    </row>
    <row r="54" spans="1:4" x14ac:dyDescent="0.25">
      <c r="A54" s="46" t="s">
        <v>293</v>
      </c>
      <c r="B54" s="46">
        <v>1136</v>
      </c>
      <c r="C54" s="63" t="s">
        <v>6376</v>
      </c>
      <c r="D54" s="40">
        <v>498</v>
      </c>
    </row>
    <row r="55" spans="1:4" x14ac:dyDescent="0.25">
      <c r="A55" s="46" t="s">
        <v>342</v>
      </c>
      <c r="B55" s="46">
        <v>1140</v>
      </c>
      <c r="C55" s="63" t="s">
        <v>6377</v>
      </c>
      <c r="D55" s="40">
        <v>541</v>
      </c>
    </row>
    <row r="56" spans="1:4" x14ac:dyDescent="0.25">
      <c r="A56" s="46" t="s">
        <v>338</v>
      </c>
      <c r="B56" s="46">
        <v>1140</v>
      </c>
      <c r="C56" s="60" t="s">
        <v>354</v>
      </c>
      <c r="D56" s="40">
        <v>601</v>
      </c>
    </row>
    <row r="57" spans="1:4" x14ac:dyDescent="0.25">
      <c r="A57" s="46" t="s">
        <v>333</v>
      </c>
      <c r="B57" s="46">
        <v>1146</v>
      </c>
      <c r="C57" s="40" t="s">
        <v>353</v>
      </c>
      <c r="D57" s="40">
        <v>601</v>
      </c>
    </row>
    <row r="58" spans="1:4" x14ac:dyDescent="0.25">
      <c r="A58" s="46" t="s">
        <v>5370</v>
      </c>
      <c r="B58" s="46">
        <v>1184</v>
      </c>
      <c r="C58" s="40" t="s">
        <v>6373</v>
      </c>
      <c r="D58" s="40">
        <v>592</v>
      </c>
    </row>
    <row r="59" spans="1:4" x14ac:dyDescent="0.25">
      <c r="A59" s="46" t="s">
        <v>347</v>
      </c>
      <c r="B59" s="46">
        <v>1196</v>
      </c>
      <c r="C59" s="40" t="s">
        <v>6379</v>
      </c>
      <c r="D59" s="40">
        <v>615</v>
      </c>
    </row>
    <row r="60" spans="1:4" x14ac:dyDescent="0.25">
      <c r="A60" s="46" t="s">
        <v>345</v>
      </c>
      <c r="B60" s="46">
        <v>1204</v>
      </c>
      <c r="D60"/>
    </row>
    <row r="61" spans="1:4" x14ac:dyDescent="0.25">
      <c r="A61" s="46" t="s">
        <v>348</v>
      </c>
      <c r="B61" s="46">
        <v>1213</v>
      </c>
      <c r="D61"/>
    </row>
    <row r="62" spans="1:4" x14ac:dyDescent="0.25">
      <c r="A62" s="46" t="s">
        <v>666</v>
      </c>
      <c r="B62" s="46">
        <v>1236</v>
      </c>
      <c r="D62"/>
    </row>
    <row r="63" spans="1:4" x14ac:dyDescent="0.25">
      <c r="A63" s="61" t="s">
        <v>669</v>
      </c>
      <c r="B63">
        <v>1235</v>
      </c>
      <c r="D63"/>
    </row>
    <row r="64" spans="1:4" x14ac:dyDescent="0.25">
      <c r="A64" s="61" t="s">
        <v>6365</v>
      </c>
      <c r="B64">
        <v>1103</v>
      </c>
      <c r="D64"/>
    </row>
    <row r="65" spans="1:5" x14ac:dyDescent="0.25">
      <c r="A65" s="61" t="s">
        <v>668</v>
      </c>
      <c r="B65">
        <v>1228</v>
      </c>
      <c r="D65"/>
    </row>
    <row r="66" spans="1:5" x14ac:dyDescent="0.25">
      <c r="A66" s="61" t="s">
        <v>687</v>
      </c>
      <c r="B66" s="60">
        <v>1213</v>
      </c>
      <c r="D66"/>
    </row>
    <row r="67" spans="1:5" x14ac:dyDescent="0.25">
      <c r="A67" s="61" t="s">
        <v>6370</v>
      </c>
      <c r="B67" s="60">
        <v>1161</v>
      </c>
      <c r="D67"/>
    </row>
    <row r="68" spans="1:5" x14ac:dyDescent="0.25">
      <c r="A68" s="61" t="s">
        <v>6371</v>
      </c>
      <c r="B68" s="60">
        <v>1027</v>
      </c>
      <c r="D68"/>
    </row>
    <row r="69" spans="1:5" x14ac:dyDescent="0.25">
      <c r="A69" s="61" t="s">
        <v>6366</v>
      </c>
      <c r="B69" s="60">
        <v>429</v>
      </c>
      <c r="D69"/>
    </row>
    <row r="70" spans="1:5" x14ac:dyDescent="0.25">
      <c r="A70" s="61" t="s">
        <v>5340</v>
      </c>
      <c r="B70" s="60">
        <v>250</v>
      </c>
      <c r="D70"/>
    </row>
    <row r="71" spans="1:5" x14ac:dyDescent="0.25">
      <c r="A71" s="61" t="s">
        <v>6367</v>
      </c>
      <c r="B71" s="60">
        <v>876</v>
      </c>
      <c r="D71"/>
    </row>
    <row r="72" spans="1:5" x14ac:dyDescent="0.25">
      <c r="A72" s="61" t="s">
        <v>6369</v>
      </c>
      <c r="B72" s="60">
        <v>264</v>
      </c>
      <c r="D72"/>
    </row>
    <row r="73" spans="1:5" x14ac:dyDescent="0.25">
      <c r="A73" s="61" t="s">
        <v>716</v>
      </c>
      <c r="B73" s="60">
        <v>1236</v>
      </c>
      <c r="D73"/>
    </row>
    <row r="74" spans="1:5" x14ac:dyDescent="0.25">
      <c r="A74" s="60" t="s">
        <v>788</v>
      </c>
      <c r="B74" s="60">
        <v>1107</v>
      </c>
      <c r="D74"/>
    </row>
    <row r="75" spans="1:5" x14ac:dyDescent="0.25">
      <c r="A75" s="61" t="s">
        <v>6368</v>
      </c>
      <c r="B75" s="60">
        <v>785</v>
      </c>
      <c r="D75"/>
    </row>
    <row r="76" spans="1:5" x14ac:dyDescent="0.25">
      <c r="A76"/>
      <c r="B76"/>
      <c r="D76"/>
    </row>
    <row r="77" spans="1:5" x14ac:dyDescent="0.25">
      <c r="A77"/>
      <c r="B77"/>
      <c r="D77"/>
    </row>
    <row r="78" spans="1:5" x14ac:dyDescent="0.25">
      <c r="A78"/>
      <c r="B78"/>
      <c r="D78"/>
      <c r="E78" s="60"/>
    </row>
    <row r="79" spans="1:5" x14ac:dyDescent="0.25">
      <c r="A79"/>
      <c r="B79"/>
      <c r="D79"/>
    </row>
    <row r="80" spans="1:5" x14ac:dyDescent="0.25">
      <c r="A80"/>
      <c r="B80"/>
      <c r="D80"/>
      <c r="E80" s="60"/>
    </row>
    <row r="81" spans="1:5" x14ac:dyDescent="0.25">
      <c r="A81"/>
      <c r="B81"/>
    </row>
    <row r="82" spans="1:5" x14ac:dyDescent="0.25">
      <c r="A82"/>
      <c r="B82"/>
      <c r="E82" s="60"/>
    </row>
    <row r="83" spans="1:5" x14ac:dyDescent="0.25">
      <c r="A83"/>
      <c r="B83"/>
      <c r="E83" s="60"/>
    </row>
    <row r="84" spans="1:5" x14ac:dyDescent="0.25">
      <c r="A84"/>
      <c r="B84"/>
      <c r="E84" s="60"/>
    </row>
    <row r="85" spans="1:5" x14ac:dyDescent="0.25">
      <c r="A85"/>
      <c r="B85"/>
      <c r="E85" s="60"/>
    </row>
    <row r="86" spans="1:5" x14ac:dyDescent="0.25">
      <c r="A86"/>
      <c r="B86"/>
      <c r="E86" s="60"/>
    </row>
    <row r="87" spans="1:5" x14ac:dyDescent="0.25">
      <c r="A87"/>
      <c r="B87"/>
      <c r="E87" s="60"/>
    </row>
    <row r="88" spans="1:5" x14ac:dyDescent="0.25">
      <c r="A88"/>
      <c r="B88"/>
    </row>
    <row r="89" spans="1:5" x14ac:dyDescent="0.25">
      <c r="A89"/>
      <c r="B89"/>
      <c r="E89" s="60"/>
    </row>
    <row r="90" spans="1:5" x14ac:dyDescent="0.25">
      <c r="A90"/>
      <c r="B90"/>
    </row>
    <row r="91" spans="1:5" x14ac:dyDescent="0.25">
      <c r="A91"/>
      <c r="B91"/>
    </row>
    <row r="92" spans="1:5" x14ac:dyDescent="0.25">
      <c r="A92"/>
      <c r="B92"/>
    </row>
    <row r="93" spans="1:5" x14ac:dyDescent="0.25">
      <c r="A93"/>
      <c r="B93"/>
    </row>
    <row r="94" spans="1:5" x14ac:dyDescent="0.25">
      <c r="A94"/>
      <c r="B94"/>
    </row>
    <row r="95" spans="1:5" x14ac:dyDescent="0.25">
      <c r="A95"/>
      <c r="B95"/>
      <c r="D95"/>
    </row>
    <row r="96" spans="1:5" x14ac:dyDescent="0.25">
      <c r="A96"/>
      <c r="B96"/>
      <c r="D96"/>
    </row>
    <row r="97" spans="1:4" x14ac:dyDescent="0.25">
      <c r="A97"/>
      <c r="B97"/>
      <c r="D97"/>
    </row>
    <row r="98" spans="1:4" x14ac:dyDescent="0.25">
      <c r="A98" s="61"/>
      <c r="B98" s="60"/>
      <c r="D98"/>
    </row>
    <row r="99" spans="1:4" x14ac:dyDescent="0.25">
      <c r="A99" s="61"/>
      <c r="B99" s="60"/>
      <c r="D99"/>
    </row>
    <row r="100" spans="1:4" x14ac:dyDescent="0.25">
      <c r="D100"/>
    </row>
    <row r="101" spans="1:4" x14ac:dyDescent="0.25">
      <c r="A101"/>
      <c r="B101"/>
      <c r="D101"/>
    </row>
    <row r="102" spans="1:4" x14ac:dyDescent="0.25">
      <c r="A102"/>
      <c r="B102"/>
      <c r="D102"/>
    </row>
    <row r="103" spans="1:4" x14ac:dyDescent="0.25">
      <c r="A103"/>
      <c r="D103"/>
    </row>
    <row r="104" spans="1:4" x14ac:dyDescent="0.25">
      <c r="A104"/>
      <c r="D104"/>
    </row>
    <row r="105" spans="1:4" x14ac:dyDescent="0.25">
      <c r="A105"/>
      <c r="D105"/>
    </row>
    <row r="106" spans="1:4" x14ac:dyDescent="0.25">
      <c r="A106"/>
      <c r="D106"/>
    </row>
    <row r="107" spans="1:4" x14ac:dyDescent="0.25">
      <c r="A107"/>
      <c r="D107"/>
    </row>
    <row r="108" spans="1:4" x14ac:dyDescent="0.25">
      <c r="A108"/>
      <c r="D108"/>
    </row>
    <row r="109" spans="1:4" x14ac:dyDescent="0.25">
      <c r="A109"/>
      <c r="D109"/>
    </row>
    <row r="110" spans="1:4" x14ac:dyDescent="0.25">
      <c r="A110"/>
      <c r="D110"/>
    </row>
    <row r="111" spans="1:4" x14ac:dyDescent="0.25">
      <c r="A111"/>
      <c r="D111"/>
    </row>
    <row r="112" spans="1:4" x14ac:dyDescent="0.25">
      <c r="A112"/>
      <c r="D112"/>
    </row>
    <row r="113" spans="1:4" x14ac:dyDescent="0.25">
      <c r="A113"/>
      <c r="D113"/>
    </row>
    <row r="114" spans="1:4" x14ac:dyDescent="0.25">
      <c r="A114"/>
      <c r="D114"/>
    </row>
    <row r="115" spans="1:4" x14ac:dyDescent="0.25">
      <c r="A115"/>
      <c r="D115"/>
    </row>
    <row r="116" spans="1:4" x14ac:dyDescent="0.25">
      <c r="A116"/>
      <c r="D116"/>
    </row>
    <row r="117" spans="1:4" x14ac:dyDescent="0.25">
      <c r="A117"/>
      <c r="D117"/>
    </row>
    <row r="118" spans="1:4" x14ac:dyDescent="0.25">
      <c r="A118"/>
      <c r="D118"/>
    </row>
    <row r="119" spans="1:4" x14ac:dyDescent="0.25">
      <c r="A119"/>
      <c r="D119"/>
    </row>
    <row r="120" spans="1:4" x14ac:dyDescent="0.25">
      <c r="A120"/>
      <c r="D120"/>
    </row>
    <row r="121" spans="1:4" x14ac:dyDescent="0.25">
      <c r="A121"/>
      <c r="D121"/>
    </row>
    <row r="122" spans="1:4" x14ac:dyDescent="0.25">
      <c r="A122"/>
      <c r="D122"/>
    </row>
    <row r="123" spans="1:4" x14ac:dyDescent="0.25">
      <c r="A123"/>
      <c r="D123"/>
    </row>
    <row r="124" spans="1:4" x14ac:dyDescent="0.25">
      <c r="A124"/>
      <c r="D124"/>
    </row>
    <row r="125" spans="1:4" x14ac:dyDescent="0.25">
      <c r="A125"/>
      <c r="D125"/>
    </row>
    <row r="126" spans="1:4" x14ac:dyDescent="0.25">
      <c r="A126"/>
      <c r="D126"/>
    </row>
    <row r="127" spans="1:4" x14ac:dyDescent="0.25">
      <c r="A127"/>
      <c r="D127"/>
    </row>
    <row r="128" spans="1:4" x14ac:dyDescent="0.25">
      <c r="A128"/>
      <c r="D128"/>
    </row>
    <row r="129" spans="1:4" x14ac:dyDescent="0.25">
      <c r="A129"/>
      <c r="D129"/>
    </row>
    <row r="130" spans="1:4" x14ac:dyDescent="0.25">
      <c r="A130"/>
      <c r="D130"/>
    </row>
    <row r="131" spans="1:4" x14ac:dyDescent="0.25">
      <c r="A131"/>
      <c r="D131"/>
    </row>
    <row r="132" spans="1:4" x14ac:dyDescent="0.25">
      <c r="A132"/>
      <c r="D132"/>
    </row>
    <row r="133" spans="1:4" x14ac:dyDescent="0.25">
      <c r="A133"/>
      <c r="D133"/>
    </row>
    <row r="134" spans="1:4" x14ac:dyDescent="0.25">
      <c r="A134"/>
      <c r="D134"/>
    </row>
    <row r="135" spans="1:4" x14ac:dyDescent="0.25">
      <c r="A135"/>
      <c r="D135"/>
    </row>
    <row r="136" spans="1:4" x14ac:dyDescent="0.25">
      <c r="A136"/>
      <c r="D136"/>
    </row>
    <row r="137" spans="1:4" x14ac:dyDescent="0.25">
      <c r="A137"/>
      <c r="D137"/>
    </row>
    <row r="138" spans="1:4" x14ac:dyDescent="0.25">
      <c r="A138"/>
      <c r="D138"/>
    </row>
    <row r="139" spans="1:4" x14ac:dyDescent="0.25">
      <c r="A139"/>
      <c r="D139"/>
    </row>
    <row r="140" spans="1:4" x14ac:dyDescent="0.25">
      <c r="A140"/>
      <c r="D140"/>
    </row>
    <row r="141" spans="1:4" x14ac:dyDescent="0.25">
      <c r="A141"/>
      <c r="D141"/>
    </row>
    <row r="142" spans="1:4" x14ac:dyDescent="0.25">
      <c r="A142"/>
      <c r="D142"/>
    </row>
    <row r="143" spans="1:4" x14ac:dyDescent="0.25">
      <c r="A143"/>
      <c r="D143"/>
    </row>
    <row r="144" spans="1:4" x14ac:dyDescent="0.25">
      <c r="A144"/>
      <c r="D144"/>
    </row>
    <row r="145" spans="1:4" x14ac:dyDescent="0.25">
      <c r="A145"/>
      <c r="D145"/>
    </row>
    <row r="146" spans="1:4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x14ac:dyDescent="0.25">
      <c r="A149"/>
      <c r="D149"/>
    </row>
    <row r="150" spans="1:4" x14ac:dyDescent="0.25">
      <c r="A150"/>
      <c r="D150"/>
    </row>
    <row r="151" spans="1:4" x14ac:dyDescent="0.25">
      <c r="A151"/>
      <c r="D151"/>
    </row>
    <row r="152" spans="1:4" x14ac:dyDescent="0.25">
      <c r="A152"/>
      <c r="D152"/>
    </row>
    <row r="153" spans="1:4" x14ac:dyDescent="0.25">
      <c r="A153"/>
      <c r="D153"/>
    </row>
    <row r="154" spans="1:4" x14ac:dyDescent="0.25">
      <c r="A154"/>
      <c r="D154"/>
    </row>
    <row r="155" spans="1:4" x14ac:dyDescent="0.25">
      <c r="A155"/>
      <c r="D155"/>
    </row>
    <row r="156" spans="1:4" x14ac:dyDescent="0.25">
      <c r="A156"/>
      <c r="D156"/>
    </row>
    <row r="157" spans="1:4" x14ac:dyDescent="0.25">
      <c r="A157"/>
      <c r="D157"/>
    </row>
    <row r="158" spans="1:4" x14ac:dyDescent="0.25">
      <c r="A158"/>
      <c r="D158"/>
    </row>
    <row r="159" spans="1:4" x14ac:dyDescent="0.25">
      <c r="A159"/>
      <c r="D159"/>
    </row>
    <row r="160" spans="1:4" x14ac:dyDescent="0.25">
      <c r="A160"/>
      <c r="D160"/>
    </row>
    <row r="161" spans="1:4" x14ac:dyDescent="0.25">
      <c r="A161"/>
      <c r="D161"/>
    </row>
    <row r="162" spans="1:4" x14ac:dyDescent="0.25">
      <c r="A162"/>
      <c r="D162"/>
    </row>
    <row r="163" spans="1:4" x14ac:dyDescent="0.25">
      <c r="A163"/>
      <c r="D163"/>
    </row>
    <row r="164" spans="1:4" x14ac:dyDescent="0.25">
      <c r="A164"/>
      <c r="D164"/>
    </row>
    <row r="165" spans="1:4" x14ac:dyDescent="0.25">
      <c r="A165"/>
      <c r="D165"/>
    </row>
    <row r="166" spans="1:4" x14ac:dyDescent="0.25">
      <c r="A166"/>
      <c r="D166"/>
    </row>
    <row r="167" spans="1:4" x14ac:dyDescent="0.25">
      <c r="A167"/>
      <c r="D167"/>
    </row>
    <row r="168" spans="1:4" x14ac:dyDescent="0.25">
      <c r="A168"/>
      <c r="D168"/>
    </row>
    <row r="169" spans="1:4" x14ac:dyDescent="0.25">
      <c r="A169"/>
      <c r="D169"/>
    </row>
    <row r="170" spans="1:4" x14ac:dyDescent="0.25">
      <c r="A170"/>
      <c r="D170"/>
    </row>
    <row r="171" spans="1:4" x14ac:dyDescent="0.25">
      <c r="A171"/>
      <c r="D171"/>
    </row>
    <row r="172" spans="1:4" x14ac:dyDescent="0.25">
      <c r="D172"/>
    </row>
    <row r="173" spans="1:4" x14ac:dyDescent="0.25">
      <c r="D173"/>
    </row>
    <row r="174" spans="1:4" x14ac:dyDescent="0.25">
      <c r="D174"/>
    </row>
    <row r="175" spans="1:4" x14ac:dyDescent="0.25">
      <c r="D175"/>
    </row>
    <row r="176" spans="1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</sheetData>
  <sortState xmlns:xlrd2="http://schemas.microsoft.com/office/spreadsheetml/2017/richdata2" ref="C2:D59">
    <sortCondition ref="C2:C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3461-A0C3-4232-87EF-23579E3BF6B7}">
  <dimension ref="A1:AK1308"/>
  <sheetViews>
    <sheetView topLeftCell="J567" zoomScale="70" zoomScaleNormal="70" workbookViewId="0">
      <selection activeCell="K582" sqref="K582"/>
    </sheetView>
  </sheetViews>
  <sheetFormatPr defaultRowHeight="15" x14ac:dyDescent="0.25"/>
  <cols>
    <col min="1" max="1" width="18.28515625" customWidth="1"/>
    <col min="7" max="7" width="20.7109375" customWidth="1"/>
    <col min="8" max="8" width="31.42578125" customWidth="1"/>
    <col min="10" max="10" width="31.42578125" customWidth="1"/>
    <col min="13" max="13" width="18.28515625" customWidth="1"/>
    <col min="16" max="16" width="28" customWidth="1"/>
    <col min="19" max="20" width="9.140625" style="47"/>
    <col min="22" max="22" width="28.42578125" customWidth="1"/>
    <col min="27" max="27" width="21.140625" customWidth="1"/>
    <col min="28" max="28" width="9" customWidth="1"/>
    <col min="29" max="29" width="29.7109375" customWidth="1"/>
    <col min="33" max="33" width="18.28515625" customWidth="1"/>
    <col min="35" max="35" width="25.85546875" customWidth="1"/>
  </cols>
  <sheetData>
    <row r="1" spans="1:37" x14ac:dyDescent="0.25">
      <c r="A1" t="s">
        <v>47</v>
      </c>
      <c r="B1" t="s">
        <v>266</v>
      </c>
      <c r="D1" t="s">
        <v>47</v>
      </c>
      <c r="J1" t="s">
        <v>3022</v>
      </c>
      <c r="K1" t="s">
        <v>594</v>
      </c>
      <c r="M1" t="s">
        <v>47</v>
      </c>
      <c r="N1" t="s">
        <v>3024</v>
      </c>
      <c r="P1" t="s">
        <v>3023</v>
      </c>
      <c r="Q1" t="s">
        <v>594</v>
      </c>
      <c r="S1" t="s">
        <v>6120</v>
      </c>
      <c r="AC1" t="s">
        <v>354</v>
      </c>
      <c r="AD1">
        <v>601</v>
      </c>
      <c r="AE1">
        <f t="shared" ref="AE1:AE32" si="0">662-AD1</f>
        <v>61</v>
      </c>
      <c r="AI1" t="s">
        <v>271</v>
      </c>
      <c r="AJ1">
        <v>31</v>
      </c>
      <c r="AK1">
        <v>1277</v>
      </c>
    </row>
    <row r="2" spans="1:37" x14ac:dyDescent="0.25">
      <c r="A2" t="s">
        <v>365</v>
      </c>
      <c r="B2">
        <f t="shared" ref="B2:B33" si="1">VLOOKUP(A2,$D$2:$E$63,2,FALSE)</f>
        <v>793</v>
      </c>
      <c r="D2" t="s">
        <v>365</v>
      </c>
      <c r="E2">
        <v>793</v>
      </c>
      <c r="J2" t="s">
        <v>597</v>
      </c>
      <c r="K2">
        <v>1</v>
      </c>
      <c r="P2" t="s">
        <v>1857</v>
      </c>
      <c r="Q2">
        <v>1</v>
      </c>
      <c r="S2" s="47" t="s">
        <v>206</v>
      </c>
      <c r="T2" s="47">
        <v>128</v>
      </c>
      <c r="U2">
        <v>1000</v>
      </c>
      <c r="V2" s="47">
        <f>IF(ISNUMBER(SEARCH("+",$S2)),(T2*0.5+U2*0.25),IF(ISNUMBER(SEARCH("HDD",$S2)),(T2*0.25),IF(ISNUMBER(SEARCH("SSD",$S2)),(T2*0.5))))</f>
        <v>314</v>
      </c>
      <c r="AC2" t="s">
        <v>353</v>
      </c>
      <c r="AD2">
        <v>601</v>
      </c>
      <c r="AE2">
        <f t="shared" si="0"/>
        <v>61</v>
      </c>
      <c r="AI2" t="s">
        <v>435</v>
      </c>
      <c r="AJ2">
        <v>62</v>
      </c>
      <c r="AK2">
        <f>1308-AJ2</f>
        <v>1246</v>
      </c>
    </row>
    <row r="3" spans="1:37" x14ac:dyDescent="0.25">
      <c r="A3" t="s">
        <v>366</v>
      </c>
      <c r="B3">
        <f t="shared" si="1"/>
        <v>1049</v>
      </c>
      <c r="D3" t="s">
        <v>366</v>
      </c>
      <c r="E3">
        <v>1049</v>
      </c>
      <c r="J3" t="s">
        <v>598</v>
      </c>
      <c r="K3">
        <v>2</v>
      </c>
      <c r="P3" t="s">
        <v>1858</v>
      </c>
      <c r="Q3">
        <v>2</v>
      </c>
      <c r="S3" s="47" t="s">
        <v>206</v>
      </c>
      <c r="T3" s="47">
        <v>128</v>
      </c>
      <c r="U3">
        <v>1000</v>
      </c>
      <c r="V3" s="48">
        <f t="shared" ref="V3:V66" si="2">IF(ISNUMBER(SEARCH("+",$S3)),(T3*0.5+U3*0.25),IF(ISNUMBER(SEARCH("HDD",$S3)),(T3*0.25),IF(ISNUMBER(SEARCH("SSD",$S3)),(T3*0.5))))</f>
        <v>314</v>
      </c>
      <c r="AC3" t="s">
        <v>350</v>
      </c>
      <c r="AD3">
        <v>596</v>
      </c>
      <c r="AE3">
        <f t="shared" si="0"/>
        <v>66</v>
      </c>
      <c r="AI3" t="s">
        <v>1766</v>
      </c>
      <c r="AJ3">
        <v>100</v>
      </c>
      <c r="AK3">
        <v>1208</v>
      </c>
    </row>
    <row r="4" spans="1:37" x14ac:dyDescent="0.25">
      <c r="A4" t="s">
        <v>367</v>
      </c>
      <c r="B4">
        <f t="shared" si="1"/>
        <v>1038</v>
      </c>
      <c r="D4" t="s">
        <v>367</v>
      </c>
      <c r="E4">
        <v>1038</v>
      </c>
      <c r="J4" t="s">
        <v>599</v>
      </c>
      <c r="K4">
        <v>3</v>
      </c>
      <c r="P4" t="s">
        <v>1859</v>
      </c>
      <c r="Q4">
        <v>3</v>
      </c>
      <c r="S4" s="47" t="s">
        <v>206</v>
      </c>
      <c r="T4" s="47">
        <v>128</v>
      </c>
      <c r="U4">
        <v>1000</v>
      </c>
      <c r="V4" s="48">
        <f t="shared" si="2"/>
        <v>314</v>
      </c>
      <c r="AC4" t="s">
        <v>5381</v>
      </c>
      <c r="AD4">
        <v>596</v>
      </c>
      <c r="AE4">
        <f t="shared" si="0"/>
        <v>66</v>
      </c>
      <c r="AI4" t="s">
        <v>311</v>
      </c>
      <c r="AJ4">
        <v>101</v>
      </c>
      <c r="AK4">
        <v>1207</v>
      </c>
    </row>
    <row r="5" spans="1:37" x14ac:dyDescent="0.25">
      <c r="A5" t="s">
        <v>368</v>
      </c>
      <c r="B5">
        <f t="shared" si="1"/>
        <v>856</v>
      </c>
      <c r="D5" t="s">
        <v>368</v>
      </c>
      <c r="E5">
        <v>856</v>
      </c>
      <c r="J5" t="s">
        <v>600</v>
      </c>
      <c r="K5">
        <v>4</v>
      </c>
      <c r="P5" t="s">
        <v>1860</v>
      </c>
      <c r="Q5">
        <v>4</v>
      </c>
      <c r="S5" s="47" t="s">
        <v>202</v>
      </c>
      <c r="T5" s="47">
        <v>256</v>
      </c>
      <c r="U5">
        <v>1000</v>
      </c>
      <c r="V5" s="48">
        <f t="shared" si="2"/>
        <v>378</v>
      </c>
      <c r="X5">
        <f>128*3</f>
        <v>384</v>
      </c>
      <c r="AC5" t="s">
        <v>339</v>
      </c>
      <c r="AD5">
        <v>595</v>
      </c>
      <c r="AE5">
        <f t="shared" si="0"/>
        <v>67</v>
      </c>
      <c r="AI5" t="s">
        <v>309</v>
      </c>
      <c r="AJ5">
        <v>128</v>
      </c>
      <c r="AK5">
        <v>1180</v>
      </c>
    </row>
    <row r="6" spans="1:37" x14ac:dyDescent="0.25">
      <c r="A6" t="s">
        <v>369</v>
      </c>
      <c r="B6">
        <f t="shared" si="1"/>
        <v>1096</v>
      </c>
      <c r="D6" t="s">
        <v>369</v>
      </c>
      <c r="E6">
        <v>1096</v>
      </c>
      <c r="J6" t="s">
        <v>601</v>
      </c>
      <c r="K6">
        <v>5</v>
      </c>
      <c r="P6" t="s">
        <v>1861</v>
      </c>
      <c r="Q6">
        <v>5</v>
      </c>
      <c r="S6" s="47" t="s">
        <v>202</v>
      </c>
      <c r="T6" s="47">
        <v>256</v>
      </c>
      <c r="U6">
        <v>1000</v>
      </c>
      <c r="V6" s="48">
        <f t="shared" si="2"/>
        <v>378</v>
      </c>
      <c r="AC6" t="s">
        <v>346</v>
      </c>
      <c r="AD6">
        <v>588</v>
      </c>
      <c r="AE6">
        <f t="shared" si="0"/>
        <v>74</v>
      </c>
      <c r="AI6" t="s">
        <v>305</v>
      </c>
      <c r="AJ6">
        <v>131</v>
      </c>
      <c r="AK6">
        <v>1177</v>
      </c>
    </row>
    <row r="7" spans="1:37" x14ac:dyDescent="0.25">
      <c r="A7" t="s">
        <v>398</v>
      </c>
      <c r="B7">
        <f t="shared" si="1"/>
        <v>1158</v>
      </c>
      <c r="D7" t="s">
        <v>370</v>
      </c>
      <c r="E7">
        <v>976</v>
      </c>
      <c r="J7" t="s">
        <v>602</v>
      </c>
      <c r="K7">
        <v>6</v>
      </c>
      <c r="P7" t="s">
        <v>1862</v>
      </c>
      <c r="Q7">
        <v>5</v>
      </c>
      <c r="S7" s="47" t="s">
        <v>4119</v>
      </c>
      <c r="T7" s="47">
        <v>128</v>
      </c>
      <c r="U7">
        <v>500</v>
      </c>
      <c r="V7" s="48">
        <f t="shared" si="2"/>
        <v>189</v>
      </c>
      <c r="AC7" t="s">
        <v>5380</v>
      </c>
      <c r="AD7">
        <v>588</v>
      </c>
      <c r="AE7">
        <f t="shared" si="0"/>
        <v>74</v>
      </c>
      <c r="AI7" t="s">
        <v>303</v>
      </c>
      <c r="AJ7">
        <v>182</v>
      </c>
      <c r="AK7">
        <v>1126</v>
      </c>
    </row>
    <row r="8" spans="1:37" x14ac:dyDescent="0.25">
      <c r="A8" t="s">
        <v>370</v>
      </c>
      <c r="B8">
        <f t="shared" si="1"/>
        <v>976</v>
      </c>
      <c r="D8" t="s">
        <v>371</v>
      </c>
      <c r="E8">
        <v>1835</v>
      </c>
      <c r="J8" t="s">
        <v>603</v>
      </c>
      <c r="K8">
        <v>7</v>
      </c>
      <c r="P8" t="s">
        <v>1863</v>
      </c>
      <c r="Q8">
        <v>6</v>
      </c>
      <c r="S8" s="47" t="s">
        <v>206</v>
      </c>
      <c r="T8" s="47">
        <v>128</v>
      </c>
      <c r="U8">
        <v>1000</v>
      </c>
      <c r="V8" s="48">
        <f t="shared" si="2"/>
        <v>314</v>
      </c>
      <c r="AC8" t="s">
        <v>341</v>
      </c>
      <c r="AD8">
        <v>585</v>
      </c>
      <c r="AE8">
        <f t="shared" si="0"/>
        <v>77</v>
      </c>
      <c r="AI8" t="s">
        <v>5338</v>
      </c>
      <c r="AJ8">
        <v>341</v>
      </c>
      <c r="AK8">
        <v>967</v>
      </c>
    </row>
    <row r="9" spans="1:37" x14ac:dyDescent="0.25">
      <c r="A9" t="s">
        <v>401</v>
      </c>
      <c r="B9">
        <f t="shared" si="1"/>
        <v>1206</v>
      </c>
      <c r="D9" t="s">
        <v>372</v>
      </c>
      <c r="E9" s="10">
        <v>870</v>
      </c>
      <c r="J9" t="s">
        <v>604</v>
      </c>
      <c r="K9">
        <v>8</v>
      </c>
      <c r="P9" t="s">
        <v>1864</v>
      </c>
      <c r="Q9">
        <v>7</v>
      </c>
      <c r="S9" s="47" t="s">
        <v>206</v>
      </c>
      <c r="T9" s="47">
        <v>128</v>
      </c>
      <c r="U9">
        <v>1000</v>
      </c>
      <c r="V9" s="48">
        <f t="shared" si="2"/>
        <v>314</v>
      </c>
      <c r="AC9" t="s">
        <v>5385</v>
      </c>
      <c r="AD9">
        <v>585</v>
      </c>
      <c r="AE9">
        <f t="shared" si="0"/>
        <v>77</v>
      </c>
      <c r="AI9" t="s">
        <v>285</v>
      </c>
      <c r="AJ9">
        <v>346</v>
      </c>
      <c r="AK9">
        <v>962</v>
      </c>
    </row>
    <row r="10" spans="1:37" x14ac:dyDescent="0.25">
      <c r="A10" t="s">
        <v>371</v>
      </c>
      <c r="B10">
        <f t="shared" si="1"/>
        <v>1835</v>
      </c>
      <c r="D10" t="s">
        <v>373</v>
      </c>
      <c r="E10">
        <v>680</v>
      </c>
      <c r="J10" t="s">
        <v>605</v>
      </c>
      <c r="K10">
        <v>9</v>
      </c>
      <c r="P10" t="s">
        <v>1865</v>
      </c>
      <c r="Q10">
        <v>7</v>
      </c>
      <c r="S10" s="47" t="s">
        <v>206</v>
      </c>
      <c r="T10" s="47">
        <v>128</v>
      </c>
      <c r="U10">
        <v>1000</v>
      </c>
      <c r="V10" s="48">
        <f t="shared" si="2"/>
        <v>314</v>
      </c>
      <c r="AC10" t="s">
        <v>352</v>
      </c>
      <c r="AD10">
        <v>580</v>
      </c>
      <c r="AE10">
        <f t="shared" si="0"/>
        <v>82</v>
      </c>
      <c r="AI10" t="s">
        <v>291</v>
      </c>
      <c r="AJ10">
        <v>359</v>
      </c>
      <c r="AK10">
        <v>949</v>
      </c>
    </row>
    <row r="11" spans="1:37" x14ac:dyDescent="0.25">
      <c r="A11" t="s">
        <v>410</v>
      </c>
      <c r="B11">
        <f t="shared" si="1"/>
        <v>1944</v>
      </c>
      <c r="D11" t="s">
        <v>374</v>
      </c>
      <c r="E11" s="10">
        <v>1040</v>
      </c>
      <c r="J11" t="s">
        <v>606</v>
      </c>
      <c r="K11">
        <v>10</v>
      </c>
      <c r="P11" t="s">
        <v>1866</v>
      </c>
      <c r="Q11">
        <v>7</v>
      </c>
      <c r="S11" s="47" t="s">
        <v>202</v>
      </c>
      <c r="T11" s="47">
        <v>256</v>
      </c>
      <c r="U11">
        <v>1000</v>
      </c>
      <c r="V11" s="48">
        <f t="shared" si="2"/>
        <v>378</v>
      </c>
      <c r="AC11" t="s">
        <v>344</v>
      </c>
      <c r="AD11">
        <v>566</v>
      </c>
      <c r="AE11">
        <f t="shared" si="0"/>
        <v>96</v>
      </c>
      <c r="AI11" t="s">
        <v>280</v>
      </c>
      <c r="AJ11">
        <v>423</v>
      </c>
      <c r="AK11">
        <v>885</v>
      </c>
    </row>
    <row r="12" spans="1:37" x14ac:dyDescent="0.25">
      <c r="A12" t="s">
        <v>392</v>
      </c>
      <c r="B12">
        <f t="shared" si="1"/>
        <v>1991</v>
      </c>
      <c r="D12" t="s">
        <v>375</v>
      </c>
      <c r="E12">
        <v>501</v>
      </c>
      <c r="J12" t="s">
        <v>607</v>
      </c>
      <c r="K12">
        <v>11</v>
      </c>
      <c r="P12" t="s">
        <v>1867</v>
      </c>
      <c r="Q12">
        <v>7</v>
      </c>
      <c r="S12" s="47" t="s">
        <v>206</v>
      </c>
      <c r="T12" s="47">
        <v>128</v>
      </c>
      <c r="U12">
        <v>1000</v>
      </c>
      <c r="V12" s="48">
        <f t="shared" si="2"/>
        <v>314</v>
      </c>
      <c r="AC12" t="s">
        <v>5384</v>
      </c>
      <c r="AD12">
        <v>565</v>
      </c>
      <c r="AE12">
        <f t="shared" si="0"/>
        <v>97</v>
      </c>
      <c r="AI12" t="s">
        <v>280</v>
      </c>
      <c r="AJ12">
        <v>453</v>
      </c>
      <c r="AK12">
        <v>855</v>
      </c>
    </row>
    <row r="13" spans="1:37" x14ac:dyDescent="0.25">
      <c r="A13" t="s">
        <v>393</v>
      </c>
      <c r="B13">
        <f t="shared" si="1"/>
        <v>2033</v>
      </c>
      <c r="D13" t="s">
        <v>376</v>
      </c>
      <c r="E13">
        <v>496</v>
      </c>
      <c r="J13" t="s">
        <v>608</v>
      </c>
      <c r="K13">
        <v>12</v>
      </c>
      <c r="P13" t="s">
        <v>1868</v>
      </c>
      <c r="Q13">
        <v>7</v>
      </c>
      <c r="S13" s="47" t="s">
        <v>206</v>
      </c>
      <c r="T13" s="47">
        <v>128</v>
      </c>
      <c r="U13">
        <v>1000</v>
      </c>
      <c r="V13" s="48">
        <f t="shared" si="2"/>
        <v>314</v>
      </c>
      <c r="AC13" t="s">
        <v>5382</v>
      </c>
      <c r="AD13">
        <v>564</v>
      </c>
      <c r="AE13">
        <f t="shared" si="0"/>
        <v>98</v>
      </c>
      <c r="AI13" t="s">
        <v>326</v>
      </c>
      <c r="AJ13">
        <v>474</v>
      </c>
      <c r="AK13">
        <v>834</v>
      </c>
    </row>
    <row r="14" spans="1:37" x14ac:dyDescent="0.25">
      <c r="A14" t="s">
        <v>400</v>
      </c>
      <c r="B14">
        <f t="shared" si="1"/>
        <v>2463</v>
      </c>
      <c r="D14" t="s">
        <v>377</v>
      </c>
      <c r="E14">
        <v>573</v>
      </c>
      <c r="J14" t="s">
        <v>609</v>
      </c>
      <c r="K14">
        <v>13</v>
      </c>
      <c r="P14" t="s">
        <v>1869</v>
      </c>
      <c r="Q14">
        <v>7</v>
      </c>
      <c r="S14" s="47" t="s">
        <v>206</v>
      </c>
      <c r="T14" s="47">
        <v>128</v>
      </c>
      <c r="U14">
        <v>1000</v>
      </c>
      <c r="V14" s="48">
        <f t="shared" si="2"/>
        <v>314</v>
      </c>
      <c r="AC14" t="s">
        <v>328</v>
      </c>
      <c r="AD14">
        <v>562</v>
      </c>
      <c r="AE14">
        <f t="shared" si="0"/>
        <v>100</v>
      </c>
      <c r="AI14" t="s">
        <v>320</v>
      </c>
      <c r="AJ14">
        <v>503</v>
      </c>
      <c r="AK14">
        <v>805</v>
      </c>
    </row>
    <row r="15" spans="1:37" x14ac:dyDescent="0.25">
      <c r="A15" t="s">
        <v>394</v>
      </c>
      <c r="B15">
        <f t="shared" si="1"/>
        <v>2335</v>
      </c>
      <c r="D15" t="s">
        <v>378</v>
      </c>
      <c r="E15" s="10">
        <v>979</v>
      </c>
      <c r="J15" t="s">
        <v>610</v>
      </c>
      <c r="K15">
        <v>14</v>
      </c>
      <c r="P15" t="s">
        <v>1870</v>
      </c>
      <c r="Q15">
        <v>7</v>
      </c>
      <c r="S15" s="47" t="s">
        <v>202</v>
      </c>
      <c r="T15" s="47">
        <v>256</v>
      </c>
      <c r="U15">
        <v>1000</v>
      </c>
      <c r="V15" s="48">
        <f t="shared" si="2"/>
        <v>378</v>
      </c>
      <c r="AC15" t="s">
        <v>330</v>
      </c>
      <c r="AD15">
        <v>562</v>
      </c>
      <c r="AE15">
        <f t="shared" si="0"/>
        <v>100</v>
      </c>
      <c r="AI15" t="s">
        <v>306</v>
      </c>
      <c r="AJ15">
        <v>519</v>
      </c>
      <c r="AK15">
        <v>789</v>
      </c>
    </row>
    <row r="16" spans="1:37" x14ac:dyDescent="0.25">
      <c r="A16" t="s">
        <v>404</v>
      </c>
      <c r="B16">
        <f t="shared" si="1"/>
        <v>2399</v>
      </c>
      <c r="D16" t="s">
        <v>379</v>
      </c>
      <c r="E16" s="10">
        <v>1032</v>
      </c>
      <c r="J16" t="s">
        <v>611</v>
      </c>
      <c r="K16">
        <v>15</v>
      </c>
      <c r="P16" t="s">
        <v>1871</v>
      </c>
      <c r="Q16">
        <v>7</v>
      </c>
      <c r="S16" s="47" t="s">
        <v>4117</v>
      </c>
      <c r="T16" s="47">
        <v>256</v>
      </c>
      <c r="U16">
        <v>500</v>
      </c>
      <c r="V16" s="48">
        <f t="shared" si="2"/>
        <v>253</v>
      </c>
      <c r="AC16" t="s">
        <v>4111</v>
      </c>
      <c r="AD16">
        <v>562</v>
      </c>
      <c r="AE16">
        <f t="shared" si="0"/>
        <v>100</v>
      </c>
      <c r="AI16" t="s">
        <v>5336</v>
      </c>
      <c r="AJ16">
        <v>522</v>
      </c>
      <c r="AK16">
        <v>786</v>
      </c>
    </row>
    <row r="17" spans="1:37" x14ac:dyDescent="0.25">
      <c r="A17" t="s">
        <v>412</v>
      </c>
      <c r="B17">
        <f t="shared" si="1"/>
        <v>2500</v>
      </c>
      <c r="D17" t="s">
        <v>380</v>
      </c>
      <c r="E17" s="10">
        <v>956</v>
      </c>
      <c r="J17" t="s">
        <v>612</v>
      </c>
      <c r="K17">
        <v>16</v>
      </c>
      <c r="P17" t="s">
        <v>1872</v>
      </c>
      <c r="Q17">
        <v>7</v>
      </c>
      <c r="S17" s="47" t="s">
        <v>202</v>
      </c>
      <c r="T17" s="47">
        <v>256</v>
      </c>
      <c r="U17">
        <v>1000</v>
      </c>
      <c r="V17" s="48">
        <f t="shared" si="2"/>
        <v>378</v>
      </c>
      <c r="AC17" t="s">
        <v>5383</v>
      </c>
      <c r="AD17">
        <v>562</v>
      </c>
      <c r="AE17">
        <f t="shared" si="0"/>
        <v>100</v>
      </c>
      <c r="AI17" t="s">
        <v>315</v>
      </c>
      <c r="AJ17">
        <v>530</v>
      </c>
      <c r="AK17">
        <v>778</v>
      </c>
    </row>
    <row r="18" spans="1:37" x14ac:dyDescent="0.25">
      <c r="A18" t="s">
        <v>418</v>
      </c>
      <c r="B18">
        <f t="shared" si="1"/>
        <v>2777</v>
      </c>
      <c r="D18" t="s">
        <v>381</v>
      </c>
      <c r="E18" s="10">
        <v>2153</v>
      </c>
      <c r="J18" t="s">
        <v>613</v>
      </c>
      <c r="K18">
        <v>17</v>
      </c>
      <c r="P18" t="s">
        <v>1873</v>
      </c>
      <c r="Q18">
        <v>8</v>
      </c>
      <c r="S18" s="47" t="s">
        <v>202</v>
      </c>
      <c r="T18" s="47">
        <v>256</v>
      </c>
      <c r="U18">
        <v>1000</v>
      </c>
      <c r="V18" s="48">
        <f t="shared" si="2"/>
        <v>378</v>
      </c>
      <c r="AC18" t="s">
        <v>335</v>
      </c>
      <c r="AD18">
        <v>552</v>
      </c>
      <c r="AE18">
        <f t="shared" si="0"/>
        <v>110</v>
      </c>
      <c r="AI18" t="s">
        <v>322</v>
      </c>
      <c r="AJ18">
        <v>550</v>
      </c>
      <c r="AK18">
        <v>758</v>
      </c>
    </row>
    <row r="19" spans="1:37" x14ac:dyDescent="0.25">
      <c r="A19" t="s">
        <v>421</v>
      </c>
      <c r="B19">
        <f t="shared" si="1"/>
        <v>2522</v>
      </c>
      <c r="D19" t="s">
        <v>382</v>
      </c>
      <c r="E19" s="10">
        <v>1648</v>
      </c>
      <c r="J19" t="s">
        <v>614</v>
      </c>
      <c r="K19">
        <v>18</v>
      </c>
      <c r="P19" t="s">
        <v>1874</v>
      </c>
      <c r="Q19">
        <v>9</v>
      </c>
      <c r="S19" s="47" t="s">
        <v>4117</v>
      </c>
      <c r="T19" s="47">
        <v>256</v>
      </c>
      <c r="U19">
        <v>500</v>
      </c>
      <c r="V19" s="48">
        <f t="shared" si="2"/>
        <v>253</v>
      </c>
      <c r="AC19" t="s">
        <v>332</v>
      </c>
      <c r="AD19">
        <v>536</v>
      </c>
      <c r="AE19">
        <f t="shared" si="0"/>
        <v>126</v>
      </c>
      <c r="AI19" t="s">
        <v>53</v>
      </c>
      <c r="AJ19">
        <v>556</v>
      </c>
      <c r="AK19">
        <v>752</v>
      </c>
    </row>
    <row r="20" spans="1:37" x14ac:dyDescent="0.25">
      <c r="A20" t="s">
        <v>424</v>
      </c>
      <c r="B20">
        <f t="shared" si="1"/>
        <v>2862</v>
      </c>
      <c r="D20" t="s">
        <v>383</v>
      </c>
      <c r="E20" s="10">
        <v>1936</v>
      </c>
      <c r="J20" t="s">
        <v>615</v>
      </c>
      <c r="K20">
        <v>19</v>
      </c>
      <c r="P20" t="s">
        <v>1875</v>
      </c>
      <c r="Q20">
        <v>10</v>
      </c>
      <c r="S20" s="47" t="s">
        <v>202</v>
      </c>
      <c r="T20" s="47">
        <v>256</v>
      </c>
      <c r="U20">
        <v>1000</v>
      </c>
      <c r="V20" s="48">
        <f t="shared" si="2"/>
        <v>378</v>
      </c>
      <c r="AC20" t="s">
        <v>5386</v>
      </c>
      <c r="AD20">
        <v>536</v>
      </c>
      <c r="AE20">
        <f t="shared" si="0"/>
        <v>126</v>
      </c>
      <c r="AI20" t="s">
        <v>53</v>
      </c>
      <c r="AJ20">
        <v>556</v>
      </c>
      <c r="AK20">
        <v>752</v>
      </c>
    </row>
    <row r="21" spans="1:37" x14ac:dyDescent="0.25">
      <c r="A21" t="s">
        <v>423</v>
      </c>
      <c r="B21">
        <f t="shared" si="1"/>
        <v>2860</v>
      </c>
      <c r="D21" t="s">
        <v>384</v>
      </c>
      <c r="E21" s="10">
        <v>2519</v>
      </c>
      <c r="J21" t="s">
        <v>616</v>
      </c>
      <c r="K21">
        <v>20</v>
      </c>
      <c r="P21" t="s">
        <v>1876</v>
      </c>
      <c r="Q21">
        <v>11</v>
      </c>
      <c r="S21" s="47" t="s">
        <v>202</v>
      </c>
      <c r="T21" s="47">
        <v>256</v>
      </c>
      <c r="U21">
        <v>1000</v>
      </c>
      <c r="V21" s="48">
        <f t="shared" si="2"/>
        <v>378</v>
      </c>
      <c r="AC21" t="s">
        <v>5389</v>
      </c>
      <c r="AD21">
        <v>526</v>
      </c>
      <c r="AE21">
        <f t="shared" si="0"/>
        <v>136</v>
      </c>
      <c r="AI21" t="s">
        <v>5371</v>
      </c>
      <c r="AJ21">
        <v>569</v>
      </c>
      <c r="AK21">
        <v>739</v>
      </c>
    </row>
    <row r="22" spans="1:37" x14ac:dyDescent="0.25">
      <c r="A22" t="s">
        <v>372</v>
      </c>
      <c r="B22">
        <f t="shared" si="1"/>
        <v>870</v>
      </c>
      <c r="D22" t="s">
        <v>385</v>
      </c>
      <c r="E22" s="10">
        <v>1894</v>
      </c>
      <c r="J22" t="s">
        <v>617</v>
      </c>
      <c r="K22">
        <v>21</v>
      </c>
      <c r="P22" t="s">
        <v>1877</v>
      </c>
      <c r="Q22">
        <v>12</v>
      </c>
      <c r="S22" s="47" t="s">
        <v>202</v>
      </c>
      <c r="T22" s="47">
        <v>256</v>
      </c>
      <c r="U22">
        <v>1000</v>
      </c>
      <c r="V22" s="48">
        <f t="shared" si="2"/>
        <v>378</v>
      </c>
      <c r="AC22" t="s">
        <v>5388</v>
      </c>
      <c r="AD22">
        <v>526</v>
      </c>
      <c r="AE22">
        <f t="shared" si="0"/>
        <v>136</v>
      </c>
      <c r="AI22" t="s">
        <v>296</v>
      </c>
      <c r="AJ22">
        <v>624</v>
      </c>
      <c r="AK22">
        <v>684</v>
      </c>
    </row>
    <row r="23" spans="1:37" x14ac:dyDescent="0.25">
      <c r="A23" t="s">
        <v>397</v>
      </c>
      <c r="B23">
        <f t="shared" si="1"/>
        <v>990</v>
      </c>
      <c r="D23" t="s">
        <v>386</v>
      </c>
      <c r="E23" s="10">
        <v>1940</v>
      </c>
      <c r="J23" t="s">
        <v>618</v>
      </c>
      <c r="K23">
        <v>22</v>
      </c>
      <c r="P23" t="s">
        <v>1878</v>
      </c>
      <c r="Q23">
        <v>13</v>
      </c>
      <c r="S23" s="47" t="s">
        <v>202</v>
      </c>
      <c r="T23" s="47">
        <v>256</v>
      </c>
      <c r="U23">
        <v>1000</v>
      </c>
      <c r="V23" s="48">
        <f t="shared" si="2"/>
        <v>378</v>
      </c>
      <c r="AC23" t="s">
        <v>5387</v>
      </c>
      <c r="AD23">
        <v>526</v>
      </c>
      <c r="AE23">
        <f t="shared" si="0"/>
        <v>136</v>
      </c>
      <c r="AI23" t="s">
        <v>296</v>
      </c>
      <c r="AJ23">
        <v>624</v>
      </c>
      <c r="AK23">
        <v>684</v>
      </c>
    </row>
    <row r="24" spans="1:37" x14ac:dyDescent="0.25">
      <c r="A24" t="s">
        <v>407</v>
      </c>
      <c r="B24">
        <f t="shared" si="1"/>
        <v>1087</v>
      </c>
      <c r="D24" t="s">
        <v>387</v>
      </c>
      <c r="E24" s="10">
        <v>1032</v>
      </c>
      <c r="J24" t="s">
        <v>619</v>
      </c>
      <c r="K24">
        <v>23</v>
      </c>
      <c r="P24" t="s">
        <v>1879</v>
      </c>
      <c r="Q24">
        <v>13</v>
      </c>
      <c r="S24" s="47" t="s">
        <v>202</v>
      </c>
      <c r="T24" s="47">
        <v>256</v>
      </c>
      <c r="U24">
        <v>1000</v>
      </c>
      <c r="V24" s="48">
        <f t="shared" si="2"/>
        <v>378</v>
      </c>
      <c r="AC24" t="s">
        <v>5379</v>
      </c>
      <c r="AD24">
        <v>481</v>
      </c>
      <c r="AE24">
        <f t="shared" si="0"/>
        <v>181</v>
      </c>
      <c r="AI24" t="s">
        <v>27</v>
      </c>
      <c r="AJ24">
        <v>627</v>
      </c>
      <c r="AK24">
        <v>681</v>
      </c>
    </row>
    <row r="25" spans="1:37" x14ac:dyDescent="0.25">
      <c r="A25" t="s">
        <v>373</v>
      </c>
      <c r="B25">
        <f t="shared" si="1"/>
        <v>680</v>
      </c>
      <c r="D25" t="s">
        <v>388</v>
      </c>
      <c r="E25" s="10">
        <v>2014</v>
      </c>
      <c r="J25" t="s">
        <v>620</v>
      </c>
      <c r="K25">
        <v>24</v>
      </c>
      <c r="P25" t="s">
        <v>1880</v>
      </c>
      <c r="Q25">
        <v>13</v>
      </c>
      <c r="S25" s="47" t="s">
        <v>206</v>
      </c>
      <c r="T25" s="47">
        <v>128</v>
      </c>
      <c r="U25">
        <v>1000</v>
      </c>
      <c r="V25" s="48">
        <f t="shared" si="2"/>
        <v>314</v>
      </c>
      <c r="AC25" t="s">
        <v>5376</v>
      </c>
      <c r="AD25">
        <v>462</v>
      </c>
      <c r="AE25">
        <f t="shared" si="0"/>
        <v>200</v>
      </c>
      <c r="AI25" t="s">
        <v>1225</v>
      </c>
      <c r="AJ25">
        <v>647</v>
      </c>
      <c r="AK25">
        <v>661</v>
      </c>
    </row>
    <row r="26" spans="1:37" x14ac:dyDescent="0.25">
      <c r="A26" t="s">
        <v>374</v>
      </c>
      <c r="B26">
        <f t="shared" si="1"/>
        <v>1040</v>
      </c>
      <c r="D26" t="s">
        <v>389</v>
      </c>
      <c r="E26" s="10">
        <v>1484</v>
      </c>
      <c r="J26" t="s">
        <v>621</v>
      </c>
      <c r="K26">
        <v>25</v>
      </c>
      <c r="P26" t="s">
        <v>1881</v>
      </c>
      <c r="Q26">
        <v>13</v>
      </c>
      <c r="S26" s="47" t="s">
        <v>202</v>
      </c>
      <c r="T26" s="47">
        <v>256</v>
      </c>
      <c r="U26">
        <v>1000</v>
      </c>
      <c r="V26" s="48">
        <f t="shared" si="2"/>
        <v>378</v>
      </c>
      <c r="AC26" t="s">
        <v>5375</v>
      </c>
      <c r="AD26">
        <v>462</v>
      </c>
      <c r="AE26">
        <f t="shared" si="0"/>
        <v>200</v>
      </c>
      <c r="AI26" t="s">
        <v>321</v>
      </c>
      <c r="AJ26">
        <v>658</v>
      </c>
      <c r="AK26">
        <v>650</v>
      </c>
    </row>
    <row r="27" spans="1:37" x14ac:dyDescent="0.25">
      <c r="A27" t="s">
        <v>375</v>
      </c>
      <c r="B27">
        <f t="shared" si="1"/>
        <v>501</v>
      </c>
      <c r="D27" t="s">
        <v>390</v>
      </c>
      <c r="E27" s="10">
        <v>1653</v>
      </c>
      <c r="J27" t="s">
        <v>622</v>
      </c>
      <c r="K27">
        <v>26</v>
      </c>
      <c r="P27" t="s">
        <v>1882</v>
      </c>
      <c r="Q27">
        <v>13</v>
      </c>
      <c r="S27" s="47" t="s">
        <v>4119</v>
      </c>
      <c r="T27" s="47">
        <v>128</v>
      </c>
      <c r="U27">
        <v>500</v>
      </c>
      <c r="V27" s="48">
        <f t="shared" si="2"/>
        <v>189</v>
      </c>
      <c r="AC27" t="s">
        <v>5373</v>
      </c>
      <c r="AD27">
        <v>460</v>
      </c>
      <c r="AE27">
        <f t="shared" si="0"/>
        <v>202</v>
      </c>
      <c r="AI27" t="s">
        <v>321</v>
      </c>
      <c r="AJ27">
        <v>658</v>
      </c>
      <c r="AK27">
        <v>650</v>
      </c>
    </row>
    <row r="28" spans="1:37" x14ac:dyDescent="0.25">
      <c r="A28" t="s">
        <v>396</v>
      </c>
      <c r="B28">
        <f t="shared" si="1"/>
        <v>887</v>
      </c>
      <c r="D28" t="s">
        <v>391</v>
      </c>
      <c r="E28" s="10">
        <v>1673</v>
      </c>
      <c r="J28" t="s">
        <v>623</v>
      </c>
      <c r="K28">
        <v>27</v>
      </c>
      <c r="P28" t="s">
        <v>1883</v>
      </c>
      <c r="Q28">
        <v>13</v>
      </c>
      <c r="S28" s="47" t="s">
        <v>206</v>
      </c>
      <c r="T28" s="47">
        <v>128</v>
      </c>
      <c r="U28">
        <v>1000</v>
      </c>
      <c r="V28" s="48">
        <f t="shared" si="2"/>
        <v>314</v>
      </c>
      <c r="AC28" t="s">
        <v>5372</v>
      </c>
      <c r="AD28">
        <v>460</v>
      </c>
      <c r="AE28">
        <f t="shared" si="0"/>
        <v>202</v>
      </c>
      <c r="AI28" t="s">
        <v>325</v>
      </c>
      <c r="AJ28">
        <v>692</v>
      </c>
      <c r="AK28">
        <v>616</v>
      </c>
    </row>
    <row r="29" spans="1:37" x14ac:dyDescent="0.25">
      <c r="A29" t="s">
        <v>376</v>
      </c>
      <c r="B29">
        <f t="shared" si="1"/>
        <v>496</v>
      </c>
      <c r="D29" t="s">
        <v>392</v>
      </c>
      <c r="E29">
        <v>1991</v>
      </c>
      <c r="J29" t="s">
        <v>624</v>
      </c>
      <c r="K29">
        <v>28</v>
      </c>
      <c r="P29" t="s">
        <v>1884</v>
      </c>
      <c r="Q29">
        <v>13</v>
      </c>
      <c r="S29" s="47" t="s">
        <v>206</v>
      </c>
      <c r="T29" s="47">
        <v>128</v>
      </c>
      <c r="U29">
        <v>1000</v>
      </c>
      <c r="V29" s="48">
        <f t="shared" si="2"/>
        <v>314</v>
      </c>
      <c r="AC29" t="s">
        <v>297</v>
      </c>
      <c r="AD29">
        <v>447</v>
      </c>
      <c r="AE29">
        <f t="shared" si="0"/>
        <v>215</v>
      </c>
      <c r="AI29" t="s">
        <v>289</v>
      </c>
      <c r="AJ29">
        <v>742</v>
      </c>
      <c r="AK29">
        <v>566</v>
      </c>
    </row>
    <row r="30" spans="1:37" x14ac:dyDescent="0.25">
      <c r="A30" t="s">
        <v>377</v>
      </c>
      <c r="B30">
        <f t="shared" si="1"/>
        <v>573</v>
      </c>
      <c r="D30" t="s">
        <v>393</v>
      </c>
      <c r="E30">
        <v>2033</v>
      </c>
      <c r="J30" t="s">
        <v>625</v>
      </c>
      <c r="K30">
        <v>29</v>
      </c>
      <c r="P30" t="s">
        <v>1885</v>
      </c>
      <c r="Q30">
        <v>13</v>
      </c>
      <c r="S30" s="47" t="s">
        <v>202</v>
      </c>
      <c r="T30" s="47">
        <v>256</v>
      </c>
      <c r="U30">
        <v>1000</v>
      </c>
      <c r="V30" s="48">
        <f t="shared" si="2"/>
        <v>378</v>
      </c>
      <c r="AC30" t="s">
        <v>5394</v>
      </c>
      <c r="AD30">
        <v>442</v>
      </c>
      <c r="AE30">
        <f t="shared" si="0"/>
        <v>220</v>
      </c>
      <c r="AI30" t="s">
        <v>289</v>
      </c>
      <c r="AJ30">
        <v>742</v>
      </c>
      <c r="AK30">
        <v>566</v>
      </c>
    </row>
    <row r="31" spans="1:37" x14ac:dyDescent="0.25">
      <c r="A31" t="s">
        <v>378</v>
      </c>
      <c r="B31">
        <f t="shared" si="1"/>
        <v>979</v>
      </c>
      <c r="D31" t="s">
        <v>394</v>
      </c>
      <c r="E31">
        <v>2335</v>
      </c>
      <c r="J31" t="s">
        <v>626</v>
      </c>
      <c r="K31">
        <v>30</v>
      </c>
      <c r="P31" t="s">
        <v>1886</v>
      </c>
      <c r="Q31">
        <v>13</v>
      </c>
      <c r="S31" s="47" t="s">
        <v>206</v>
      </c>
      <c r="T31" s="47">
        <v>128</v>
      </c>
      <c r="U31">
        <v>1000</v>
      </c>
      <c r="V31" s="48">
        <f t="shared" si="2"/>
        <v>314</v>
      </c>
      <c r="AC31" t="s">
        <v>5392</v>
      </c>
      <c r="AD31">
        <v>432</v>
      </c>
      <c r="AE31">
        <f t="shared" si="0"/>
        <v>230</v>
      </c>
      <c r="AI31" t="s">
        <v>54</v>
      </c>
      <c r="AJ31">
        <v>752</v>
      </c>
      <c r="AK31">
        <v>556</v>
      </c>
    </row>
    <row r="32" spans="1:37" x14ac:dyDescent="0.25">
      <c r="A32" t="s">
        <v>379</v>
      </c>
      <c r="B32">
        <f t="shared" si="1"/>
        <v>1032</v>
      </c>
      <c r="D32" t="s">
        <v>395</v>
      </c>
      <c r="E32" s="10">
        <v>1409</v>
      </c>
      <c r="J32" t="s">
        <v>627</v>
      </c>
      <c r="K32">
        <v>31</v>
      </c>
      <c r="P32" t="s">
        <v>1887</v>
      </c>
      <c r="Q32">
        <v>13</v>
      </c>
      <c r="S32" s="47" t="s">
        <v>4119</v>
      </c>
      <c r="T32" s="47">
        <v>128</v>
      </c>
      <c r="U32">
        <v>500</v>
      </c>
      <c r="V32" s="48">
        <f t="shared" si="2"/>
        <v>189</v>
      </c>
      <c r="AC32" t="s">
        <v>5374</v>
      </c>
      <c r="AD32">
        <v>426</v>
      </c>
      <c r="AE32">
        <f t="shared" si="0"/>
        <v>236</v>
      </c>
      <c r="AI32" t="s">
        <v>32</v>
      </c>
      <c r="AJ32">
        <v>754</v>
      </c>
      <c r="AK32">
        <v>554</v>
      </c>
    </row>
    <row r="33" spans="1:37" x14ac:dyDescent="0.25">
      <c r="A33" t="s">
        <v>380</v>
      </c>
      <c r="B33">
        <f t="shared" si="1"/>
        <v>956</v>
      </c>
      <c r="D33" t="s">
        <v>396</v>
      </c>
      <c r="E33" s="10">
        <v>887</v>
      </c>
      <c r="J33" t="s">
        <v>628</v>
      </c>
      <c r="K33">
        <v>32</v>
      </c>
      <c r="P33" t="s">
        <v>1888</v>
      </c>
      <c r="Q33">
        <v>13</v>
      </c>
      <c r="S33" s="47" t="s">
        <v>4119</v>
      </c>
      <c r="T33" s="47">
        <v>128</v>
      </c>
      <c r="U33">
        <v>500</v>
      </c>
      <c r="V33" s="48">
        <f t="shared" si="2"/>
        <v>189</v>
      </c>
      <c r="AC33" t="s">
        <v>297</v>
      </c>
      <c r="AD33">
        <v>424</v>
      </c>
      <c r="AE33">
        <f t="shared" ref="AE33:AE59" si="3">662-AD33</f>
        <v>238</v>
      </c>
      <c r="AI33" t="s">
        <v>32</v>
      </c>
      <c r="AJ33">
        <v>754</v>
      </c>
      <c r="AK33">
        <v>554</v>
      </c>
    </row>
    <row r="34" spans="1:37" x14ac:dyDescent="0.25">
      <c r="A34" t="s">
        <v>395</v>
      </c>
      <c r="B34">
        <f t="shared" ref="B34:B63" si="4">VLOOKUP(A34,$D$2:$E$63,2,FALSE)</f>
        <v>1409</v>
      </c>
      <c r="D34" t="s">
        <v>397</v>
      </c>
      <c r="E34" s="10">
        <v>990</v>
      </c>
      <c r="J34" t="s">
        <v>629</v>
      </c>
      <c r="K34">
        <v>33</v>
      </c>
      <c r="P34" t="s">
        <v>1889</v>
      </c>
      <c r="Q34">
        <v>13</v>
      </c>
      <c r="S34" s="47" t="s">
        <v>206</v>
      </c>
      <c r="T34" s="47">
        <v>128</v>
      </c>
      <c r="U34">
        <v>1000</v>
      </c>
      <c r="V34" s="48">
        <f t="shared" si="2"/>
        <v>314</v>
      </c>
      <c r="AC34" t="s">
        <v>5378</v>
      </c>
      <c r="AD34">
        <v>415</v>
      </c>
      <c r="AE34">
        <f t="shared" si="3"/>
        <v>247</v>
      </c>
      <c r="AI34" t="s">
        <v>288</v>
      </c>
      <c r="AJ34">
        <v>766</v>
      </c>
      <c r="AK34">
        <v>542</v>
      </c>
    </row>
    <row r="35" spans="1:37" x14ac:dyDescent="0.25">
      <c r="A35" t="s">
        <v>381</v>
      </c>
      <c r="B35">
        <f t="shared" si="4"/>
        <v>2153</v>
      </c>
      <c r="D35" t="s">
        <v>398</v>
      </c>
      <c r="E35">
        <v>1158</v>
      </c>
      <c r="J35" t="s">
        <v>630</v>
      </c>
      <c r="K35">
        <v>34</v>
      </c>
      <c r="P35" t="s">
        <v>1890</v>
      </c>
      <c r="Q35">
        <v>14</v>
      </c>
      <c r="S35" s="47" t="s">
        <v>4119</v>
      </c>
      <c r="T35" s="47">
        <v>128</v>
      </c>
      <c r="U35">
        <v>500</v>
      </c>
      <c r="V35" s="48">
        <f t="shared" si="2"/>
        <v>189</v>
      </c>
      <c r="AC35" t="s">
        <v>5377</v>
      </c>
      <c r="AD35">
        <v>415</v>
      </c>
      <c r="AE35">
        <f t="shared" si="3"/>
        <v>247</v>
      </c>
      <c r="AI35" t="s">
        <v>288</v>
      </c>
      <c r="AJ35">
        <v>766</v>
      </c>
      <c r="AK35">
        <v>542</v>
      </c>
    </row>
    <row r="36" spans="1:37" x14ac:dyDescent="0.25">
      <c r="A36" t="s">
        <v>399</v>
      </c>
      <c r="B36">
        <f t="shared" si="4"/>
        <v>1444</v>
      </c>
      <c r="D36" t="s">
        <v>399</v>
      </c>
      <c r="E36" s="10">
        <v>1444</v>
      </c>
      <c r="J36" t="s">
        <v>631</v>
      </c>
      <c r="K36">
        <v>35</v>
      </c>
      <c r="P36" t="s">
        <v>1891</v>
      </c>
      <c r="Q36">
        <v>14</v>
      </c>
      <c r="S36" s="47" t="s">
        <v>206</v>
      </c>
      <c r="T36" s="47">
        <v>128</v>
      </c>
      <c r="U36">
        <v>1000</v>
      </c>
      <c r="V36" s="48">
        <f t="shared" si="2"/>
        <v>314</v>
      </c>
      <c r="AC36" t="s">
        <v>5390</v>
      </c>
      <c r="AD36">
        <v>406</v>
      </c>
      <c r="AE36">
        <f t="shared" si="3"/>
        <v>256</v>
      </c>
      <c r="AI36" t="s">
        <v>329</v>
      </c>
      <c r="AJ36">
        <v>773</v>
      </c>
      <c r="AK36">
        <v>535</v>
      </c>
    </row>
    <row r="37" spans="1:37" x14ac:dyDescent="0.25">
      <c r="A37" t="s">
        <v>402</v>
      </c>
      <c r="B37">
        <f t="shared" si="4"/>
        <v>1471</v>
      </c>
      <c r="D37" t="s">
        <v>400</v>
      </c>
      <c r="E37">
        <v>2463</v>
      </c>
      <c r="J37" t="s">
        <v>632</v>
      </c>
      <c r="K37">
        <v>36</v>
      </c>
      <c r="P37" t="s">
        <v>1892</v>
      </c>
      <c r="Q37">
        <v>14</v>
      </c>
      <c r="S37" s="47" t="s">
        <v>206</v>
      </c>
      <c r="T37" s="47">
        <v>128</v>
      </c>
      <c r="U37">
        <v>1000</v>
      </c>
      <c r="V37" s="48">
        <f t="shared" si="2"/>
        <v>314</v>
      </c>
      <c r="AC37" t="s">
        <v>299</v>
      </c>
      <c r="AD37">
        <v>370</v>
      </c>
      <c r="AE37">
        <f t="shared" si="3"/>
        <v>292</v>
      </c>
      <c r="AI37" t="s">
        <v>329</v>
      </c>
      <c r="AJ37">
        <v>787</v>
      </c>
      <c r="AK37">
        <v>521</v>
      </c>
    </row>
    <row r="38" spans="1:37" x14ac:dyDescent="0.25">
      <c r="A38" t="s">
        <v>382</v>
      </c>
      <c r="B38">
        <f t="shared" si="4"/>
        <v>1648</v>
      </c>
      <c r="D38" t="s">
        <v>401</v>
      </c>
      <c r="E38">
        <v>1206</v>
      </c>
      <c r="J38" t="s">
        <v>633</v>
      </c>
      <c r="K38">
        <v>37</v>
      </c>
      <c r="P38" t="s">
        <v>1893</v>
      </c>
      <c r="Q38">
        <v>14</v>
      </c>
      <c r="S38" s="47" t="s">
        <v>206</v>
      </c>
      <c r="T38" s="47">
        <v>128</v>
      </c>
      <c r="U38">
        <v>1000</v>
      </c>
      <c r="V38" s="48">
        <f t="shared" si="2"/>
        <v>314</v>
      </c>
      <c r="AC38" t="s">
        <v>5393</v>
      </c>
      <c r="AD38">
        <v>366</v>
      </c>
      <c r="AE38">
        <f t="shared" si="3"/>
        <v>296</v>
      </c>
      <c r="AI38" t="s">
        <v>50</v>
      </c>
      <c r="AJ38">
        <v>789</v>
      </c>
      <c r="AK38">
        <v>519</v>
      </c>
    </row>
    <row r="39" spans="1:37" x14ac:dyDescent="0.25">
      <c r="A39" t="s">
        <v>403</v>
      </c>
      <c r="B39">
        <f t="shared" si="4"/>
        <v>1696</v>
      </c>
      <c r="D39" t="s">
        <v>402</v>
      </c>
      <c r="E39" s="10">
        <v>1471</v>
      </c>
      <c r="J39" t="s">
        <v>634</v>
      </c>
      <c r="K39">
        <v>38</v>
      </c>
      <c r="P39" t="s">
        <v>1894</v>
      </c>
      <c r="Q39">
        <v>14</v>
      </c>
      <c r="S39" s="47" t="s">
        <v>206</v>
      </c>
      <c r="T39" s="47">
        <v>128</v>
      </c>
      <c r="U39">
        <v>1000</v>
      </c>
      <c r="V39" s="48">
        <f t="shared" si="2"/>
        <v>314</v>
      </c>
      <c r="AC39" t="s">
        <v>5395</v>
      </c>
      <c r="AD39">
        <v>341</v>
      </c>
      <c r="AE39">
        <f t="shared" si="3"/>
        <v>321</v>
      </c>
      <c r="AI39" t="s">
        <v>50</v>
      </c>
      <c r="AJ39">
        <v>791</v>
      </c>
      <c r="AK39">
        <v>517</v>
      </c>
    </row>
    <row r="40" spans="1:37" x14ac:dyDescent="0.25">
      <c r="A40" t="s">
        <v>383</v>
      </c>
      <c r="B40">
        <f t="shared" si="4"/>
        <v>1936</v>
      </c>
      <c r="D40" t="s">
        <v>403</v>
      </c>
      <c r="E40" s="10">
        <v>1696</v>
      </c>
      <c r="J40" t="s">
        <v>635</v>
      </c>
      <c r="K40">
        <v>39</v>
      </c>
      <c r="P40" t="s">
        <v>1895</v>
      </c>
      <c r="Q40">
        <v>14</v>
      </c>
      <c r="S40" s="47" t="s">
        <v>206</v>
      </c>
      <c r="T40" s="47">
        <v>128</v>
      </c>
      <c r="U40">
        <v>1000</v>
      </c>
      <c r="V40" s="48">
        <f t="shared" si="2"/>
        <v>314</v>
      </c>
      <c r="AC40" t="s">
        <v>51</v>
      </c>
      <c r="AD40">
        <v>324</v>
      </c>
      <c r="AE40">
        <f t="shared" si="3"/>
        <v>338</v>
      </c>
      <c r="AI40" t="s">
        <v>343</v>
      </c>
      <c r="AJ40">
        <v>792</v>
      </c>
      <c r="AK40">
        <v>516</v>
      </c>
    </row>
    <row r="41" spans="1:37" x14ac:dyDescent="0.25">
      <c r="A41" t="s">
        <v>406</v>
      </c>
      <c r="B41">
        <f t="shared" si="4"/>
        <v>2023</v>
      </c>
      <c r="D41" t="s">
        <v>404</v>
      </c>
      <c r="E41">
        <v>2399</v>
      </c>
      <c r="J41" t="s">
        <v>636</v>
      </c>
      <c r="K41">
        <v>40</v>
      </c>
      <c r="P41" t="s">
        <v>1896</v>
      </c>
      <c r="Q41">
        <v>14</v>
      </c>
      <c r="S41" s="47" t="s">
        <v>202</v>
      </c>
      <c r="T41" s="47">
        <v>256</v>
      </c>
      <c r="U41">
        <v>1000</v>
      </c>
      <c r="V41" s="48">
        <f t="shared" si="2"/>
        <v>378</v>
      </c>
      <c r="AC41" t="s">
        <v>34</v>
      </c>
      <c r="AD41">
        <v>312</v>
      </c>
      <c r="AE41">
        <f t="shared" si="3"/>
        <v>350</v>
      </c>
      <c r="AI41" t="s">
        <v>343</v>
      </c>
      <c r="AJ41">
        <v>797</v>
      </c>
      <c r="AK41">
        <v>511</v>
      </c>
    </row>
    <row r="42" spans="1:37" x14ac:dyDescent="0.25">
      <c r="A42" t="s">
        <v>414</v>
      </c>
      <c r="B42">
        <f t="shared" si="4"/>
        <v>2538</v>
      </c>
      <c r="D42" t="s">
        <v>405</v>
      </c>
      <c r="E42" s="10">
        <v>1522</v>
      </c>
      <c r="J42" t="s">
        <v>637</v>
      </c>
      <c r="K42">
        <v>41</v>
      </c>
      <c r="P42" t="s">
        <v>1897</v>
      </c>
      <c r="Q42">
        <v>14</v>
      </c>
      <c r="S42" s="47" t="s">
        <v>206</v>
      </c>
      <c r="T42" s="47">
        <v>128</v>
      </c>
      <c r="U42">
        <v>1000</v>
      </c>
      <c r="V42" s="48">
        <f t="shared" si="2"/>
        <v>314</v>
      </c>
      <c r="AC42" t="s">
        <v>5391</v>
      </c>
      <c r="AD42">
        <v>307</v>
      </c>
      <c r="AE42">
        <f t="shared" si="3"/>
        <v>355</v>
      </c>
      <c r="AI42" t="s">
        <v>298</v>
      </c>
      <c r="AJ42">
        <v>832</v>
      </c>
      <c r="AK42">
        <v>476</v>
      </c>
    </row>
    <row r="43" spans="1:37" x14ac:dyDescent="0.25">
      <c r="A43" t="s">
        <v>384</v>
      </c>
      <c r="B43">
        <f t="shared" si="4"/>
        <v>2519</v>
      </c>
      <c r="D43" t="s">
        <v>406</v>
      </c>
      <c r="E43" s="10">
        <v>2023</v>
      </c>
      <c r="J43" t="s">
        <v>638</v>
      </c>
      <c r="K43">
        <v>42</v>
      </c>
      <c r="P43" t="s">
        <v>1898</v>
      </c>
      <c r="Q43">
        <v>14</v>
      </c>
      <c r="S43" s="47" t="s">
        <v>206</v>
      </c>
      <c r="T43" s="47">
        <v>128</v>
      </c>
      <c r="U43">
        <v>1000</v>
      </c>
      <c r="V43" s="48">
        <f t="shared" si="2"/>
        <v>314</v>
      </c>
      <c r="AC43" t="s">
        <v>33</v>
      </c>
      <c r="AD43">
        <v>299</v>
      </c>
      <c r="AE43">
        <f t="shared" si="3"/>
        <v>363</v>
      </c>
      <c r="AI43" t="s">
        <v>1052</v>
      </c>
      <c r="AJ43">
        <v>837</v>
      </c>
      <c r="AK43">
        <v>471</v>
      </c>
    </row>
    <row r="44" spans="1:37" x14ac:dyDescent="0.25">
      <c r="A44" t="s">
        <v>385</v>
      </c>
      <c r="B44">
        <f t="shared" si="4"/>
        <v>1894</v>
      </c>
      <c r="D44" t="s">
        <v>407</v>
      </c>
      <c r="E44" s="10">
        <v>1087</v>
      </c>
      <c r="J44" t="s">
        <v>639</v>
      </c>
      <c r="K44">
        <v>43</v>
      </c>
      <c r="P44" t="s">
        <v>1899</v>
      </c>
      <c r="Q44">
        <v>14</v>
      </c>
      <c r="S44" s="47" t="s">
        <v>206</v>
      </c>
      <c r="T44" s="47">
        <v>128</v>
      </c>
      <c r="U44">
        <v>1000</v>
      </c>
      <c r="V44" s="48">
        <f t="shared" si="2"/>
        <v>314</v>
      </c>
      <c r="AC44" t="s">
        <v>33</v>
      </c>
      <c r="AD44">
        <v>296</v>
      </c>
      <c r="AE44">
        <f t="shared" si="3"/>
        <v>366</v>
      </c>
      <c r="AI44" t="s">
        <v>349</v>
      </c>
      <c r="AJ44">
        <v>843</v>
      </c>
      <c r="AK44">
        <v>465</v>
      </c>
    </row>
    <row r="45" spans="1:37" x14ac:dyDescent="0.25">
      <c r="A45" t="s">
        <v>417</v>
      </c>
      <c r="B45">
        <f t="shared" si="4"/>
        <v>2136</v>
      </c>
      <c r="D45" t="s">
        <v>408</v>
      </c>
      <c r="E45" s="10">
        <v>1100</v>
      </c>
      <c r="J45" t="s">
        <v>640</v>
      </c>
      <c r="K45">
        <v>44</v>
      </c>
      <c r="P45" t="s">
        <v>1900</v>
      </c>
      <c r="Q45">
        <v>14</v>
      </c>
      <c r="S45" s="47" t="s">
        <v>202</v>
      </c>
      <c r="T45" s="47">
        <v>256</v>
      </c>
      <c r="U45">
        <v>1000</v>
      </c>
      <c r="V45" s="48">
        <f t="shared" si="2"/>
        <v>378</v>
      </c>
      <c r="AC45" t="s">
        <v>28</v>
      </c>
      <c r="AD45">
        <v>291</v>
      </c>
      <c r="AE45">
        <f t="shared" si="3"/>
        <v>371</v>
      </c>
      <c r="AI45" t="s">
        <v>1035</v>
      </c>
      <c r="AJ45">
        <v>854</v>
      </c>
      <c r="AK45">
        <v>454</v>
      </c>
    </row>
    <row r="46" spans="1:37" x14ac:dyDescent="0.25">
      <c r="A46" t="s">
        <v>425</v>
      </c>
      <c r="B46">
        <f t="shared" si="4"/>
        <v>2248</v>
      </c>
      <c r="D46" t="s">
        <v>409</v>
      </c>
      <c r="E46" s="10">
        <v>1868</v>
      </c>
      <c r="J46" t="s">
        <v>641</v>
      </c>
      <c r="K46">
        <v>45</v>
      </c>
      <c r="P46" t="s">
        <v>1901</v>
      </c>
      <c r="Q46">
        <v>14</v>
      </c>
      <c r="S46" s="47" t="s">
        <v>202</v>
      </c>
      <c r="T46" s="47">
        <v>256</v>
      </c>
      <c r="U46">
        <v>1000</v>
      </c>
      <c r="V46" s="48">
        <f t="shared" si="2"/>
        <v>378</v>
      </c>
      <c r="AC46" t="s">
        <v>5351</v>
      </c>
      <c r="AD46">
        <v>291</v>
      </c>
      <c r="AE46">
        <f t="shared" si="3"/>
        <v>371</v>
      </c>
      <c r="AI46" t="s">
        <v>349</v>
      </c>
      <c r="AJ46">
        <v>859</v>
      </c>
      <c r="AK46">
        <v>449</v>
      </c>
    </row>
    <row r="47" spans="1:37" x14ac:dyDescent="0.25">
      <c r="A47" t="s">
        <v>416</v>
      </c>
      <c r="B47">
        <f t="shared" si="4"/>
        <v>2448</v>
      </c>
      <c r="D47" t="s">
        <v>410</v>
      </c>
      <c r="E47">
        <v>1944</v>
      </c>
      <c r="J47" t="s">
        <v>642</v>
      </c>
      <c r="K47">
        <v>46</v>
      </c>
      <c r="P47" t="s">
        <v>1902</v>
      </c>
      <c r="Q47">
        <v>14</v>
      </c>
      <c r="S47" s="47" t="s">
        <v>202</v>
      </c>
      <c r="T47" s="47">
        <v>256</v>
      </c>
      <c r="U47">
        <v>1000</v>
      </c>
      <c r="V47" s="48">
        <f t="shared" si="2"/>
        <v>378</v>
      </c>
      <c r="AC47" t="s">
        <v>281</v>
      </c>
      <c r="AD47">
        <v>286</v>
      </c>
      <c r="AE47">
        <f t="shared" si="3"/>
        <v>376</v>
      </c>
      <c r="AI47" t="s">
        <v>1028</v>
      </c>
      <c r="AJ47">
        <v>862</v>
      </c>
      <c r="AK47">
        <v>446</v>
      </c>
    </row>
    <row r="48" spans="1:37" x14ac:dyDescent="0.25">
      <c r="A48" t="s">
        <v>415</v>
      </c>
      <c r="B48">
        <f t="shared" si="4"/>
        <v>2482</v>
      </c>
      <c r="D48" t="s">
        <v>411</v>
      </c>
      <c r="E48" s="10">
        <v>2458</v>
      </c>
      <c r="J48" t="s">
        <v>643</v>
      </c>
      <c r="K48">
        <v>47</v>
      </c>
      <c r="P48" t="s">
        <v>1903</v>
      </c>
      <c r="Q48">
        <v>14</v>
      </c>
      <c r="S48" s="47" t="s">
        <v>206</v>
      </c>
      <c r="T48" s="47">
        <v>128</v>
      </c>
      <c r="U48">
        <v>1000</v>
      </c>
      <c r="V48" s="48">
        <f t="shared" si="2"/>
        <v>314</v>
      </c>
      <c r="AC48" t="s">
        <v>281</v>
      </c>
      <c r="AD48">
        <v>285</v>
      </c>
      <c r="AE48">
        <f t="shared" si="3"/>
        <v>377</v>
      </c>
      <c r="AI48" t="s">
        <v>1007</v>
      </c>
      <c r="AJ48">
        <v>883</v>
      </c>
      <c r="AK48">
        <v>425</v>
      </c>
    </row>
    <row r="49" spans="1:37" x14ac:dyDescent="0.25">
      <c r="A49" t="s">
        <v>411</v>
      </c>
      <c r="B49">
        <f t="shared" si="4"/>
        <v>2458</v>
      </c>
      <c r="D49" t="s">
        <v>412</v>
      </c>
      <c r="E49">
        <v>2500</v>
      </c>
      <c r="J49" t="s">
        <v>644</v>
      </c>
      <c r="K49">
        <v>48</v>
      </c>
      <c r="P49" t="s">
        <v>1904</v>
      </c>
      <c r="Q49">
        <v>14</v>
      </c>
      <c r="S49" s="47" t="s">
        <v>213</v>
      </c>
      <c r="T49" s="47">
        <v>256</v>
      </c>
      <c r="U49">
        <v>2000</v>
      </c>
      <c r="V49" s="48">
        <f t="shared" si="2"/>
        <v>628</v>
      </c>
      <c r="AC49" t="s">
        <v>52</v>
      </c>
      <c r="AD49">
        <v>284</v>
      </c>
      <c r="AE49">
        <f t="shared" si="3"/>
        <v>378</v>
      </c>
      <c r="AI49" t="s">
        <v>351</v>
      </c>
      <c r="AJ49">
        <v>888</v>
      </c>
      <c r="AK49">
        <v>420</v>
      </c>
    </row>
    <row r="50" spans="1:37" x14ac:dyDescent="0.25">
      <c r="A50" t="s">
        <v>426</v>
      </c>
      <c r="B50">
        <f t="shared" si="4"/>
        <v>2375</v>
      </c>
      <c r="D50" t="s">
        <v>413</v>
      </c>
      <c r="E50" s="10">
        <v>2613</v>
      </c>
      <c r="J50" t="s">
        <v>645</v>
      </c>
      <c r="K50">
        <v>49</v>
      </c>
      <c r="P50" t="s">
        <v>1905</v>
      </c>
      <c r="Q50">
        <v>15</v>
      </c>
      <c r="S50" s="47" t="s">
        <v>202</v>
      </c>
      <c r="T50" s="47">
        <v>256</v>
      </c>
      <c r="U50">
        <v>1000</v>
      </c>
      <c r="V50" s="48">
        <f t="shared" si="2"/>
        <v>378</v>
      </c>
      <c r="AC50" t="s">
        <v>28</v>
      </c>
      <c r="AD50">
        <v>281</v>
      </c>
      <c r="AE50">
        <f t="shared" si="3"/>
        <v>381</v>
      </c>
      <c r="AI50" t="s">
        <v>351</v>
      </c>
      <c r="AJ50">
        <v>904</v>
      </c>
      <c r="AK50">
        <v>404</v>
      </c>
    </row>
    <row r="51" spans="1:37" x14ac:dyDescent="0.25">
      <c r="A51" t="s">
        <v>422</v>
      </c>
      <c r="B51">
        <f t="shared" si="4"/>
        <v>2698</v>
      </c>
      <c r="D51" t="s">
        <v>414</v>
      </c>
      <c r="E51" s="10">
        <v>2538</v>
      </c>
      <c r="J51" t="s">
        <v>646</v>
      </c>
      <c r="K51">
        <v>50</v>
      </c>
      <c r="P51" t="s">
        <v>1906</v>
      </c>
      <c r="Q51">
        <v>16</v>
      </c>
      <c r="S51" s="47" t="s">
        <v>202</v>
      </c>
      <c r="T51" s="47">
        <v>256</v>
      </c>
      <c r="U51">
        <v>1000</v>
      </c>
      <c r="V51" s="48">
        <f t="shared" si="2"/>
        <v>378</v>
      </c>
      <c r="AC51" t="s">
        <v>316</v>
      </c>
      <c r="AD51">
        <v>261</v>
      </c>
      <c r="AE51">
        <f t="shared" si="3"/>
        <v>401</v>
      </c>
      <c r="AI51" t="s">
        <v>986</v>
      </c>
      <c r="AJ51">
        <v>906</v>
      </c>
      <c r="AK51">
        <v>402</v>
      </c>
    </row>
    <row r="52" spans="1:37" x14ac:dyDescent="0.25">
      <c r="A52" t="s">
        <v>409</v>
      </c>
      <c r="B52">
        <f t="shared" si="4"/>
        <v>1868</v>
      </c>
      <c r="D52" t="s">
        <v>415</v>
      </c>
      <c r="E52" s="10">
        <v>2482</v>
      </c>
      <c r="J52" t="s">
        <v>647</v>
      </c>
      <c r="K52">
        <v>51</v>
      </c>
      <c r="P52" t="s">
        <v>1907</v>
      </c>
      <c r="Q52">
        <v>16</v>
      </c>
      <c r="S52" s="47" t="s">
        <v>202</v>
      </c>
      <c r="T52" s="47">
        <v>256</v>
      </c>
      <c r="U52">
        <v>1000</v>
      </c>
      <c r="V52" s="48">
        <f t="shared" si="2"/>
        <v>378</v>
      </c>
      <c r="AC52" t="s">
        <v>5355</v>
      </c>
      <c r="AD52">
        <v>208</v>
      </c>
      <c r="AE52">
        <f t="shared" si="3"/>
        <v>454</v>
      </c>
      <c r="AI52" t="s">
        <v>441</v>
      </c>
      <c r="AJ52">
        <v>915</v>
      </c>
      <c r="AK52">
        <v>393</v>
      </c>
    </row>
    <row r="53" spans="1:37" x14ac:dyDescent="0.25">
      <c r="A53" t="s">
        <v>386</v>
      </c>
      <c r="B53">
        <f t="shared" si="4"/>
        <v>1940</v>
      </c>
      <c r="D53" t="s">
        <v>416</v>
      </c>
      <c r="E53" s="10">
        <v>2448</v>
      </c>
      <c r="J53" t="s">
        <v>648</v>
      </c>
      <c r="K53">
        <v>52</v>
      </c>
      <c r="P53" t="s">
        <v>1908</v>
      </c>
      <c r="Q53">
        <v>17</v>
      </c>
      <c r="S53" s="47" t="s">
        <v>206</v>
      </c>
      <c r="T53" s="47">
        <v>128</v>
      </c>
      <c r="U53">
        <v>1000</v>
      </c>
      <c r="V53" s="48">
        <f t="shared" si="2"/>
        <v>314</v>
      </c>
      <c r="AC53" t="s">
        <v>283</v>
      </c>
      <c r="AD53">
        <v>198</v>
      </c>
      <c r="AE53">
        <f t="shared" si="3"/>
        <v>464</v>
      </c>
      <c r="AI53" t="s">
        <v>967</v>
      </c>
      <c r="AJ53">
        <v>916</v>
      </c>
      <c r="AK53">
        <v>392</v>
      </c>
    </row>
    <row r="54" spans="1:37" x14ac:dyDescent="0.25">
      <c r="A54" t="s">
        <v>419</v>
      </c>
      <c r="B54">
        <f t="shared" si="4"/>
        <v>2379</v>
      </c>
      <c r="D54" t="s">
        <v>417</v>
      </c>
      <c r="E54" s="10">
        <v>2136</v>
      </c>
      <c r="J54" t="s">
        <v>649</v>
      </c>
      <c r="K54">
        <v>53</v>
      </c>
      <c r="P54" t="s">
        <v>1909</v>
      </c>
      <c r="Q54">
        <v>18</v>
      </c>
      <c r="S54" s="47" t="s">
        <v>206</v>
      </c>
      <c r="T54" s="47">
        <v>128</v>
      </c>
      <c r="U54">
        <v>1000</v>
      </c>
      <c r="V54" s="48">
        <f t="shared" si="2"/>
        <v>314</v>
      </c>
      <c r="AC54" t="s">
        <v>292</v>
      </c>
      <c r="AD54">
        <v>195</v>
      </c>
      <c r="AE54">
        <f t="shared" si="3"/>
        <v>467</v>
      </c>
      <c r="AI54" t="s">
        <v>337</v>
      </c>
      <c r="AJ54">
        <v>930</v>
      </c>
      <c r="AK54">
        <v>378</v>
      </c>
    </row>
    <row r="55" spans="1:37" x14ac:dyDescent="0.25">
      <c r="A55" t="s">
        <v>413</v>
      </c>
      <c r="B55">
        <f t="shared" si="4"/>
        <v>2613</v>
      </c>
      <c r="D55" t="s">
        <v>418</v>
      </c>
      <c r="E55">
        <v>2777</v>
      </c>
      <c r="J55" t="s">
        <v>650</v>
      </c>
      <c r="K55">
        <v>54</v>
      </c>
      <c r="P55" t="s">
        <v>1910</v>
      </c>
      <c r="Q55">
        <v>19</v>
      </c>
      <c r="S55" s="47" t="s">
        <v>206</v>
      </c>
      <c r="T55" s="47">
        <v>128</v>
      </c>
      <c r="U55">
        <v>1000</v>
      </c>
      <c r="V55" s="48">
        <f t="shared" si="2"/>
        <v>314</v>
      </c>
      <c r="AC55" t="s">
        <v>292</v>
      </c>
      <c r="AD55">
        <v>195</v>
      </c>
      <c r="AE55">
        <f t="shared" si="3"/>
        <v>467</v>
      </c>
      <c r="AI55" t="s">
        <v>337</v>
      </c>
      <c r="AJ55">
        <v>933</v>
      </c>
      <c r="AK55">
        <v>375</v>
      </c>
    </row>
    <row r="56" spans="1:37" x14ac:dyDescent="0.25">
      <c r="A56" t="s">
        <v>420</v>
      </c>
      <c r="B56">
        <f t="shared" si="4"/>
        <v>2669</v>
      </c>
      <c r="D56" t="s">
        <v>419</v>
      </c>
      <c r="E56" s="10">
        <v>2379</v>
      </c>
      <c r="J56" t="s">
        <v>651</v>
      </c>
      <c r="K56">
        <v>55</v>
      </c>
      <c r="P56" t="s">
        <v>1911</v>
      </c>
      <c r="Q56">
        <v>20</v>
      </c>
      <c r="S56" s="47" t="s">
        <v>206</v>
      </c>
      <c r="T56" s="47">
        <v>128</v>
      </c>
      <c r="U56">
        <v>1000</v>
      </c>
      <c r="V56" s="48">
        <f t="shared" si="2"/>
        <v>314</v>
      </c>
      <c r="AC56" t="s">
        <v>294</v>
      </c>
      <c r="AD56">
        <v>176</v>
      </c>
      <c r="AE56">
        <f t="shared" si="3"/>
        <v>486</v>
      </c>
      <c r="AI56" t="s">
        <v>340</v>
      </c>
      <c r="AJ56">
        <v>963</v>
      </c>
      <c r="AK56">
        <v>345</v>
      </c>
    </row>
    <row r="57" spans="1:37" x14ac:dyDescent="0.25">
      <c r="A57" t="s">
        <v>405</v>
      </c>
      <c r="B57">
        <f t="shared" si="4"/>
        <v>1522</v>
      </c>
      <c r="D57" t="s">
        <v>420</v>
      </c>
      <c r="E57" s="10">
        <v>2669</v>
      </c>
      <c r="J57" t="s">
        <v>652</v>
      </c>
      <c r="K57">
        <v>56</v>
      </c>
      <c r="P57" t="s">
        <v>1912</v>
      </c>
      <c r="Q57">
        <v>20</v>
      </c>
      <c r="S57" s="47" t="s">
        <v>206</v>
      </c>
      <c r="T57" s="47">
        <v>128</v>
      </c>
      <c r="U57">
        <v>1000</v>
      </c>
      <c r="V57" s="48">
        <f t="shared" si="2"/>
        <v>314</v>
      </c>
      <c r="AC57" t="s">
        <v>276</v>
      </c>
      <c r="AD57">
        <v>168</v>
      </c>
      <c r="AE57">
        <f t="shared" si="3"/>
        <v>494</v>
      </c>
      <c r="AI57" t="s">
        <v>340</v>
      </c>
      <c r="AJ57">
        <v>963</v>
      </c>
      <c r="AK57">
        <v>345</v>
      </c>
    </row>
    <row r="58" spans="1:37" x14ac:dyDescent="0.25">
      <c r="A58" t="s">
        <v>387</v>
      </c>
      <c r="B58">
        <f t="shared" si="4"/>
        <v>1032</v>
      </c>
      <c r="D58" t="s">
        <v>421</v>
      </c>
      <c r="E58">
        <v>2522</v>
      </c>
      <c r="J58" t="s">
        <v>653</v>
      </c>
      <c r="K58">
        <v>57</v>
      </c>
      <c r="P58" t="s">
        <v>1913</v>
      </c>
      <c r="Q58">
        <v>20</v>
      </c>
      <c r="S58" s="47" t="s">
        <v>202</v>
      </c>
      <c r="T58" s="47">
        <v>256</v>
      </c>
      <c r="U58">
        <v>1000</v>
      </c>
      <c r="V58" s="48">
        <f t="shared" si="2"/>
        <v>378</v>
      </c>
      <c r="AC58" t="s">
        <v>3021</v>
      </c>
      <c r="AD58">
        <v>148</v>
      </c>
      <c r="AE58">
        <f t="shared" si="3"/>
        <v>514</v>
      </c>
      <c r="AI58" t="s">
        <v>317</v>
      </c>
      <c r="AJ58">
        <v>1002</v>
      </c>
      <c r="AK58">
        <f>1308-AJ58</f>
        <v>306</v>
      </c>
    </row>
    <row r="59" spans="1:37" x14ac:dyDescent="0.25">
      <c r="A59" t="s">
        <v>388</v>
      </c>
      <c r="B59">
        <f t="shared" si="4"/>
        <v>2014</v>
      </c>
      <c r="D59" t="s">
        <v>422</v>
      </c>
      <c r="E59" s="10">
        <v>2698</v>
      </c>
      <c r="J59" t="s">
        <v>654</v>
      </c>
      <c r="K59">
        <v>58</v>
      </c>
      <c r="P59" t="s">
        <v>1914</v>
      </c>
      <c r="Q59">
        <v>20</v>
      </c>
      <c r="S59" s="47" t="s">
        <v>206</v>
      </c>
      <c r="T59" s="47">
        <v>128</v>
      </c>
      <c r="U59">
        <v>1000</v>
      </c>
      <c r="V59" s="48">
        <f t="shared" si="2"/>
        <v>314</v>
      </c>
      <c r="AC59" t="s">
        <v>272</v>
      </c>
      <c r="AD59">
        <v>135</v>
      </c>
      <c r="AE59">
        <f t="shared" si="3"/>
        <v>527</v>
      </c>
      <c r="AI59" t="s">
        <v>295</v>
      </c>
      <c r="AJ59">
        <v>1016</v>
      </c>
      <c r="AK59">
        <v>292</v>
      </c>
    </row>
    <row r="60" spans="1:37" x14ac:dyDescent="0.25">
      <c r="A60" t="s">
        <v>408</v>
      </c>
      <c r="B60">
        <f t="shared" si="4"/>
        <v>1100</v>
      </c>
      <c r="D60" t="s">
        <v>423</v>
      </c>
      <c r="E60">
        <v>2860</v>
      </c>
      <c r="J60" t="s">
        <v>655</v>
      </c>
      <c r="K60">
        <v>59</v>
      </c>
      <c r="P60" t="s">
        <v>1915</v>
      </c>
      <c r="Q60">
        <v>20</v>
      </c>
      <c r="S60" s="47" t="s">
        <v>202</v>
      </c>
      <c r="T60" s="47">
        <v>256</v>
      </c>
      <c r="U60">
        <v>1000</v>
      </c>
      <c r="V60" s="48">
        <f t="shared" si="2"/>
        <v>378</v>
      </c>
      <c r="AC60" t="s">
        <v>304</v>
      </c>
      <c r="AD60">
        <v>60</v>
      </c>
      <c r="AE60">
        <f>662-AD60</f>
        <v>602</v>
      </c>
      <c r="AI60" t="s">
        <v>291</v>
      </c>
      <c r="AJ60">
        <v>1016</v>
      </c>
      <c r="AK60">
        <v>292</v>
      </c>
    </row>
    <row r="61" spans="1:37" x14ac:dyDescent="0.25">
      <c r="A61" t="s">
        <v>389</v>
      </c>
      <c r="B61">
        <f t="shared" si="4"/>
        <v>1484</v>
      </c>
      <c r="D61" t="s">
        <v>424</v>
      </c>
      <c r="E61">
        <v>2862</v>
      </c>
      <c r="J61" t="s">
        <v>656</v>
      </c>
      <c r="K61">
        <v>60</v>
      </c>
      <c r="P61" t="s">
        <v>1916</v>
      </c>
      <c r="Q61">
        <v>20</v>
      </c>
      <c r="S61" s="47" t="s">
        <v>202</v>
      </c>
      <c r="T61" s="47">
        <v>256</v>
      </c>
      <c r="U61">
        <v>1000</v>
      </c>
      <c r="V61" s="48">
        <f t="shared" si="2"/>
        <v>378</v>
      </c>
      <c r="AC61" t="s">
        <v>281</v>
      </c>
      <c r="AD61">
        <v>286</v>
      </c>
      <c r="AE61">
        <v>376</v>
      </c>
      <c r="AI61" t="s">
        <v>858</v>
      </c>
      <c r="AJ61">
        <v>1037</v>
      </c>
      <c r="AK61">
        <v>271</v>
      </c>
    </row>
    <row r="62" spans="1:37" x14ac:dyDescent="0.25">
      <c r="A62" t="s">
        <v>390</v>
      </c>
      <c r="B62">
        <f t="shared" si="4"/>
        <v>1653</v>
      </c>
      <c r="D62" t="s">
        <v>425</v>
      </c>
      <c r="E62" s="10">
        <v>2248</v>
      </c>
      <c r="J62" t="s">
        <v>657</v>
      </c>
      <c r="K62">
        <v>61</v>
      </c>
      <c r="P62" t="s">
        <v>1917</v>
      </c>
      <c r="Q62">
        <v>20</v>
      </c>
      <c r="S62" s="47" t="s">
        <v>206</v>
      </c>
      <c r="T62" s="47">
        <v>128</v>
      </c>
      <c r="U62">
        <v>1000</v>
      </c>
      <c r="V62" s="48">
        <f t="shared" si="2"/>
        <v>314</v>
      </c>
      <c r="AI62" t="s">
        <v>334</v>
      </c>
      <c r="AJ62">
        <v>1039</v>
      </c>
      <c r="AK62">
        <v>269</v>
      </c>
    </row>
    <row r="63" spans="1:37" x14ac:dyDescent="0.25">
      <c r="A63" t="s">
        <v>391</v>
      </c>
      <c r="B63">
        <f t="shared" si="4"/>
        <v>1673</v>
      </c>
      <c r="D63" t="s">
        <v>426</v>
      </c>
      <c r="E63" s="10">
        <v>2375</v>
      </c>
      <c r="J63" t="s">
        <v>658</v>
      </c>
      <c r="K63">
        <v>62</v>
      </c>
      <c r="P63" t="s">
        <v>1918</v>
      </c>
      <c r="Q63">
        <v>20</v>
      </c>
      <c r="S63" s="47" t="s">
        <v>206</v>
      </c>
      <c r="T63" s="47">
        <v>128</v>
      </c>
      <c r="U63">
        <v>1000</v>
      </c>
      <c r="V63" s="48">
        <f t="shared" si="2"/>
        <v>314</v>
      </c>
      <c r="AI63" t="s">
        <v>334</v>
      </c>
      <c r="AJ63">
        <v>1039</v>
      </c>
      <c r="AK63">
        <v>269</v>
      </c>
    </row>
    <row r="64" spans="1:37" x14ac:dyDescent="0.25">
      <c r="J64" t="s">
        <v>659</v>
      </c>
      <c r="K64">
        <v>63</v>
      </c>
      <c r="P64" t="s">
        <v>1919</v>
      </c>
      <c r="Q64">
        <v>21</v>
      </c>
      <c r="S64" s="47" t="s">
        <v>206</v>
      </c>
      <c r="T64" s="47">
        <v>128</v>
      </c>
      <c r="U64">
        <v>1000</v>
      </c>
      <c r="V64" s="48">
        <f t="shared" si="2"/>
        <v>314</v>
      </c>
      <c r="AI64" t="s">
        <v>838</v>
      </c>
      <c r="AJ64">
        <v>1060</v>
      </c>
      <c r="AK64">
        <v>248</v>
      </c>
    </row>
    <row r="65" spans="10:37" x14ac:dyDescent="0.25">
      <c r="J65" t="s">
        <v>660</v>
      </c>
      <c r="K65">
        <v>64</v>
      </c>
      <c r="P65" t="s">
        <v>1920</v>
      </c>
      <c r="Q65">
        <v>22</v>
      </c>
      <c r="S65" s="47" t="s">
        <v>202</v>
      </c>
      <c r="T65" s="47">
        <v>256</v>
      </c>
      <c r="U65">
        <v>1000</v>
      </c>
      <c r="V65" s="48">
        <f t="shared" si="2"/>
        <v>378</v>
      </c>
      <c r="AI65" t="s">
        <v>336</v>
      </c>
      <c r="AJ65">
        <v>1062</v>
      </c>
      <c r="AK65">
        <v>246</v>
      </c>
    </row>
    <row r="66" spans="10:37" x14ac:dyDescent="0.25">
      <c r="J66" t="s">
        <v>661</v>
      </c>
      <c r="K66">
        <v>65</v>
      </c>
      <c r="M66" t="s">
        <v>326</v>
      </c>
      <c r="N66">
        <f>1307-VLOOKUP(M66,J$2:K$1308,2,FALSE)</f>
        <v>473</v>
      </c>
      <c r="P66" t="s">
        <v>1921</v>
      </c>
      <c r="Q66">
        <v>23</v>
      </c>
      <c r="S66" s="47" t="s">
        <v>206</v>
      </c>
      <c r="T66" s="47">
        <v>128</v>
      </c>
      <c r="U66">
        <v>1000</v>
      </c>
      <c r="V66" s="48">
        <f t="shared" si="2"/>
        <v>314</v>
      </c>
      <c r="AI66" t="s">
        <v>336</v>
      </c>
      <c r="AJ66">
        <v>1062</v>
      </c>
      <c r="AK66">
        <v>246</v>
      </c>
    </row>
    <row r="67" spans="10:37" x14ac:dyDescent="0.25">
      <c r="J67" t="s">
        <v>662</v>
      </c>
      <c r="K67">
        <v>66</v>
      </c>
      <c r="M67" t="s">
        <v>280</v>
      </c>
      <c r="N67">
        <f t="shared" ref="N67:N76" si="5">1307-VLOOKUP(M67,J$2:K$1308,2,FALSE)</f>
        <v>452</v>
      </c>
      <c r="P67" t="s">
        <v>1922</v>
      </c>
      <c r="Q67">
        <v>24</v>
      </c>
      <c r="S67" s="47" t="s">
        <v>202</v>
      </c>
      <c r="T67" s="47">
        <v>256</v>
      </c>
      <c r="U67">
        <v>1000</v>
      </c>
      <c r="V67" s="48">
        <f t="shared" ref="V67:V130" si="6">IF(ISNUMBER(SEARCH("+",$S67)),(T67*0.5+U67*0.25),IF(ISNUMBER(SEARCH("HDD",$S67)),(T67*0.25),IF(ISNUMBER(SEARCH("SSD",$S67)),(T67*0.5))))</f>
        <v>378</v>
      </c>
      <c r="AI67" t="s">
        <v>806</v>
      </c>
      <c r="AJ67">
        <v>1093</v>
      </c>
      <c r="AK67">
        <v>215</v>
      </c>
    </row>
    <row r="68" spans="10:37" x14ac:dyDescent="0.25">
      <c r="J68" t="s">
        <v>663</v>
      </c>
      <c r="K68">
        <v>67</v>
      </c>
      <c r="M68" t="s">
        <v>280</v>
      </c>
      <c r="N68">
        <f t="shared" si="5"/>
        <v>452</v>
      </c>
      <c r="P68" t="s">
        <v>1923</v>
      </c>
      <c r="Q68">
        <v>24</v>
      </c>
      <c r="S68" s="47" t="s">
        <v>206</v>
      </c>
      <c r="T68" s="47">
        <v>128</v>
      </c>
      <c r="U68">
        <v>1000</v>
      </c>
      <c r="V68" s="48">
        <f t="shared" si="6"/>
        <v>314</v>
      </c>
      <c r="AI68" t="s">
        <v>331</v>
      </c>
      <c r="AJ68">
        <v>1102</v>
      </c>
      <c r="AK68">
        <v>206</v>
      </c>
    </row>
    <row r="69" spans="10:37" x14ac:dyDescent="0.25">
      <c r="J69" t="s">
        <v>664</v>
      </c>
      <c r="K69">
        <v>68</v>
      </c>
      <c r="M69" t="s">
        <v>280</v>
      </c>
      <c r="N69">
        <f t="shared" si="5"/>
        <v>452</v>
      </c>
      <c r="P69" t="s">
        <v>1924</v>
      </c>
      <c r="Q69">
        <v>24</v>
      </c>
      <c r="S69" s="47" t="s">
        <v>202</v>
      </c>
      <c r="T69" s="47">
        <v>256</v>
      </c>
      <c r="U69">
        <v>1000</v>
      </c>
      <c r="V69" s="48">
        <f t="shared" si="6"/>
        <v>378</v>
      </c>
      <c r="AI69" t="s">
        <v>331</v>
      </c>
      <c r="AJ69">
        <v>1102</v>
      </c>
      <c r="AK69">
        <v>206</v>
      </c>
    </row>
    <row r="70" spans="10:37" x14ac:dyDescent="0.25">
      <c r="J70" t="s">
        <v>665</v>
      </c>
      <c r="K70">
        <v>69</v>
      </c>
      <c r="M70" t="s">
        <v>280</v>
      </c>
      <c r="N70">
        <f t="shared" si="5"/>
        <v>452</v>
      </c>
      <c r="P70" t="s">
        <v>1925</v>
      </c>
      <c r="Q70">
        <v>24</v>
      </c>
      <c r="S70" s="47" t="s">
        <v>202</v>
      </c>
      <c r="T70" s="47">
        <v>256</v>
      </c>
      <c r="U70">
        <v>1000</v>
      </c>
      <c r="V70" s="48">
        <f t="shared" si="6"/>
        <v>378</v>
      </c>
      <c r="AI70" t="s">
        <v>772</v>
      </c>
      <c r="AJ70">
        <v>1126</v>
      </c>
      <c r="AK70">
        <v>182</v>
      </c>
    </row>
    <row r="71" spans="10:37" x14ac:dyDescent="0.25">
      <c r="J71" t="s">
        <v>666</v>
      </c>
      <c r="K71">
        <v>70</v>
      </c>
      <c r="M71" t="s">
        <v>280</v>
      </c>
      <c r="N71">
        <f t="shared" si="5"/>
        <v>452</v>
      </c>
      <c r="P71" t="s">
        <v>1926</v>
      </c>
      <c r="Q71">
        <v>24</v>
      </c>
      <c r="S71" s="47" t="s">
        <v>202</v>
      </c>
      <c r="T71" s="47">
        <v>256</v>
      </c>
      <c r="U71">
        <v>1000</v>
      </c>
      <c r="V71" s="48">
        <f t="shared" si="6"/>
        <v>378</v>
      </c>
      <c r="AI71" t="s">
        <v>293</v>
      </c>
      <c r="AJ71">
        <v>1136</v>
      </c>
      <c r="AK71">
        <v>172</v>
      </c>
    </row>
    <row r="72" spans="10:37" x14ac:dyDescent="0.25">
      <c r="J72" t="s">
        <v>667</v>
      </c>
      <c r="K72">
        <v>71</v>
      </c>
      <c r="M72" t="s">
        <v>280</v>
      </c>
      <c r="N72">
        <f t="shared" si="5"/>
        <v>452</v>
      </c>
      <c r="P72" t="s">
        <v>1927</v>
      </c>
      <c r="Q72">
        <v>24</v>
      </c>
      <c r="S72" s="47" t="s">
        <v>213</v>
      </c>
      <c r="T72" s="47">
        <v>256</v>
      </c>
      <c r="U72">
        <v>2000</v>
      </c>
      <c r="V72" s="48">
        <f t="shared" si="6"/>
        <v>628</v>
      </c>
      <c r="AI72" t="s">
        <v>342</v>
      </c>
      <c r="AJ72">
        <v>1140</v>
      </c>
      <c r="AK72">
        <v>168</v>
      </c>
    </row>
    <row r="73" spans="10:37" x14ac:dyDescent="0.25">
      <c r="J73" t="s">
        <v>668</v>
      </c>
      <c r="K73">
        <v>72</v>
      </c>
      <c r="M73" t="s">
        <v>280</v>
      </c>
      <c r="N73">
        <f t="shared" si="5"/>
        <v>452</v>
      </c>
      <c r="P73" t="s">
        <v>1928</v>
      </c>
      <c r="Q73">
        <v>24</v>
      </c>
      <c r="S73" s="47" t="s">
        <v>202</v>
      </c>
      <c r="T73" s="47">
        <v>256</v>
      </c>
      <c r="U73">
        <v>1000</v>
      </c>
      <c r="V73" s="48">
        <f t="shared" si="6"/>
        <v>378</v>
      </c>
      <c r="AI73" t="s">
        <v>338</v>
      </c>
      <c r="AJ73">
        <v>1140</v>
      </c>
      <c r="AK73">
        <v>168</v>
      </c>
    </row>
    <row r="74" spans="10:37" x14ac:dyDescent="0.25">
      <c r="J74" t="s">
        <v>669</v>
      </c>
      <c r="K74">
        <v>73</v>
      </c>
      <c r="M74" t="s">
        <v>280</v>
      </c>
      <c r="N74">
        <f t="shared" si="5"/>
        <v>452</v>
      </c>
      <c r="P74" t="s">
        <v>1929</v>
      </c>
      <c r="Q74">
        <v>24</v>
      </c>
      <c r="S74" s="47" t="s">
        <v>202</v>
      </c>
      <c r="T74" s="47">
        <v>256</v>
      </c>
      <c r="U74">
        <v>1000</v>
      </c>
      <c r="V74" s="48">
        <f t="shared" si="6"/>
        <v>378</v>
      </c>
      <c r="AI74" t="s">
        <v>338</v>
      </c>
      <c r="AJ74">
        <v>1146</v>
      </c>
      <c r="AK74">
        <v>162</v>
      </c>
    </row>
    <row r="75" spans="10:37" x14ac:dyDescent="0.25">
      <c r="J75" t="s">
        <v>670</v>
      </c>
      <c r="K75">
        <v>74</v>
      </c>
      <c r="M75" t="s">
        <v>280</v>
      </c>
      <c r="N75">
        <f t="shared" si="5"/>
        <v>452</v>
      </c>
      <c r="P75" t="s">
        <v>1930</v>
      </c>
      <c r="Q75">
        <v>24</v>
      </c>
      <c r="S75" s="47" t="s">
        <v>206</v>
      </c>
      <c r="T75" s="47">
        <v>128</v>
      </c>
      <c r="U75">
        <v>1000</v>
      </c>
      <c r="V75" s="48">
        <f t="shared" si="6"/>
        <v>314</v>
      </c>
      <c r="AI75" t="s">
        <v>333</v>
      </c>
      <c r="AJ75">
        <v>1146</v>
      </c>
      <c r="AK75">
        <v>162</v>
      </c>
    </row>
    <row r="76" spans="10:37" x14ac:dyDescent="0.25">
      <c r="J76" t="s">
        <v>671</v>
      </c>
      <c r="K76">
        <v>75</v>
      </c>
      <c r="M76" t="s">
        <v>280</v>
      </c>
      <c r="N76">
        <f t="shared" si="5"/>
        <v>452</v>
      </c>
      <c r="P76" t="s">
        <v>1931</v>
      </c>
      <c r="Q76">
        <v>24</v>
      </c>
      <c r="S76" s="47" t="s">
        <v>206</v>
      </c>
      <c r="T76" s="47">
        <v>128</v>
      </c>
      <c r="U76">
        <v>1000</v>
      </c>
      <c r="V76" s="48">
        <f t="shared" si="6"/>
        <v>314</v>
      </c>
      <c r="AI76" t="s">
        <v>333</v>
      </c>
      <c r="AJ76">
        <v>1155</v>
      </c>
      <c r="AK76">
        <v>153</v>
      </c>
    </row>
    <row r="77" spans="10:37" x14ac:dyDescent="0.25">
      <c r="J77" t="s">
        <v>672</v>
      </c>
      <c r="K77">
        <v>76</v>
      </c>
      <c r="P77" t="s">
        <v>1932</v>
      </c>
      <c r="Q77">
        <v>24</v>
      </c>
      <c r="S77" s="47" t="s">
        <v>206</v>
      </c>
      <c r="T77" s="47">
        <v>128</v>
      </c>
      <c r="U77">
        <v>1000</v>
      </c>
      <c r="V77" s="48">
        <f t="shared" si="6"/>
        <v>314</v>
      </c>
      <c r="AI77" t="s">
        <v>342</v>
      </c>
      <c r="AJ77">
        <v>1159</v>
      </c>
      <c r="AK77">
        <v>149</v>
      </c>
    </row>
    <row r="78" spans="10:37" x14ac:dyDescent="0.25">
      <c r="J78" t="s">
        <v>673</v>
      </c>
      <c r="K78">
        <v>77</v>
      </c>
      <c r="M78" t="s">
        <v>317</v>
      </c>
      <c r="N78">
        <f>1307-VLOOKUP(M78,J$2:K$1308,2,FALSE)</f>
        <v>999</v>
      </c>
      <c r="P78" t="s">
        <v>1933</v>
      </c>
      <c r="Q78">
        <v>25</v>
      </c>
      <c r="S78" s="47" t="s">
        <v>206</v>
      </c>
      <c r="T78" s="47">
        <v>128</v>
      </c>
      <c r="U78">
        <v>1000</v>
      </c>
      <c r="V78" s="48">
        <f t="shared" si="6"/>
        <v>314</v>
      </c>
      <c r="AI78" t="s">
        <v>5370</v>
      </c>
      <c r="AJ78">
        <v>1184</v>
      </c>
      <c r="AK78">
        <v>124</v>
      </c>
    </row>
    <row r="79" spans="10:37" x14ac:dyDescent="0.25">
      <c r="J79" t="s">
        <v>674</v>
      </c>
      <c r="K79">
        <v>78</v>
      </c>
      <c r="M79" t="s">
        <v>296</v>
      </c>
      <c r="N79">
        <f t="shared" ref="N79:N142" si="7">1307-VLOOKUP(M79,J$2:K$1308,2,FALSE)</f>
        <v>623</v>
      </c>
      <c r="P79" t="s">
        <v>1934</v>
      </c>
      <c r="Q79">
        <v>26</v>
      </c>
      <c r="S79" s="47" t="s">
        <v>241</v>
      </c>
      <c r="T79" s="47">
        <v>2000</v>
      </c>
      <c r="U79">
        <v>1000</v>
      </c>
      <c r="V79" s="48">
        <f t="shared" si="6"/>
        <v>1250</v>
      </c>
      <c r="AI79" t="s">
        <v>347</v>
      </c>
      <c r="AJ79">
        <v>1196</v>
      </c>
      <c r="AK79">
        <v>112</v>
      </c>
    </row>
    <row r="80" spans="10:37" x14ac:dyDescent="0.25">
      <c r="J80" t="s">
        <v>675</v>
      </c>
      <c r="K80">
        <v>79</v>
      </c>
      <c r="M80" t="s">
        <v>321</v>
      </c>
      <c r="N80">
        <f t="shared" si="7"/>
        <v>657</v>
      </c>
      <c r="P80" t="s">
        <v>1935</v>
      </c>
      <c r="Q80">
        <v>26</v>
      </c>
      <c r="S80" s="47" t="s">
        <v>206</v>
      </c>
      <c r="T80" s="47">
        <v>128</v>
      </c>
      <c r="U80">
        <v>1000</v>
      </c>
      <c r="V80" s="48">
        <f t="shared" si="6"/>
        <v>314</v>
      </c>
      <c r="AI80" t="s">
        <v>345</v>
      </c>
      <c r="AJ80">
        <v>1204</v>
      </c>
      <c r="AK80">
        <v>104</v>
      </c>
    </row>
    <row r="81" spans="10:37" x14ac:dyDescent="0.25">
      <c r="J81" t="s">
        <v>676</v>
      </c>
      <c r="K81">
        <v>80</v>
      </c>
      <c r="M81" t="s">
        <v>329</v>
      </c>
      <c r="N81">
        <f t="shared" si="7"/>
        <v>772</v>
      </c>
      <c r="P81" t="s">
        <v>1936</v>
      </c>
      <c r="Q81">
        <v>26</v>
      </c>
      <c r="S81" s="47" t="s">
        <v>206</v>
      </c>
      <c r="T81" s="47">
        <v>128</v>
      </c>
      <c r="U81">
        <v>1000</v>
      </c>
      <c r="V81" s="48">
        <f t="shared" si="6"/>
        <v>314</v>
      </c>
      <c r="AI81" t="s">
        <v>348</v>
      </c>
      <c r="AJ81">
        <v>1213</v>
      </c>
      <c r="AK81">
        <v>95</v>
      </c>
    </row>
    <row r="82" spans="10:37" x14ac:dyDescent="0.25">
      <c r="J82" t="s">
        <v>677</v>
      </c>
      <c r="K82">
        <v>81</v>
      </c>
      <c r="M82" t="s">
        <v>329</v>
      </c>
      <c r="N82">
        <f t="shared" si="7"/>
        <v>772</v>
      </c>
      <c r="P82" t="s">
        <v>1937</v>
      </c>
      <c r="Q82">
        <v>27</v>
      </c>
      <c r="S82" s="47" t="s">
        <v>202</v>
      </c>
      <c r="T82" s="47">
        <v>256</v>
      </c>
      <c r="U82">
        <v>1000</v>
      </c>
      <c r="V82" s="48">
        <f t="shared" si="6"/>
        <v>378</v>
      </c>
      <c r="AI82" t="s">
        <v>345</v>
      </c>
      <c r="AJ82">
        <v>1213</v>
      </c>
      <c r="AK82">
        <v>95</v>
      </c>
    </row>
    <row r="83" spans="10:37" x14ac:dyDescent="0.25">
      <c r="J83" t="s">
        <v>678</v>
      </c>
      <c r="K83">
        <v>82</v>
      </c>
      <c r="M83" t="s">
        <v>329</v>
      </c>
      <c r="N83">
        <f t="shared" si="7"/>
        <v>772</v>
      </c>
      <c r="P83" t="s">
        <v>1938</v>
      </c>
      <c r="Q83">
        <v>28</v>
      </c>
      <c r="S83" s="47" t="s">
        <v>202</v>
      </c>
      <c r="T83" s="47">
        <v>256</v>
      </c>
      <c r="U83">
        <v>1000</v>
      </c>
      <c r="V83" s="48">
        <f t="shared" si="6"/>
        <v>378</v>
      </c>
      <c r="AI83" t="s">
        <v>666</v>
      </c>
      <c r="AJ83">
        <v>1236</v>
      </c>
      <c r="AK83">
        <v>72</v>
      </c>
    </row>
    <row r="84" spans="10:37" x14ac:dyDescent="0.25">
      <c r="J84" t="s">
        <v>679</v>
      </c>
      <c r="K84">
        <v>83</v>
      </c>
      <c r="M84" t="s">
        <v>329</v>
      </c>
      <c r="N84">
        <f t="shared" si="7"/>
        <v>772</v>
      </c>
      <c r="P84" t="s">
        <v>1939</v>
      </c>
      <c r="Q84">
        <v>29</v>
      </c>
      <c r="S84" s="47" t="s">
        <v>206</v>
      </c>
      <c r="T84" s="47">
        <v>128</v>
      </c>
      <c r="U84">
        <v>1000</v>
      </c>
      <c r="V84" s="48">
        <f t="shared" si="6"/>
        <v>314</v>
      </c>
    </row>
    <row r="85" spans="10:37" x14ac:dyDescent="0.25">
      <c r="J85" t="s">
        <v>680</v>
      </c>
      <c r="K85">
        <v>84</v>
      </c>
      <c r="M85" t="s">
        <v>329</v>
      </c>
      <c r="N85">
        <f t="shared" si="7"/>
        <v>772</v>
      </c>
      <c r="P85" t="s">
        <v>1940</v>
      </c>
      <c r="Q85">
        <v>29</v>
      </c>
      <c r="S85" s="47" t="s">
        <v>206</v>
      </c>
      <c r="T85" s="47">
        <v>128</v>
      </c>
      <c r="U85">
        <v>1000</v>
      </c>
      <c r="V85" s="48">
        <f t="shared" si="6"/>
        <v>314</v>
      </c>
    </row>
    <row r="86" spans="10:37" x14ac:dyDescent="0.25">
      <c r="J86" t="s">
        <v>681</v>
      </c>
      <c r="K86">
        <v>85</v>
      </c>
      <c r="M86" t="s">
        <v>329</v>
      </c>
      <c r="N86">
        <f t="shared" si="7"/>
        <v>772</v>
      </c>
      <c r="P86" t="s">
        <v>1941</v>
      </c>
      <c r="Q86">
        <v>29</v>
      </c>
      <c r="S86" s="47" t="s">
        <v>206</v>
      </c>
      <c r="T86" s="47">
        <v>128</v>
      </c>
      <c r="U86">
        <v>1000</v>
      </c>
      <c r="V86" s="48">
        <f t="shared" si="6"/>
        <v>314</v>
      </c>
    </row>
    <row r="87" spans="10:37" x14ac:dyDescent="0.25">
      <c r="J87" t="s">
        <v>682</v>
      </c>
      <c r="K87">
        <v>86</v>
      </c>
      <c r="M87" t="s">
        <v>329</v>
      </c>
      <c r="N87">
        <f t="shared" si="7"/>
        <v>772</v>
      </c>
      <c r="P87" t="s">
        <v>1942</v>
      </c>
      <c r="Q87">
        <v>29</v>
      </c>
      <c r="S87" s="47" t="s">
        <v>206</v>
      </c>
      <c r="T87" s="47">
        <v>128</v>
      </c>
      <c r="U87">
        <v>1000</v>
      </c>
      <c r="V87" s="48">
        <f t="shared" si="6"/>
        <v>314</v>
      </c>
    </row>
    <row r="88" spans="10:37" x14ac:dyDescent="0.25">
      <c r="J88" t="s">
        <v>683</v>
      </c>
      <c r="K88">
        <v>87</v>
      </c>
      <c r="M88" t="s">
        <v>329</v>
      </c>
      <c r="N88">
        <f t="shared" si="7"/>
        <v>772</v>
      </c>
      <c r="P88" t="s">
        <v>1943</v>
      </c>
      <c r="Q88">
        <v>29</v>
      </c>
      <c r="S88" s="47" t="s">
        <v>202</v>
      </c>
      <c r="T88" s="47">
        <v>256</v>
      </c>
      <c r="U88">
        <v>1000</v>
      </c>
      <c r="V88" s="48">
        <f t="shared" si="6"/>
        <v>378</v>
      </c>
    </row>
    <row r="89" spans="10:37" x14ac:dyDescent="0.25">
      <c r="J89" t="s">
        <v>684</v>
      </c>
      <c r="K89">
        <v>88</v>
      </c>
      <c r="M89" t="s">
        <v>329</v>
      </c>
      <c r="N89">
        <f t="shared" si="7"/>
        <v>772</v>
      </c>
      <c r="P89" t="s">
        <v>1944</v>
      </c>
      <c r="Q89">
        <v>29</v>
      </c>
      <c r="S89" s="47" t="s">
        <v>206</v>
      </c>
      <c r="T89" s="47">
        <v>128</v>
      </c>
      <c r="U89">
        <v>1000</v>
      </c>
      <c r="V89" s="48">
        <f t="shared" si="6"/>
        <v>314</v>
      </c>
    </row>
    <row r="90" spans="10:37" x14ac:dyDescent="0.25">
      <c r="J90" t="s">
        <v>685</v>
      </c>
      <c r="K90">
        <v>89</v>
      </c>
      <c r="M90" t="s">
        <v>329</v>
      </c>
      <c r="N90">
        <f t="shared" si="7"/>
        <v>772</v>
      </c>
      <c r="P90" t="s">
        <v>1945</v>
      </c>
      <c r="Q90">
        <v>29</v>
      </c>
      <c r="S90" s="47" t="s">
        <v>206</v>
      </c>
      <c r="T90" s="47">
        <v>128</v>
      </c>
      <c r="U90">
        <v>1000</v>
      </c>
      <c r="V90" s="48">
        <f t="shared" si="6"/>
        <v>314</v>
      </c>
    </row>
    <row r="91" spans="10:37" x14ac:dyDescent="0.25">
      <c r="J91" t="s">
        <v>686</v>
      </c>
      <c r="K91">
        <v>90</v>
      </c>
      <c r="M91" t="s">
        <v>329</v>
      </c>
      <c r="N91">
        <f t="shared" si="7"/>
        <v>772</v>
      </c>
      <c r="P91" t="s">
        <v>1946</v>
      </c>
      <c r="Q91">
        <v>29</v>
      </c>
      <c r="S91" s="47" t="s">
        <v>202</v>
      </c>
      <c r="T91" s="47">
        <v>256</v>
      </c>
      <c r="U91">
        <v>1000</v>
      </c>
      <c r="V91" s="48">
        <f t="shared" si="6"/>
        <v>378</v>
      </c>
    </row>
    <row r="92" spans="10:37" x14ac:dyDescent="0.25">
      <c r="J92" t="s">
        <v>687</v>
      </c>
      <c r="K92">
        <v>91</v>
      </c>
      <c r="M92" t="s">
        <v>329</v>
      </c>
      <c r="N92">
        <f t="shared" si="7"/>
        <v>772</v>
      </c>
      <c r="P92" t="s">
        <v>1947</v>
      </c>
      <c r="Q92">
        <v>29</v>
      </c>
      <c r="S92" s="47" t="s">
        <v>202</v>
      </c>
      <c r="T92" s="47">
        <v>256</v>
      </c>
      <c r="U92">
        <v>1000</v>
      </c>
      <c r="V92" s="48">
        <f t="shared" si="6"/>
        <v>378</v>
      </c>
    </row>
    <row r="93" spans="10:37" x14ac:dyDescent="0.25">
      <c r="J93" t="s">
        <v>688</v>
      </c>
      <c r="K93">
        <v>92</v>
      </c>
      <c r="M93" t="s">
        <v>329</v>
      </c>
      <c r="N93">
        <f t="shared" si="7"/>
        <v>772</v>
      </c>
      <c r="P93" t="s">
        <v>1948</v>
      </c>
      <c r="Q93">
        <v>29</v>
      </c>
      <c r="S93" s="47" t="s">
        <v>4117</v>
      </c>
      <c r="T93" s="47">
        <v>256</v>
      </c>
      <c r="U93">
        <v>500</v>
      </c>
      <c r="V93" s="48">
        <f t="shared" si="6"/>
        <v>253</v>
      </c>
    </row>
    <row r="94" spans="10:37" x14ac:dyDescent="0.25">
      <c r="J94" t="s">
        <v>689</v>
      </c>
      <c r="K94">
        <v>93</v>
      </c>
      <c r="M94" t="s">
        <v>329</v>
      </c>
      <c r="N94">
        <f t="shared" si="7"/>
        <v>772</v>
      </c>
      <c r="P94" t="s">
        <v>1949</v>
      </c>
      <c r="Q94">
        <v>29</v>
      </c>
      <c r="S94" s="47" t="s">
        <v>4117</v>
      </c>
      <c r="T94" s="47">
        <v>256</v>
      </c>
      <c r="U94">
        <v>500</v>
      </c>
      <c r="V94" s="48">
        <f t="shared" si="6"/>
        <v>253</v>
      </c>
    </row>
    <row r="95" spans="10:37" x14ac:dyDescent="0.25">
      <c r="J95" t="s">
        <v>690</v>
      </c>
      <c r="K95">
        <v>94</v>
      </c>
      <c r="M95" t="s">
        <v>329</v>
      </c>
      <c r="N95">
        <f t="shared" si="7"/>
        <v>772</v>
      </c>
      <c r="P95" t="s">
        <v>1949</v>
      </c>
      <c r="Q95">
        <v>29</v>
      </c>
      <c r="S95" s="47" t="s">
        <v>202</v>
      </c>
      <c r="T95" s="47">
        <v>256</v>
      </c>
      <c r="U95">
        <v>1000</v>
      </c>
      <c r="V95" s="48">
        <f t="shared" si="6"/>
        <v>378</v>
      </c>
    </row>
    <row r="96" spans="10:37" x14ac:dyDescent="0.25">
      <c r="J96" t="s">
        <v>348</v>
      </c>
      <c r="K96">
        <v>95</v>
      </c>
      <c r="M96" t="s">
        <v>329</v>
      </c>
      <c r="N96">
        <f t="shared" si="7"/>
        <v>772</v>
      </c>
      <c r="P96" t="s">
        <v>1950</v>
      </c>
      <c r="Q96">
        <v>29</v>
      </c>
      <c r="S96" s="47" t="s">
        <v>4117</v>
      </c>
      <c r="T96" s="47">
        <v>256</v>
      </c>
      <c r="U96">
        <v>500</v>
      </c>
      <c r="V96" s="48">
        <f t="shared" si="6"/>
        <v>253</v>
      </c>
    </row>
    <row r="97" spans="10:22" x14ac:dyDescent="0.25">
      <c r="J97" t="s">
        <v>691</v>
      </c>
      <c r="K97">
        <v>96</v>
      </c>
      <c r="M97" t="s">
        <v>329</v>
      </c>
      <c r="N97">
        <f t="shared" si="7"/>
        <v>772</v>
      </c>
      <c r="P97" t="s">
        <v>1951</v>
      </c>
      <c r="Q97">
        <v>29</v>
      </c>
      <c r="S97" s="47" t="s">
        <v>202</v>
      </c>
      <c r="T97" s="47">
        <v>256</v>
      </c>
      <c r="U97">
        <v>1000</v>
      </c>
      <c r="V97" s="48">
        <f t="shared" si="6"/>
        <v>378</v>
      </c>
    </row>
    <row r="98" spans="10:22" x14ac:dyDescent="0.25">
      <c r="J98" t="s">
        <v>692</v>
      </c>
      <c r="K98">
        <v>97</v>
      </c>
      <c r="M98" t="s">
        <v>329</v>
      </c>
      <c r="N98">
        <f t="shared" si="7"/>
        <v>772</v>
      </c>
      <c r="P98" t="s">
        <v>1952</v>
      </c>
      <c r="Q98">
        <v>29</v>
      </c>
      <c r="S98" s="47" t="s">
        <v>202</v>
      </c>
      <c r="T98" s="47">
        <v>256</v>
      </c>
      <c r="U98">
        <v>1000</v>
      </c>
      <c r="V98" s="48">
        <f t="shared" si="6"/>
        <v>378</v>
      </c>
    </row>
    <row r="99" spans="10:22" x14ac:dyDescent="0.25">
      <c r="J99" t="s">
        <v>693</v>
      </c>
      <c r="K99">
        <v>98</v>
      </c>
      <c r="M99" t="s">
        <v>329</v>
      </c>
      <c r="N99">
        <f t="shared" si="7"/>
        <v>772</v>
      </c>
      <c r="P99" t="s">
        <v>1953</v>
      </c>
      <c r="Q99">
        <v>29</v>
      </c>
      <c r="S99" s="47" t="s">
        <v>206</v>
      </c>
      <c r="T99" s="47">
        <v>128</v>
      </c>
      <c r="U99">
        <v>1000</v>
      </c>
      <c r="V99" s="48">
        <f t="shared" si="6"/>
        <v>314</v>
      </c>
    </row>
    <row r="100" spans="10:22" x14ac:dyDescent="0.25">
      <c r="J100" t="s">
        <v>694</v>
      </c>
      <c r="K100">
        <v>99</v>
      </c>
      <c r="M100" t="s">
        <v>329</v>
      </c>
      <c r="N100">
        <f t="shared" si="7"/>
        <v>772</v>
      </c>
      <c r="P100" t="s">
        <v>1954</v>
      </c>
      <c r="Q100">
        <v>29</v>
      </c>
      <c r="S100" s="47" t="s">
        <v>206</v>
      </c>
      <c r="T100" s="47">
        <v>128</v>
      </c>
      <c r="U100">
        <v>1000</v>
      </c>
      <c r="V100" s="48">
        <f t="shared" si="6"/>
        <v>314</v>
      </c>
    </row>
    <row r="101" spans="10:22" x14ac:dyDescent="0.25">
      <c r="J101" t="s">
        <v>695</v>
      </c>
      <c r="K101">
        <v>100</v>
      </c>
      <c r="M101" t="s">
        <v>329</v>
      </c>
      <c r="N101">
        <f t="shared" si="7"/>
        <v>772</v>
      </c>
      <c r="P101" t="s">
        <v>1955</v>
      </c>
      <c r="Q101">
        <v>29</v>
      </c>
      <c r="S101" s="47" t="s">
        <v>202</v>
      </c>
      <c r="T101" s="47">
        <v>256</v>
      </c>
      <c r="U101">
        <v>1000</v>
      </c>
      <c r="V101" s="48">
        <f t="shared" si="6"/>
        <v>378</v>
      </c>
    </row>
    <row r="102" spans="10:22" x14ac:dyDescent="0.25">
      <c r="J102" t="s">
        <v>696</v>
      </c>
      <c r="K102">
        <v>101</v>
      </c>
      <c r="M102" t="s">
        <v>329</v>
      </c>
      <c r="N102">
        <f t="shared" si="7"/>
        <v>772</v>
      </c>
      <c r="P102" t="s">
        <v>1956</v>
      </c>
      <c r="Q102">
        <v>29</v>
      </c>
      <c r="S102" s="47" t="s">
        <v>261</v>
      </c>
      <c r="T102" s="47">
        <v>128</v>
      </c>
      <c r="U102">
        <v>2000</v>
      </c>
      <c r="V102" s="48">
        <f t="shared" si="6"/>
        <v>564</v>
      </c>
    </row>
    <row r="103" spans="10:22" x14ac:dyDescent="0.25">
      <c r="J103" t="s">
        <v>697</v>
      </c>
      <c r="K103">
        <v>102</v>
      </c>
      <c r="M103" t="s">
        <v>329</v>
      </c>
      <c r="N103">
        <f t="shared" si="7"/>
        <v>772</v>
      </c>
      <c r="P103" t="s">
        <v>1957</v>
      </c>
      <c r="Q103">
        <v>29</v>
      </c>
      <c r="S103" s="47" t="s">
        <v>261</v>
      </c>
      <c r="T103" s="47">
        <v>128</v>
      </c>
      <c r="U103">
        <v>2000</v>
      </c>
      <c r="V103" s="48">
        <f t="shared" si="6"/>
        <v>564</v>
      </c>
    </row>
    <row r="104" spans="10:22" x14ac:dyDescent="0.25">
      <c r="J104" t="s">
        <v>698</v>
      </c>
      <c r="K104">
        <v>103</v>
      </c>
      <c r="M104" t="s">
        <v>329</v>
      </c>
      <c r="N104">
        <f t="shared" si="7"/>
        <v>772</v>
      </c>
      <c r="P104" t="s">
        <v>1958</v>
      </c>
      <c r="Q104">
        <v>30</v>
      </c>
      <c r="S104" s="47" t="s">
        <v>202</v>
      </c>
      <c r="T104" s="47">
        <v>256</v>
      </c>
      <c r="U104">
        <v>1000</v>
      </c>
      <c r="V104" s="48">
        <f t="shared" si="6"/>
        <v>378</v>
      </c>
    </row>
    <row r="105" spans="10:22" x14ac:dyDescent="0.25">
      <c r="J105" t="s">
        <v>345</v>
      </c>
      <c r="K105">
        <v>104</v>
      </c>
      <c r="M105" t="s">
        <v>329</v>
      </c>
      <c r="N105">
        <f t="shared" si="7"/>
        <v>772</v>
      </c>
      <c r="P105" t="s">
        <v>1959</v>
      </c>
      <c r="Q105">
        <v>30</v>
      </c>
      <c r="S105" s="47" t="s">
        <v>206</v>
      </c>
      <c r="T105" s="47">
        <v>128</v>
      </c>
      <c r="U105">
        <v>1000</v>
      </c>
      <c r="V105" s="48">
        <f t="shared" si="6"/>
        <v>314</v>
      </c>
    </row>
    <row r="106" spans="10:22" x14ac:dyDescent="0.25">
      <c r="J106" t="s">
        <v>699</v>
      </c>
      <c r="K106">
        <v>105</v>
      </c>
      <c r="M106" t="s">
        <v>329</v>
      </c>
      <c r="N106">
        <f t="shared" si="7"/>
        <v>772</v>
      </c>
      <c r="P106" t="s">
        <v>1960</v>
      </c>
      <c r="Q106">
        <v>30</v>
      </c>
      <c r="S106" s="47" t="s">
        <v>202</v>
      </c>
      <c r="T106" s="47">
        <v>256</v>
      </c>
      <c r="U106">
        <v>1000</v>
      </c>
      <c r="V106" s="48">
        <f t="shared" si="6"/>
        <v>378</v>
      </c>
    </row>
    <row r="107" spans="10:22" x14ac:dyDescent="0.25">
      <c r="J107" t="s">
        <v>700</v>
      </c>
      <c r="K107">
        <v>106</v>
      </c>
      <c r="M107" t="s">
        <v>329</v>
      </c>
      <c r="N107">
        <f t="shared" si="7"/>
        <v>772</v>
      </c>
      <c r="P107" t="s">
        <v>1961</v>
      </c>
      <c r="Q107">
        <v>30</v>
      </c>
      <c r="S107" s="47" t="s">
        <v>202</v>
      </c>
      <c r="T107" s="47">
        <v>256</v>
      </c>
      <c r="U107">
        <v>1000</v>
      </c>
      <c r="V107" s="48">
        <f t="shared" si="6"/>
        <v>378</v>
      </c>
    </row>
    <row r="108" spans="10:22" x14ac:dyDescent="0.25">
      <c r="J108" t="s">
        <v>701</v>
      </c>
      <c r="K108">
        <v>107</v>
      </c>
      <c r="M108" t="s">
        <v>329</v>
      </c>
      <c r="N108">
        <f t="shared" si="7"/>
        <v>772</v>
      </c>
      <c r="P108" t="s">
        <v>1962</v>
      </c>
      <c r="Q108">
        <v>30</v>
      </c>
      <c r="S108" s="47" t="s">
        <v>206</v>
      </c>
      <c r="T108" s="47">
        <v>128</v>
      </c>
      <c r="U108">
        <v>1000</v>
      </c>
      <c r="V108" s="48">
        <f t="shared" si="6"/>
        <v>314</v>
      </c>
    </row>
    <row r="109" spans="10:22" x14ac:dyDescent="0.25">
      <c r="J109" t="s">
        <v>702</v>
      </c>
      <c r="K109">
        <v>108</v>
      </c>
      <c r="M109" t="s">
        <v>329</v>
      </c>
      <c r="N109">
        <f t="shared" si="7"/>
        <v>772</v>
      </c>
      <c r="P109" t="s">
        <v>1963</v>
      </c>
      <c r="Q109">
        <v>30</v>
      </c>
      <c r="S109" s="47" t="s">
        <v>202</v>
      </c>
      <c r="T109" s="47">
        <v>256</v>
      </c>
      <c r="U109">
        <v>1000</v>
      </c>
      <c r="V109" s="48">
        <f t="shared" si="6"/>
        <v>378</v>
      </c>
    </row>
    <row r="110" spans="10:22" x14ac:dyDescent="0.25">
      <c r="J110" t="s">
        <v>703</v>
      </c>
      <c r="K110">
        <v>109</v>
      </c>
      <c r="M110" t="s">
        <v>329</v>
      </c>
      <c r="N110">
        <f t="shared" si="7"/>
        <v>772</v>
      </c>
      <c r="P110" t="s">
        <v>1964</v>
      </c>
      <c r="Q110">
        <v>30</v>
      </c>
      <c r="S110" s="47" t="s">
        <v>4117</v>
      </c>
      <c r="T110" s="47">
        <v>256</v>
      </c>
      <c r="U110">
        <v>500</v>
      </c>
      <c r="V110" s="48">
        <f t="shared" si="6"/>
        <v>253</v>
      </c>
    </row>
    <row r="111" spans="10:22" x14ac:dyDescent="0.25">
      <c r="J111" t="s">
        <v>704</v>
      </c>
      <c r="K111">
        <v>110</v>
      </c>
      <c r="M111" t="s">
        <v>329</v>
      </c>
      <c r="N111">
        <f t="shared" si="7"/>
        <v>772</v>
      </c>
      <c r="P111" t="s">
        <v>1965</v>
      </c>
      <c r="Q111">
        <v>30</v>
      </c>
      <c r="S111" s="47" t="s">
        <v>4117</v>
      </c>
      <c r="T111" s="47">
        <v>256</v>
      </c>
      <c r="U111">
        <v>500</v>
      </c>
      <c r="V111" s="48">
        <f t="shared" si="6"/>
        <v>253</v>
      </c>
    </row>
    <row r="112" spans="10:22" x14ac:dyDescent="0.25">
      <c r="J112" t="s">
        <v>705</v>
      </c>
      <c r="K112">
        <v>111</v>
      </c>
      <c r="M112" t="s">
        <v>329</v>
      </c>
      <c r="N112">
        <f t="shared" si="7"/>
        <v>772</v>
      </c>
      <c r="P112" t="s">
        <v>1966</v>
      </c>
      <c r="Q112">
        <v>30</v>
      </c>
      <c r="S112" s="47" t="s">
        <v>206</v>
      </c>
      <c r="T112" s="47">
        <v>128</v>
      </c>
      <c r="U112">
        <v>1000</v>
      </c>
      <c r="V112" s="48">
        <f t="shared" si="6"/>
        <v>314</v>
      </c>
    </row>
    <row r="113" spans="10:22" x14ac:dyDescent="0.25">
      <c r="J113" t="s">
        <v>347</v>
      </c>
      <c r="K113">
        <v>112</v>
      </c>
      <c r="M113" t="s">
        <v>329</v>
      </c>
      <c r="N113">
        <f t="shared" si="7"/>
        <v>772</v>
      </c>
      <c r="P113" t="s">
        <v>1967</v>
      </c>
      <c r="Q113">
        <v>30</v>
      </c>
      <c r="S113" s="47" t="s">
        <v>206</v>
      </c>
      <c r="T113" s="47">
        <v>128</v>
      </c>
      <c r="U113">
        <v>1000</v>
      </c>
      <c r="V113" s="48">
        <f t="shared" si="6"/>
        <v>314</v>
      </c>
    </row>
    <row r="114" spans="10:22" x14ac:dyDescent="0.25">
      <c r="J114" t="s">
        <v>706</v>
      </c>
      <c r="K114">
        <v>113</v>
      </c>
      <c r="M114" t="s">
        <v>329</v>
      </c>
      <c r="N114">
        <f t="shared" si="7"/>
        <v>772</v>
      </c>
      <c r="P114" t="s">
        <v>1968</v>
      </c>
      <c r="Q114">
        <v>30</v>
      </c>
      <c r="S114" s="47" t="s">
        <v>4117</v>
      </c>
      <c r="T114" s="47">
        <v>256</v>
      </c>
      <c r="U114">
        <v>500</v>
      </c>
      <c r="V114" s="48">
        <f t="shared" si="6"/>
        <v>253</v>
      </c>
    </row>
    <row r="115" spans="10:22" x14ac:dyDescent="0.25">
      <c r="J115" t="s">
        <v>707</v>
      </c>
      <c r="K115">
        <v>114</v>
      </c>
      <c r="M115" t="s">
        <v>329</v>
      </c>
      <c r="N115">
        <f t="shared" si="7"/>
        <v>772</v>
      </c>
      <c r="P115" t="s">
        <v>1969</v>
      </c>
      <c r="Q115">
        <v>30</v>
      </c>
      <c r="S115" s="47" t="s">
        <v>202</v>
      </c>
      <c r="T115" s="47">
        <v>256</v>
      </c>
      <c r="U115">
        <v>1000</v>
      </c>
      <c r="V115" s="48">
        <f t="shared" si="6"/>
        <v>378</v>
      </c>
    </row>
    <row r="116" spans="10:22" x14ac:dyDescent="0.25">
      <c r="J116" t="s">
        <v>708</v>
      </c>
      <c r="K116">
        <v>115</v>
      </c>
      <c r="M116" t="s">
        <v>329</v>
      </c>
      <c r="N116">
        <f t="shared" si="7"/>
        <v>772</v>
      </c>
      <c r="P116" t="s">
        <v>1970</v>
      </c>
      <c r="Q116">
        <v>31</v>
      </c>
      <c r="S116" s="47" t="s">
        <v>4117</v>
      </c>
      <c r="T116" s="47">
        <v>256</v>
      </c>
      <c r="U116">
        <v>500</v>
      </c>
      <c r="V116" s="48">
        <f t="shared" si="6"/>
        <v>253</v>
      </c>
    </row>
    <row r="117" spans="10:22" x14ac:dyDescent="0.25">
      <c r="J117" t="s">
        <v>709</v>
      </c>
      <c r="K117">
        <v>116</v>
      </c>
      <c r="M117" t="s">
        <v>329</v>
      </c>
      <c r="N117">
        <f t="shared" si="7"/>
        <v>772</v>
      </c>
      <c r="P117" t="s">
        <v>1971</v>
      </c>
      <c r="Q117">
        <v>32</v>
      </c>
      <c r="S117" s="47" t="s">
        <v>202</v>
      </c>
      <c r="T117" s="47">
        <v>256</v>
      </c>
      <c r="U117">
        <v>1000</v>
      </c>
      <c r="V117" s="48">
        <f t="shared" si="6"/>
        <v>378</v>
      </c>
    </row>
    <row r="118" spans="10:22" x14ac:dyDescent="0.25">
      <c r="J118" t="s">
        <v>710</v>
      </c>
      <c r="K118">
        <v>117</v>
      </c>
      <c r="M118" t="s">
        <v>329</v>
      </c>
      <c r="N118">
        <f t="shared" si="7"/>
        <v>772</v>
      </c>
      <c r="P118" t="s">
        <v>1972</v>
      </c>
      <c r="Q118">
        <v>32</v>
      </c>
      <c r="S118" s="47" t="s">
        <v>4117</v>
      </c>
      <c r="T118" s="47">
        <v>256</v>
      </c>
      <c r="U118">
        <v>500</v>
      </c>
      <c r="V118" s="48">
        <f t="shared" si="6"/>
        <v>253</v>
      </c>
    </row>
    <row r="119" spans="10:22" x14ac:dyDescent="0.25">
      <c r="J119" t="s">
        <v>711</v>
      </c>
      <c r="K119">
        <v>118</v>
      </c>
      <c r="M119" t="s">
        <v>338</v>
      </c>
      <c r="N119">
        <f t="shared" si="7"/>
        <v>1145</v>
      </c>
      <c r="P119" t="s">
        <v>1973</v>
      </c>
      <c r="Q119">
        <v>32</v>
      </c>
      <c r="S119" s="47" t="s">
        <v>202</v>
      </c>
      <c r="T119" s="47">
        <v>256</v>
      </c>
      <c r="U119">
        <v>1000</v>
      </c>
      <c r="V119" s="48">
        <f t="shared" si="6"/>
        <v>378</v>
      </c>
    </row>
    <row r="120" spans="10:22" x14ac:dyDescent="0.25">
      <c r="J120" t="s">
        <v>712</v>
      </c>
      <c r="K120">
        <v>119</v>
      </c>
      <c r="M120" t="s">
        <v>338</v>
      </c>
      <c r="N120">
        <f t="shared" si="7"/>
        <v>1145</v>
      </c>
      <c r="P120" t="s">
        <v>1974</v>
      </c>
      <c r="Q120">
        <v>32</v>
      </c>
      <c r="S120" s="47" t="s">
        <v>213</v>
      </c>
      <c r="T120" s="47">
        <v>256</v>
      </c>
      <c r="U120">
        <v>2000</v>
      </c>
      <c r="V120" s="48">
        <f t="shared" si="6"/>
        <v>628</v>
      </c>
    </row>
    <row r="121" spans="10:22" x14ac:dyDescent="0.25">
      <c r="J121" t="s">
        <v>713</v>
      </c>
      <c r="K121">
        <v>120</v>
      </c>
      <c r="M121" t="s">
        <v>338</v>
      </c>
      <c r="N121">
        <f t="shared" si="7"/>
        <v>1145</v>
      </c>
      <c r="P121" t="s">
        <v>1975</v>
      </c>
      <c r="Q121">
        <v>32</v>
      </c>
      <c r="S121" s="47" t="s">
        <v>4117</v>
      </c>
      <c r="T121" s="47">
        <v>256</v>
      </c>
      <c r="U121">
        <v>500</v>
      </c>
      <c r="V121" s="48">
        <f t="shared" si="6"/>
        <v>253</v>
      </c>
    </row>
    <row r="122" spans="10:22" x14ac:dyDescent="0.25">
      <c r="J122" t="s">
        <v>714</v>
      </c>
      <c r="K122">
        <v>121</v>
      </c>
      <c r="M122" t="s">
        <v>338</v>
      </c>
      <c r="N122">
        <f t="shared" si="7"/>
        <v>1145</v>
      </c>
      <c r="P122" t="s">
        <v>1976</v>
      </c>
      <c r="Q122">
        <v>32</v>
      </c>
      <c r="S122" s="47" t="s">
        <v>213</v>
      </c>
      <c r="T122" s="47">
        <v>256</v>
      </c>
      <c r="U122">
        <v>2000</v>
      </c>
      <c r="V122" s="48">
        <f t="shared" si="6"/>
        <v>628</v>
      </c>
    </row>
    <row r="123" spans="10:22" x14ac:dyDescent="0.25">
      <c r="J123" t="s">
        <v>715</v>
      </c>
      <c r="K123">
        <v>122</v>
      </c>
      <c r="M123" t="s">
        <v>338</v>
      </c>
      <c r="N123">
        <f t="shared" si="7"/>
        <v>1145</v>
      </c>
      <c r="P123" t="s">
        <v>1977</v>
      </c>
      <c r="Q123">
        <v>32</v>
      </c>
      <c r="S123" s="47" t="s">
        <v>4117</v>
      </c>
      <c r="T123" s="47">
        <v>256</v>
      </c>
      <c r="U123">
        <v>500</v>
      </c>
      <c r="V123" s="48">
        <f t="shared" si="6"/>
        <v>253</v>
      </c>
    </row>
    <row r="124" spans="10:22" x14ac:dyDescent="0.25">
      <c r="J124" t="s">
        <v>716</v>
      </c>
      <c r="K124">
        <v>123</v>
      </c>
      <c r="M124" t="s">
        <v>338</v>
      </c>
      <c r="N124">
        <f t="shared" si="7"/>
        <v>1145</v>
      </c>
      <c r="P124" t="s">
        <v>1978</v>
      </c>
      <c r="Q124">
        <v>32</v>
      </c>
      <c r="S124" s="47" t="s">
        <v>202</v>
      </c>
      <c r="T124" s="47">
        <v>256</v>
      </c>
      <c r="U124">
        <v>1000</v>
      </c>
      <c r="V124" s="48">
        <f t="shared" si="6"/>
        <v>378</v>
      </c>
    </row>
    <row r="125" spans="10:22" x14ac:dyDescent="0.25">
      <c r="J125" t="s">
        <v>717</v>
      </c>
      <c r="K125">
        <v>124</v>
      </c>
      <c r="M125" t="s">
        <v>338</v>
      </c>
      <c r="N125">
        <f t="shared" si="7"/>
        <v>1145</v>
      </c>
      <c r="P125" t="s">
        <v>1979</v>
      </c>
      <c r="Q125">
        <v>32</v>
      </c>
      <c r="S125" s="47" t="s">
        <v>213</v>
      </c>
      <c r="T125" s="47">
        <v>256</v>
      </c>
      <c r="U125">
        <v>2000</v>
      </c>
      <c r="V125" s="48">
        <f t="shared" si="6"/>
        <v>628</v>
      </c>
    </row>
    <row r="126" spans="10:22" x14ac:dyDescent="0.25">
      <c r="J126" t="s">
        <v>718</v>
      </c>
      <c r="K126">
        <v>125</v>
      </c>
      <c r="M126" t="s">
        <v>338</v>
      </c>
      <c r="N126">
        <f t="shared" si="7"/>
        <v>1145</v>
      </c>
      <c r="P126" t="s">
        <v>1980</v>
      </c>
      <c r="Q126">
        <v>32</v>
      </c>
      <c r="S126" s="47" t="s">
        <v>4117</v>
      </c>
      <c r="T126" s="47">
        <v>256</v>
      </c>
      <c r="U126">
        <v>500</v>
      </c>
      <c r="V126" s="48">
        <f t="shared" si="6"/>
        <v>253</v>
      </c>
    </row>
    <row r="127" spans="10:22" x14ac:dyDescent="0.25">
      <c r="J127" t="s">
        <v>719</v>
      </c>
      <c r="K127">
        <v>126</v>
      </c>
      <c r="M127" t="s">
        <v>338</v>
      </c>
      <c r="N127">
        <f t="shared" si="7"/>
        <v>1145</v>
      </c>
      <c r="P127" t="s">
        <v>1981</v>
      </c>
      <c r="Q127">
        <v>32</v>
      </c>
      <c r="S127" s="47" t="s">
        <v>202</v>
      </c>
      <c r="T127" s="47">
        <v>256</v>
      </c>
      <c r="U127">
        <v>1000</v>
      </c>
      <c r="V127" s="48">
        <f t="shared" si="6"/>
        <v>378</v>
      </c>
    </row>
    <row r="128" spans="10:22" x14ac:dyDescent="0.25">
      <c r="J128" t="s">
        <v>720</v>
      </c>
      <c r="K128">
        <v>127</v>
      </c>
      <c r="M128" t="s">
        <v>338</v>
      </c>
      <c r="N128">
        <f t="shared" si="7"/>
        <v>1145</v>
      </c>
      <c r="P128" t="s">
        <v>1978</v>
      </c>
      <c r="Q128">
        <v>32</v>
      </c>
      <c r="S128" s="47" t="s">
        <v>202</v>
      </c>
      <c r="T128" s="47">
        <v>256</v>
      </c>
      <c r="U128">
        <v>1000</v>
      </c>
      <c r="V128" s="48">
        <f t="shared" si="6"/>
        <v>378</v>
      </c>
    </row>
    <row r="129" spans="10:22" x14ac:dyDescent="0.25">
      <c r="J129" t="s">
        <v>721</v>
      </c>
      <c r="K129">
        <v>128</v>
      </c>
      <c r="M129" t="s">
        <v>338</v>
      </c>
      <c r="N129">
        <f t="shared" si="7"/>
        <v>1145</v>
      </c>
      <c r="P129" t="s">
        <v>1982</v>
      </c>
      <c r="Q129">
        <v>32</v>
      </c>
      <c r="S129" s="47" t="s">
        <v>202</v>
      </c>
      <c r="T129" s="47">
        <v>256</v>
      </c>
      <c r="U129">
        <v>1000</v>
      </c>
      <c r="V129" s="48">
        <f t="shared" si="6"/>
        <v>378</v>
      </c>
    </row>
    <row r="130" spans="10:22" x14ac:dyDescent="0.25">
      <c r="J130" t="s">
        <v>722</v>
      </c>
      <c r="K130">
        <v>129</v>
      </c>
      <c r="M130" t="s">
        <v>338</v>
      </c>
      <c r="N130">
        <f t="shared" si="7"/>
        <v>1145</v>
      </c>
      <c r="P130" t="s">
        <v>1983</v>
      </c>
      <c r="Q130">
        <v>32</v>
      </c>
      <c r="S130" s="47" t="s">
        <v>213</v>
      </c>
      <c r="T130" s="47">
        <v>256</v>
      </c>
      <c r="U130">
        <v>2000</v>
      </c>
      <c r="V130" s="48">
        <f t="shared" si="6"/>
        <v>628</v>
      </c>
    </row>
    <row r="131" spans="10:22" x14ac:dyDescent="0.25">
      <c r="J131" t="s">
        <v>723</v>
      </c>
      <c r="K131">
        <v>130</v>
      </c>
      <c r="M131" t="s">
        <v>338</v>
      </c>
      <c r="N131">
        <f t="shared" si="7"/>
        <v>1145</v>
      </c>
      <c r="P131" t="s">
        <v>1984</v>
      </c>
      <c r="Q131">
        <v>32</v>
      </c>
      <c r="S131" s="47" t="s">
        <v>202</v>
      </c>
      <c r="T131" s="47">
        <v>256</v>
      </c>
      <c r="U131">
        <v>1000</v>
      </c>
      <c r="V131" s="48">
        <f t="shared" ref="V131:V194" si="8">IF(ISNUMBER(SEARCH("+",$S131)),(T131*0.5+U131*0.25),IF(ISNUMBER(SEARCH("HDD",$S131)),(T131*0.25),IF(ISNUMBER(SEARCH("SSD",$S131)),(T131*0.5))))</f>
        <v>378</v>
      </c>
    </row>
    <row r="132" spans="10:22" x14ac:dyDescent="0.25">
      <c r="J132" t="s">
        <v>724</v>
      </c>
      <c r="K132">
        <v>131</v>
      </c>
      <c r="M132" t="s">
        <v>338</v>
      </c>
      <c r="N132">
        <f t="shared" si="7"/>
        <v>1145</v>
      </c>
      <c r="P132" t="s">
        <v>1985</v>
      </c>
      <c r="Q132">
        <v>32</v>
      </c>
      <c r="S132" s="47" t="s">
        <v>213</v>
      </c>
      <c r="T132" s="47">
        <v>256</v>
      </c>
      <c r="U132">
        <v>2000</v>
      </c>
      <c r="V132" s="48">
        <f t="shared" si="8"/>
        <v>628</v>
      </c>
    </row>
    <row r="133" spans="10:22" x14ac:dyDescent="0.25">
      <c r="J133" t="s">
        <v>725</v>
      </c>
      <c r="K133">
        <v>132</v>
      </c>
      <c r="M133" t="s">
        <v>338</v>
      </c>
      <c r="N133">
        <f t="shared" si="7"/>
        <v>1145</v>
      </c>
      <c r="P133" t="s">
        <v>1986</v>
      </c>
      <c r="Q133">
        <v>32</v>
      </c>
      <c r="S133" s="47" t="s">
        <v>202</v>
      </c>
      <c r="T133" s="47">
        <v>256</v>
      </c>
      <c r="U133">
        <v>1000</v>
      </c>
      <c r="V133" s="48">
        <f t="shared" si="8"/>
        <v>378</v>
      </c>
    </row>
    <row r="134" spans="10:22" x14ac:dyDescent="0.25">
      <c r="J134" t="s">
        <v>726</v>
      </c>
      <c r="K134">
        <v>133</v>
      </c>
      <c r="M134" t="s">
        <v>338</v>
      </c>
      <c r="N134">
        <f t="shared" si="7"/>
        <v>1145</v>
      </c>
      <c r="P134" t="s">
        <v>1987</v>
      </c>
      <c r="Q134">
        <v>33</v>
      </c>
      <c r="S134" s="47" t="s">
        <v>202</v>
      </c>
      <c r="T134" s="47">
        <v>256</v>
      </c>
      <c r="U134">
        <v>1000</v>
      </c>
      <c r="V134" s="48">
        <f t="shared" si="8"/>
        <v>378</v>
      </c>
    </row>
    <row r="135" spans="10:22" x14ac:dyDescent="0.25">
      <c r="J135" t="s">
        <v>727</v>
      </c>
      <c r="K135">
        <v>134</v>
      </c>
      <c r="M135" t="s">
        <v>338</v>
      </c>
      <c r="N135">
        <f t="shared" si="7"/>
        <v>1145</v>
      </c>
      <c r="P135" t="s">
        <v>1988</v>
      </c>
      <c r="Q135">
        <v>33</v>
      </c>
      <c r="S135" s="47" t="s">
        <v>206</v>
      </c>
      <c r="T135" s="47">
        <v>128</v>
      </c>
      <c r="U135">
        <v>1000</v>
      </c>
      <c r="V135" s="48">
        <f t="shared" si="8"/>
        <v>314</v>
      </c>
    </row>
    <row r="136" spans="10:22" x14ac:dyDescent="0.25">
      <c r="J136" t="s">
        <v>728</v>
      </c>
      <c r="K136">
        <v>135</v>
      </c>
      <c r="M136" t="s">
        <v>338</v>
      </c>
      <c r="N136">
        <f t="shared" si="7"/>
        <v>1145</v>
      </c>
      <c r="P136" t="s">
        <v>1989</v>
      </c>
      <c r="Q136">
        <v>33</v>
      </c>
      <c r="S136" s="47" t="s">
        <v>202</v>
      </c>
      <c r="T136" s="47">
        <v>256</v>
      </c>
      <c r="U136">
        <v>1000</v>
      </c>
      <c r="V136" s="48">
        <f t="shared" si="8"/>
        <v>378</v>
      </c>
    </row>
    <row r="137" spans="10:22" x14ac:dyDescent="0.25">
      <c r="J137" t="s">
        <v>729</v>
      </c>
      <c r="K137">
        <v>136</v>
      </c>
      <c r="M137" t="s">
        <v>338</v>
      </c>
      <c r="N137">
        <f t="shared" si="7"/>
        <v>1145</v>
      </c>
      <c r="P137" t="s">
        <v>1990</v>
      </c>
      <c r="Q137">
        <v>33</v>
      </c>
      <c r="S137" s="47" t="s">
        <v>261</v>
      </c>
      <c r="T137" s="47">
        <v>128</v>
      </c>
      <c r="U137">
        <v>2000</v>
      </c>
      <c r="V137" s="48">
        <f t="shared" si="8"/>
        <v>564</v>
      </c>
    </row>
    <row r="138" spans="10:22" x14ac:dyDescent="0.25">
      <c r="J138" t="s">
        <v>730</v>
      </c>
      <c r="K138">
        <v>137</v>
      </c>
      <c r="M138" t="s">
        <v>338</v>
      </c>
      <c r="N138">
        <f t="shared" si="7"/>
        <v>1145</v>
      </c>
      <c r="P138" t="s">
        <v>1991</v>
      </c>
      <c r="Q138">
        <v>34</v>
      </c>
      <c r="S138" s="47" t="s">
        <v>213</v>
      </c>
      <c r="T138" s="47">
        <v>256</v>
      </c>
      <c r="U138">
        <v>2000</v>
      </c>
      <c r="V138" s="48">
        <f t="shared" si="8"/>
        <v>628</v>
      </c>
    </row>
    <row r="139" spans="10:22" x14ac:dyDescent="0.25">
      <c r="J139" t="s">
        <v>731</v>
      </c>
      <c r="K139">
        <v>138</v>
      </c>
      <c r="M139" t="s">
        <v>338</v>
      </c>
      <c r="N139">
        <f t="shared" si="7"/>
        <v>1145</v>
      </c>
      <c r="P139" t="s">
        <v>1992</v>
      </c>
      <c r="Q139">
        <v>34</v>
      </c>
      <c r="S139" s="47" t="s">
        <v>213</v>
      </c>
      <c r="T139" s="47">
        <v>256</v>
      </c>
      <c r="U139">
        <v>2000</v>
      </c>
      <c r="V139" s="48">
        <f t="shared" si="8"/>
        <v>628</v>
      </c>
    </row>
    <row r="140" spans="10:22" x14ac:dyDescent="0.25">
      <c r="J140" t="s">
        <v>732</v>
      </c>
      <c r="K140">
        <v>139</v>
      </c>
      <c r="M140" t="s">
        <v>338</v>
      </c>
      <c r="N140">
        <f t="shared" si="7"/>
        <v>1145</v>
      </c>
      <c r="P140" t="s">
        <v>1993</v>
      </c>
      <c r="Q140">
        <v>34</v>
      </c>
      <c r="S140" s="47" t="s">
        <v>202</v>
      </c>
      <c r="T140" s="47">
        <v>256</v>
      </c>
      <c r="U140">
        <v>1000</v>
      </c>
      <c r="V140" s="48">
        <f t="shared" si="8"/>
        <v>378</v>
      </c>
    </row>
    <row r="141" spans="10:22" x14ac:dyDescent="0.25">
      <c r="J141" t="s">
        <v>733</v>
      </c>
      <c r="K141">
        <v>140</v>
      </c>
      <c r="M141" t="s">
        <v>338</v>
      </c>
      <c r="N141">
        <f t="shared" si="7"/>
        <v>1145</v>
      </c>
      <c r="P141" t="s">
        <v>1994</v>
      </c>
      <c r="Q141">
        <v>34</v>
      </c>
      <c r="S141" s="47" t="s">
        <v>202</v>
      </c>
      <c r="T141" s="47">
        <v>256</v>
      </c>
      <c r="U141">
        <v>1000</v>
      </c>
      <c r="V141" s="48">
        <f t="shared" si="8"/>
        <v>378</v>
      </c>
    </row>
    <row r="142" spans="10:22" x14ac:dyDescent="0.25">
      <c r="J142" t="s">
        <v>734</v>
      </c>
      <c r="K142">
        <v>141</v>
      </c>
      <c r="M142" t="s">
        <v>338</v>
      </c>
      <c r="N142">
        <f t="shared" si="7"/>
        <v>1145</v>
      </c>
      <c r="P142" t="s">
        <v>1995</v>
      </c>
      <c r="Q142">
        <v>34</v>
      </c>
      <c r="S142" s="47" t="s">
        <v>4117</v>
      </c>
      <c r="T142" s="47">
        <v>256</v>
      </c>
      <c r="U142">
        <v>500</v>
      </c>
      <c r="V142" s="48">
        <f t="shared" si="8"/>
        <v>253</v>
      </c>
    </row>
    <row r="143" spans="10:22" x14ac:dyDescent="0.25">
      <c r="J143" t="s">
        <v>735</v>
      </c>
      <c r="K143">
        <v>142</v>
      </c>
      <c r="M143" t="s">
        <v>338</v>
      </c>
      <c r="N143">
        <f t="shared" ref="N143:N206" si="9">1307-VLOOKUP(M143,J$2:K$1308,2,FALSE)</f>
        <v>1145</v>
      </c>
      <c r="P143" t="s">
        <v>1996</v>
      </c>
      <c r="Q143">
        <v>34</v>
      </c>
      <c r="S143" s="47" t="s">
        <v>4117</v>
      </c>
      <c r="T143" s="47">
        <v>256</v>
      </c>
      <c r="U143">
        <v>500</v>
      </c>
      <c r="V143" s="48">
        <f t="shared" si="8"/>
        <v>253</v>
      </c>
    </row>
    <row r="144" spans="10:22" x14ac:dyDescent="0.25">
      <c r="J144" t="s">
        <v>736</v>
      </c>
      <c r="K144">
        <v>143</v>
      </c>
      <c r="M144" t="s">
        <v>338</v>
      </c>
      <c r="N144">
        <f t="shared" si="9"/>
        <v>1145</v>
      </c>
      <c r="P144" t="s">
        <v>1997</v>
      </c>
      <c r="Q144">
        <v>34</v>
      </c>
      <c r="S144" s="47" t="s">
        <v>4117</v>
      </c>
      <c r="T144" s="47">
        <v>256</v>
      </c>
      <c r="U144">
        <v>500</v>
      </c>
      <c r="V144" s="48">
        <f t="shared" si="8"/>
        <v>253</v>
      </c>
    </row>
    <row r="145" spans="10:22" x14ac:dyDescent="0.25">
      <c r="J145" t="s">
        <v>737</v>
      </c>
      <c r="K145">
        <v>144</v>
      </c>
      <c r="M145" t="s">
        <v>338</v>
      </c>
      <c r="N145">
        <f t="shared" si="9"/>
        <v>1145</v>
      </c>
      <c r="P145" t="s">
        <v>1998</v>
      </c>
      <c r="Q145">
        <v>34</v>
      </c>
      <c r="S145" s="47" t="s">
        <v>202</v>
      </c>
      <c r="T145" s="47">
        <v>256</v>
      </c>
      <c r="U145">
        <v>1000</v>
      </c>
      <c r="V145" s="48">
        <f t="shared" si="8"/>
        <v>378</v>
      </c>
    </row>
    <row r="146" spans="10:22" x14ac:dyDescent="0.25">
      <c r="J146" t="s">
        <v>738</v>
      </c>
      <c r="K146">
        <v>145</v>
      </c>
      <c r="M146" t="s">
        <v>338</v>
      </c>
      <c r="N146">
        <f t="shared" si="9"/>
        <v>1145</v>
      </c>
      <c r="P146" t="s">
        <v>1999</v>
      </c>
      <c r="Q146">
        <v>34</v>
      </c>
      <c r="S146" s="47" t="s">
        <v>202</v>
      </c>
      <c r="T146" s="47">
        <v>256</v>
      </c>
      <c r="U146">
        <v>1000</v>
      </c>
      <c r="V146" s="48">
        <f t="shared" si="8"/>
        <v>378</v>
      </c>
    </row>
    <row r="147" spans="10:22" x14ac:dyDescent="0.25">
      <c r="J147" t="s">
        <v>739</v>
      </c>
      <c r="K147">
        <v>146</v>
      </c>
      <c r="M147" t="s">
        <v>343</v>
      </c>
      <c r="N147">
        <f t="shared" si="9"/>
        <v>796</v>
      </c>
      <c r="P147" t="s">
        <v>2000</v>
      </c>
      <c r="Q147">
        <v>35</v>
      </c>
      <c r="S147" s="47" t="s">
        <v>202</v>
      </c>
      <c r="T147" s="47">
        <v>256</v>
      </c>
      <c r="U147">
        <v>1000</v>
      </c>
      <c r="V147" s="48">
        <f t="shared" si="8"/>
        <v>378</v>
      </c>
    </row>
    <row r="148" spans="10:22" x14ac:dyDescent="0.25">
      <c r="J148" t="s">
        <v>740</v>
      </c>
      <c r="K148">
        <v>147</v>
      </c>
      <c r="M148" t="s">
        <v>343</v>
      </c>
      <c r="N148">
        <f t="shared" si="9"/>
        <v>796</v>
      </c>
      <c r="P148" t="s">
        <v>2001</v>
      </c>
      <c r="Q148">
        <v>36</v>
      </c>
      <c r="S148" s="47" t="s">
        <v>4117</v>
      </c>
      <c r="T148" s="47">
        <v>256</v>
      </c>
      <c r="U148">
        <v>500</v>
      </c>
      <c r="V148" s="48">
        <f t="shared" si="8"/>
        <v>253</v>
      </c>
    </row>
    <row r="149" spans="10:22" x14ac:dyDescent="0.25">
      <c r="J149" t="s">
        <v>741</v>
      </c>
      <c r="K149">
        <v>148</v>
      </c>
      <c r="M149" t="s">
        <v>343</v>
      </c>
      <c r="N149">
        <f t="shared" si="9"/>
        <v>796</v>
      </c>
      <c r="P149" t="s">
        <v>2002</v>
      </c>
      <c r="Q149">
        <v>37</v>
      </c>
      <c r="S149" s="47" t="s">
        <v>202</v>
      </c>
      <c r="T149" s="47">
        <v>256</v>
      </c>
      <c r="U149">
        <v>1000</v>
      </c>
      <c r="V149" s="48">
        <f t="shared" si="8"/>
        <v>378</v>
      </c>
    </row>
    <row r="150" spans="10:22" x14ac:dyDescent="0.25">
      <c r="J150" t="s">
        <v>742</v>
      </c>
      <c r="K150">
        <v>149</v>
      </c>
      <c r="M150" t="s">
        <v>343</v>
      </c>
      <c r="N150">
        <f t="shared" si="9"/>
        <v>796</v>
      </c>
      <c r="P150" t="s">
        <v>2003</v>
      </c>
      <c r="Q150">
        <v>38</v>
      </c>
      <c r="S150" s="47" t="s">
        <v>4117</v>
      </c>
      <c r="T150" s="47">
        <v>256</v>
      </c>
      <c r="U150">
        <v>500</v>
      </c>
      <c r="V150" s="48">
        <f t="shared" si="8"/>
        <v>253</v>
      </c>
    </row>
    <row r="151" spans="10:22" x14ac:dyDescent="0.25">
      <c r="J151" t="s">
        <v>743</v>
      </c>
      <c r="K151">
        <v>150</v>
      </c>
      <c r="M151" t="s">
        <v>343</v>
      </c>
      <c r="N151">
        <f t="shared" si="9"/>
        <v>796</v>
      </c>
      <c r="P151" t="s">
        <v>2004</v>
      </c>
      <c r="Q151">
        <v>38</v>
      </c>
      <c r="S151" s="47" t="s">
        <v>202</v>
      </c>
      <c r="T151" s="47">
        <v>256</v>
      </c>
      <c r="U151">
        <v>1000</v>
      </c>
      <c r="V151" s="48">
        <f t="shared" si="8"/>
        <v>378</v>
      </c>
    </row>
    <row r="152" spans="10:22" x14ac:dyDescent="0.25">
      <c r="J152" t="s">
        <v>744</v>
      </c>
      <c r="K152">
        <v>151</v>
      </c>
      <c r="M152" t="s">
        <v>343</v>
      </c>
      <c r="N152">
        <f t="shared" si="9"/>
        <v>796</v>
      </c>
      <c r="P152" t="s">
        <v>2005</v>
      </c>
      <c r="Q152">
        <v>38</v>
      </c>
      <c r="S152" s="47" t="s">
        <v>4117</v>
      </c>
      <c r="T152" s="47">
        <v>256</v>
      </c>
      <c r="U152">
        <v>500</v>
      </c>
      <c r="V152" s="48">
        <f t="shared" si="8"/>
        <v>253</v>
      </c>
    </row>
    <row r="153" spans="10:22" x14ac:dyDescent="0.25">
      <c r="J153" t="s">
        <v>745</v>
      </c>
      <c r="K153">
        <v>152</v>
      </c>
      <c r="M153" t="s">
        <v>343</v>
      </c>
      <c r="N153">
        <f t="shared" si="9"/>
        <v>796</v>
      </c>
      <c r="P153" t="s">
        <v>2006</v>
      </c>
      <c r="Q153">
        <v>38</v>
      </c>
      <c r="S153" s="47" t="s">
        <v>202</v>
      </c>
      <c r="T153" s="47">
        <v>256</v>
      </c>
      <c r="U153">
        <v>1000</v>
      </c>
      <c r="V153" s="48">
        <f t="shared" si="8"/>
        <v>378</v>
      </c>
    </row>
    <row r="154" spans="10:22" x14ac:dyDescent="0.25">
      <c r="J154" t="s">
        <v>333</v>
      </c>
      <c r="K154">
        <v>153</v>
      </c>
      <c r="M154" t="s">
        <v>343</v>
      </c>
      <c r="N154">
        <f t="shared" si="9"/>
        <v>796</v>
      </c>
      <c r="P154" t="s">
        <v>2007</v>
      </c>
      <c r="Q154">
        <v>38</v>
      </c>
      <c r="S154" s="47" t="s">
        <v>202</v>
      </c>
      <c r="T154" s="47">
        <v>256</v>
      </c>
      <c r="U154">
        <v>1000</v>
      </c>
      <c r="V154" s="48">
        <f t="shared" si="8"/>
        <v>378</v>
      </c>
    </row>
    <row r="155" spans="10:22" x14ac:dyDescent="0.25">
      <c r="J155" t="s">
        <v>746</v>
      </c>
      <c r="K155">
        <v>154</v>
      </c>
      <c r="M155" t="s">
        <v>343</v>
      </c>
      <c r="N155">
        <f t="shared" si="9"/>
        <v>796</v>
      </c>
      <c r="P155" t="s">
        <v>2008</v>
      </c>
      <c r="Q155">
        <v>38</v>
      </c>
      <c r="S155" s="47" t="s">
        <v>6094</v>
      </c>
      <c r="T155" s="47">
        <v>180</v>
      </c>
      <c r="U155">
        <v>1000</v>
      </c>
      <c r="V155" s="48">
        <f t="shared" si="8"/>
        <v>340</v>
      </c>
    </row>
    <row r="156" spans="10:22" x14ac:dyDescent="0.25">
      <c r="J156" t="s">
        <v>747</v>
      </c>
      <c r="K156">
        <v>155</v>
      </c>
      <c r="M156" t="s">
        <v>343</v>
      </c>
      <c r="N156">
        <f t="shared" si="9"/>
        <v>796</v>
      </c>
      <c r="P156" t="s">
        <v>2009</v>
      </c>
      <c r="Q156">
        <v>38</v>
      </c>
      <c r="S156" s="47" t="s">
        <v>6095</v>
      </c>
      <c r="T156" s="47">
        <v>180</v>
      </c>
      <c r="U156">
        <v>500</v>
      </c>
      <c r="V156" s="48">
        <f t="shared" si="8"/>
        <v>215</v>
      </c>
    </row>
    <row r="157" spans="10:22" x14ac:dyDescent="0.25">
      <c r="J157" t="s">
        <v>748</v>
      </c>
      <c r="K157">
        <v>156</v>
      </c>
      <c r="M157" t="s">
        <v>343</v>
      </c>
      <c r="N157">
        <f t="shared" si="9"/>
        <v>796</v>
      </c>
      <c r="P157" t="s">
        <v>2010</v>
      </c>
      <c r="Q157">
        <v>38</v>
      </c>
      <c r="S157" s="47" t="s">
        <v>206</v>
      </c>
      <c r="T157" s="47">
        <v>128</v>
      </c>
      <c r="U157">
        <v>1000</v>
      </c>
      <c r="V157" s="48">
        <f t="shared" si="8"/>
        <v>314</v>
      </c>
    </row>
    <row r="158" spans="10:22" x14ac:dyDescent="0.25">
      <c r="J158" t="s">
        <v>749</v>
      </c>
      <c r="K158">
        <v>157</v>
      </c>
      <c r="M158" t="s">
        <v>348</v>
      </c>
      <c r="N158">
        <f t="shared" si="9"/>
        <v>1212</v>
      </c>
      <c r="P158" t="s">
        <v>2011</v>
      </c>
      <c r="Q158">
        <v>38</v>
      </c>
      <c r="S158" s="47" t="s">
        <v>4119</v>
      </c>
      <c r="T158" s="47">
        <v>128</v>
      </c>
      <c r="U158">
        <v>500</v>
      </c>
      <c r="V158" s="48">
        <f t="shared" si="8"/>
        <v>189</v>
      </c>
    </row>
    <row r="159" spans="10:22" x14ac:dyDescent="0.25">
      <c r="J159" t="s">
        <v>750</v>
      </c>
      <c r="K159">
        <v>158</v>
      </c>
      <c r="M159" t="s">
        <v>348</v>
      </c>
      <c r="N159">
        <f t="shared" si="9"/>
        <v>1212</v>
      </c>
      <c r="P159" t="s">
        <v>2012</v>
      </c>
      <c r="Q159">
        <v>38</v>
      </c>
      <c r="S159" s="47" t="s">
        <v>213</v>
      </c>
      <c r="T159" s="47">
        <v>256</v>
      </c>
      <c r="U159">
        <v>2000</v>
      </c>
      <c r="V159" s="48">
        <f t="shared" si="8"/>
        <v>628</v>
      </c>
    </row>
    <row r="160" spans="10:22" x14ac:dyDescent="0.25">
      <c r="J160" t="s">
        <v>751</v>
      </c>
      <c r="K160">
        <v>159</v>
      </c>
      <c r="M160" t="s">
        <v>348</v>
      </c>
      <c r="N160">
        <f t="shared" si="9"/>
        <v>1212</v>
      </c>
      <c r="P160" t="s">
        <v>2013</v>
      </c>
      <c r="Q160">
        <v>38</v>
      </c>
      <c r="S160" s="47" t="s">
        <v>213</v>
      </c>
      <c r="T160" s="47">
        <v>256</v>
      </c>
      <c r="U160">
        <v>2000</v>
      </c>
      <c r="V160" s="48">
        <f t="shared" si="8"/>
        <v>628</v>
      </c>
    </row>
    <row r="161" spans="10:22" x14ac:dyDescent="0.25">
      <c r="J161" t="s">
        <v>752</v>
      </c>
      <c r="K161">
        <v>160</v>
      </c>
      <c r="M161" t="s">
        <v>348</v>
      </c>
      <c r="N161">
        <f t="shared" si="9"/>
        <v>1212</v>
      </c>
      <c r="P161" t="s">
        <v>2014</v>
      </c>
      <c r="Q161">
        <v>39</v>
      </c>
      <c r="S161" s="47" t="s">
        <v>213</v>
      </c>
      <c r="T161" s="47">
        <v>256</v>
      </c>
      <c r="U161">
        <v>2000</v>
      </c>
      <c r="V161" s="48">
        <f t="shared" si="8"/>
        <v>628</v>
      </c>
    </row>
    <row r="162" spans="10:22" x14ac:dyDescent="0.25">
      <c r="J162" t="s">
        <v>753</v>
      </c>
      <c r="K162">
        <v>161</v>
      </c>
      <c r="M162" t="s">
        <v>348</v>
      </c>
      <c r="N162">
        <f t="shared" si="9"/>
        <v>1212</v>
      </c>
      <c r="P162" t="s">
        <v>2015</v>
      </c>
      <c r="Q162">
        <v>40</v>
      </c>
      <c r="S162" s="47" t="s">
        <v>213</v>
      </c>
      <c r="T162" s="47">
        <v>256</v>
      </c>
      <c r="U162">
        <v>2000</v>
      </c>
      <c r="V162" s="48">
        <f t="shared" si="8"/>
        <v>628</v>
      </c>
    </row>
    <row r="163" spans="10:22" x14ac:dyDescent="0.25">
      <c r="J163" t="s">
        <v>338</v>
      </c>
      <c r="K163">
        <v>162</v>
      </c>
      <c r="M163" t="s">
        <v>348</v>
      </c>
      <c r="N163">
        <f t="shared" si="9"/>
        <v>1212</v>
      </c>
      <c r="P163" t="s">
        <v>2016</v>
      </c>
      <c r="Q163">
        <v>41</v>
      </c>
      <c r="S163" s="47" t="s">
        <v>213</v>
      </c>
      <c r="T163" s="47">
        <v>256</v>
      </c>
      <c r="U163">
        <v>2000</v>
      </c>
      <c r="V163" s="48">
        <f t="shared" si="8"/>
        <v>628</v>
      </c>
    </row>
    <row r="164" spans="10:22" x14ac:dyDescent="0.25">
      <c r="J164" t="s">
        <v>754</v>
      </c>
      <c r="K164">
        <v>163</v>
      </c>
      <c r="M164" t="s">
        <v>348</v>
      </c>
      <c r="N164">
        <f t="shared" si="9"/>
        <v>1212</v>
      </c>
      <c r="P164" t="s">
        <v>2017</v>
      </c>
      <c r="Q164">
        <v>41</v>
      </c>
      <c r="S164" s="47" t="s">
        <v>213</v>
      </c>
      <c r="T164" s="47">
        <v>256</v>
      </c>
      <c r="U164">
        <v>2000</v>
      </c>
      <c r="V164" s="48">
        <f t="shared" si="8"/>
        <v>628</v>
      </c>
    </row>
    <row r="165" spans="10:22" x14ac:dyDescent="0.25">
      <c r="J165" t="s">
        <v>755</v>
      </c>
      <c r="K165">
        <v>164</v>
      </c>
      <c r="M165" t="s">
        <v>348</v>
      </c>
      <c r="N165">
        <f t="shared" si="9"/>
        <v>1212</v>
      </c>
      <c r="P165" t="s">
        <v>2018</v>
      </c>
      <c r="Q165">
        <v>41</v>
      </c>
      <c r="S165" s="47" t="s">
        <v>202</v>
      </c>
      <c r="T165" s="47">
        <v>256</v>
      </c>
      <c r="U165">
        <v>1000</v>
      </c>
      <c r="V165" s="48">
        <f t="shared" si="8"/>
        <v>378</v>
      </c>
    </row>
    <row r="166" spans="10:22" x14ac:dyDescent="0.25">
      <c r="J166" t="s">
        <v>756</v>
      </c>
      <c r="K166">
        <v>165</v>
      </c>
      <c r="M166" t="s">
        <v>348</v>
      </c>
      <c r="N166">
        <f t="shared" si="9"/>
        <v>1212</v>
      </c>
      <c r="P166" t="s">
        <v>2019</v>
      </c>
      <c r="Q166">
        <v>41</v>
      </c>
      <c r="S166" s="47" t="s">
        <v>4119</v>
      </c>
      <c r="T166" s="47">
        <v>128</v>
      </c>
      <c r="U166">
        <v>500</v>
      </c>
      <c r="V166" s="48">
        <f t="shared" si="8"/>
        <v>189</v>
      </c>
    </row>
    <row r="167" spans="10:22" x14ac:dyDescent="0.25">
      <c r="J167" t="s">
        <v>757</v>
      </c>
      <c r="K167">
        <v>166</v>
      </c>
      <c r="M167" t="s">
        <v>348</v>
      </c>
      <c r="N167">
        <f t="shared" si="9"/>
        <v>1212</v>
      </c>
      <c r="P167" t="s">
        <v>2020</v>
      </c>
      <c r="Q167">
        <v>41</v>
      </c>
      <c r="S167" s="47" t="s">
        <v>202</v>
      </c>
      <c r="T167" s="47">
        <v>256</v>
      </c>
      <c r="U167">
        <v>1000</v>
      </c>
      <c r="V167" s="48">
        <f t="shared" si="8"/>
        <v>378</v>
      </c>
    </row>
    <row r="168" spans="10:22" x14ac:dyDescent="0.25">
      <c r="J168" t="s">
        <v>758</v>
      </c>
      <c r="K168">
        <v>167</v>
      </c>
      <c r="M168" t="s">
        <v>348</v>
      </c>
      <c r="N168">
        <f t="shared" si="9"/>
        <v>1212</v>
      </c>
      <c r="P168" t="s">
        <v>2021</v>
      </c>
      <c r="Q168">
        <v>41</v>
      </c>
      <c r="S168" s="47" t="s">
        <v>4117</v>
      </c>
      <c r="T168" s="47">
        <v>256</v>
      </c>
      <c r="U168">
        <v>500</v>
      </c>
      <c r="V168" s="48">
        <f t="shared" si="8"/>
        <v>253</v>
      </c>
    </row>
    <row r="169" spans="10:22" x14ac:dyDescent="0.25">
      <c r="J169" t="s">
        <v>342</v>
      </c>
      <c r="K169">
        <v>168</v>
      </c>
      <c r="M169" t="s">
        <v>348</v>
      </c>
      <c r="N169">
        <f t="shared" si="9"/>
        <v>1212</v>
      </c>
      <c r="P169" t="s">
        <v>2022</v>
      </c>
      <c r="Q169">
        <v>41</v>
      </c>
      <c r="S169" s="47" t="s">
        <v>202</v>
      </c>
      <c r="T169" s="47">
        <v>256</v>
      </c>
      <c r="U169">
        <v>1000</v>
      </c>
      <c r="V169" s="48">
        <f t="shared" si="8"/>
        <v>378</v>
      </c>
    </row>
    <row r="170" spans="10:22" x14ac:dyDescent="0.25">
      <c r="J170" t="s">
        <v>759</v>
      </c>
      <c r="K170">
        <v>169</v>
      </c>
      <c r="M170" t="s">
        <v>348</v>
      </c>
      <c r="N170">
        <f t="shared" si="9"/>
        <v>1212</v>
      </c>
      <c r="P170" t="s">
        <v>2023</v>
      </c>
      <c r="Q170">
        <v>42</v>
      </c>
      <c r="S170" s="47" t="s">
        <v>202</v>
      </c>
      <c r="T170" s="47">
        <v>256</v>
      </c>
      <c r="U170">
        <v>1000</v>
      </c>
      <c r="V170" s="48">
        <f t="shared" si="8"/>
        <v>378</v>
      </c>
    </row>
    <row r="171" spans="10:22" x14ac:dyDescent="0.25">
      <c r="J171" t="s">
        <v>760</v>
      </c>
      <c r="K171">
        <v>170</v>
      </c>
      <c r="M171" t="s">
        <v>348</v>
      </c>
      <c r="N171">
        <f t="shared" si="9"/>
        <v>1212</v>
      </c>
      <c r="P171" t="s">
        <v>2024</v>
      </c>
      <c r="Q171">
        <v>42</v>
      </c>
      <c r="S171" s="47" t="s">
        <v>202</v>
      </c>
      <c r="T171" s="47">
        <v>256</v>
      </c>
      <c r="U171">
        <v>1000</v>
      </c>
      <c r="V171" s="48">
        <f t="shared" si="8"/>
        <v>378</v>
      </c>
    </row>
    <row r="172" spans="10:22" x14ac:dyDescent="0.25">
      <c r="J172" t="s">
        <v>761</v>
      </c>
      <c r="K172">
        <v>171</v>
      </c>
      <c r="M172" t="s">
        <v>348</v>
      </c>
      <c r="N172">
        <f t="shared" si="9"/>
        <v>1212</v>
      </c>
      <c r="P172" t="s">
        <v>2025</v>
      </c>
      <c r="Q172">
        <v>43</v>
      </c>
      <c r="S172" s="47" t="s">
        <v>4119</v>
      </c>
      <c r="T172" s="47">
        <v>128</v>
      </c>
      <c r="U172">
        <v>500</v>
      </c>
      <c r="V172" s="48">
        <f t="shared" si="8"/>
        <v>189</v>
      </c>
    </row>
    <row r="173" spans="10:22" x14ac:dyDescent="0.25">
      <c r="J173" t="s">
        <v>762</v>
      </c>
      <c r="K173">
        <v>172</v>
      </c>
      <c r="M173" t="s">
        <v>348</v>
      </c>
      <c r="N173">
        <f t="shared" si="9"/>
        <v>1212</v>
      </c>
      <c r="P173" t="s">
        <v>2026</v>
      </c>
      <c r="Q173">
        <v>44</v>
      </c>
      <c r="S173" s="47" t="s">
        <v>261</v>
      </c>
      <c r="T173" s="47">
        <v>128</v>
      </c>
      <c r="U173">
        <v>2000</v>
      </c>
      <c r="V173" s="48">
        <f t="shared" si="8"/>
        <v>564</v>
      </c>
    </row>
    <row r="174" spans="10:22" x14ac:dyDescent="0.25">
      <c r="J174" t="s">
        <v>763</v>
      </c>
      <c r="K174">
        <v>173</v>
      </c>
      <c r="M174" t="s">
        <v>348</v>
      </c>
      <c r="N174">
        <f t="shared" si="9"/>
        <v>1212</v>
      </c>
      <c r="P174" t="s">
        <v>2027</v>
      </c>
      <c r="Q174">
        <v>45</v>
      </c>
      <c r="S174" s="47" t="s">
        <v>206</v>
      </c>
      <c r="T174" s="47">
        <v>128</v>
      </c>
      <c r="U174">
        <v>1000</v>
      </c>
      <c r="V174" s="48">
        <f t="shared" si="8"/>
        <v>314</v>
      </c>
    </row>
    <row r="175" spans="10:22" x14ac:dyDescent="0.25">
      <c r="J175" t="s">
        <v>764</v>
      </c>
      <c r="K175">
        <v>174</v>
      </c>
      <c r="M175" t="s">
        <v>348</v>
      </c>
      <c r="N175">
        <f t="shared" si="9"/>
        <v>1212</v>
      </c>
      <c r="P175" t="s">
        <v>2028</v>
      </c>
      <c r="Q175">
        <v>46</v>
      </c>
      <c r="S175" s="47" t="s">
        <v>4117</v>
      </c>
      <c r="T175" s="47">
        <v>256</v>
      </c>
      <c r="U175">
        <v>500</v>
      </c>
      <c r="V175" s="48">
        <f t="shared" si="8"/>
        <v>253</v>
      </c>
    </row>
    <row r="176" spans="10:22" x14ac:dyDescent="0.25">
      <c r="J176" t="s">
        <v>765</v>
      </c>
      <c r="K176">
        <v>175</v>
      </c>
      <c r="M176" t="s">
        <v>348</v>
      </c>
      <c r="N176">
        <f t="shared" si="9"/>
        <v>1212</v>
      </c>
      <c r="P176" t="s">
        <v>2029</v>
      </c>
      <c r="Q176">
        <v>46</v>
      </c>
      <c r="S176" s="47" t="s">
        <v>206</v>
      </c>
      <c r="T176" s="47">
        <v>128</v>
      </c>
      <c r="U176">
        <v>1000</v>
      </c>
      <c r="V176" s="48">
        <f t="shared" si="8"/>
        <v>314</v>
      </c>
    </row>
    <row r="177" spans="10:22" x14ac:dyDescent="0.25">
      <c r="J177" t="s">
        <v>766</v>
      </c>
      <c r="K177">
        <v>176</v>
      </c>
      <c r="M177" t="s">
        <v>347</v>
      </c>
      <c r="N177">
        <f t="shared" si="9"/>
        <v>1195</v>
      </c>
      <c r="P177" t="s">
        <v>2030</v>
      </c>
      <c r="Q177">
        <v>46</v>
      </c>
      <c r="S177" s="47" t="s">
        <v>206</v>
      </c>
      <c r="T177" s="47">
        <v>128</v>
      </c>
      <c r="U177">
        <v>1000</v>
      </c>
      <c r="V177" s="48">
        <f t="shared" si="8"/>
        <v>314</v>
      </c>
    </row>
    <row r="178" spans="10:22" x14ac:dyDescent="0.25">
      <c r="J178" t="s">
        <v>767</v>
      </c>
      <c r="K178">
        <v>177</v>
      </c>
      <c r="M178" t="s">
        <v>347</v>
      </c>
      <c r="N178">
        <f t="shared" si="9"/>
        <v>1195</v>
      </c>
      <c r="P178" t="s">
        <v>2031</v>
      </c>
      <c r="Q178">
        <v>46</v>
      </c>
      <c r="S178" s="47" t="s">
        <v>202</v>
      </c>
      <c r="T178" s="47">
        <v>256</v>
      </c>
      <c r="U178">
        <v>1000</v>
      </c>
      <c r="V178" s="48">
        <f t="shared" si="8"/>
        <v>378</v>
      </c>
    </row>
    <row r="179" spans="10:22" x14ac:dyDescent="0.25">
      <c r="J179" t="s">
        <v>768</v>
      </c>
      <c r="K179">
        <v>178</v>
      </c>
      <c r="M179" t="s">
        <v>347</v>
      </c>
      <c r="N179">
        <f t="shared" si="9"/>
        <v>1195</v>
      </c>
      <c r="P179" t="s">
        <v>2032</v>
      </c>
      <c r="Q179">
        <v>46</v>
      </c>
      <c r="S179" s="47" t="s">
        <v>213</v>
      </c>
      <c r="T179" s="47">
        <v>256</v>
      </c>
      <c r="U179">
        <v>2000</v>
      </c>
      <c r="V179" s="48">
        <f t="shared" si="8"/>
        <v>628</v>
      </c>
    </row>
    <row r="180" spans="10:22" x14ac:dyDescent="0.25">
      <c r="J180" t="s">
        <v>769</v>
      </c>
      <c r="K180">
        <v>179</v>
      </c>
      <c r="M180" t="s">
        <v>347</v>
      </c>
      <c r="N180">
        <f t="shared" si="9"/>
        <v>1195</v>
      </c>
      <c r="P180" t="s">
        <v>2033</v>
      </c>
      <c r="Q180">
        <v>46</v>
      </c>
      <c r="S180" s="47" t="s">
        <v>202</v>
      </c>
      <c r="T180" s="47">
        <v>256</v>
      </c>
      <c r="U180">
        <v>1000</v>
      </c>
      <c r="V180" s="48">
        <f t="shared" si="8"/>
        <v>378</v>
      </c>
    </row>
    <row r="181" spans="10:22" x14ac:dyDescent="0.25">
      <c r="J181" t="s">
        <v>770</v>
      </c>
      <c r="K181">
        <v>180</v>
      </c>
      <c r="P181" t="s">
        <v>2034</v>
      </c>
      <c r="Q181">
        <v>46</v>
      </c>
      <c r="S181" s="47" t="s">
        <v>202</v>
      </c>
      <c r="T181" s="47">
        <v>256</v>
      </c>
      <c r="U181">
        <v>1000</v>
      </c>
      <c r="V181" s="48">
        <f t="shared" si="8"/>
        <v>378</v>
      </c>
    </row>
    <row r="182" spans="10:22" x14ac:dyDescent="0.25">
      <c r="J182" t="s">
        <v>771</v>
      </c>
      <c r="K182">
        <v>181</v>
      </c>
      <c r="M182" t="s">
        <v>313</v>
      </c>
      <c r="N182">
        <f t="shared" si="9"/>
        <v>67</v>
      </c>
      <c r="P182" t="s">
        <v>2035</v>
      </c>
      <c r="Q182">
        <v>46</v>
      </c>
      <c r="S182" s="47" t="s">
        <v>261</v>
      </c>
      <c r="T182" s="47">
        <v>128</v>
      </c>
      <c r="U182">
        <v>2000</v>
      </c>
      <c r="V182" s="48">
        <f t="shared" si="8"/>
        <v>564</v>
      </c>
    </row>
    <row r="183" spans="10:22" x14ac:dyDescent="0.25">
      <c r="J183" t="s">
        <v>772</v>
      </c>
      <c r="K183">
        <v>182</v>
      </c>
      <c r="M183" t="s">
        <v>323</v>
      </c>
      <c r="N183">
        <f t="shared" si="9"/>
        <v>86</v>
      </c>
      <c r="P183" t="s">
        <v>2036</v>
      </c>
      <c r="Q183">
        <v>46</v>
      </c>
      <c r="S183" s="47" t="s">
        <v>4119</v>
      </c>
      <c r="T183" s="47">
        <v>128</v>
      </c>
      <c r="U183">
        <v>500</v>
      </c>
      <c r="V183" s="48">
        <f t="shared" si="8"/>
        <v>189</v>
      </c>
    </row>
    <row r="184" spans="10:22" x14ac:dyDescent="0.25">
      <c r="J184" t="s">
        <v>773</v>
      </c>
      <c r="K184">
        <v>183</v>
      </c>
      <c r="M184" t="s">
        <v>303</v>
      </c>
      <c r="N184">
        <f t="shared" si="9"/>
        <v>181</v>
      </c>
      <c r="P184" t="s">
        <v>2037</v>
      </c>
      <c r="Q184">
        <v>46</v>
      </c>
      <c r="S184" s="47" t="s">
        <v>202</v>
      </c>
      <c r="T184" s="47">
        <v>256</v>
      </c>
      <c r="U184">
        <v>1000</v>
      </c>
      <c r="V184" s="48">
        <f t="shared" si="8"/>
        <v>378</v>
      </c>
    </row>
    <row r="185" spans="10:22" x14ac:dyDescent="0.25">
      <c r="J185" t="s">
        <v>774</v>
      </c>
      <c r="K185">
        <v>184</v>
      </c>
      <c r="P185" t="s">
        <v>2038</v>
      </c>
      <c r="Q185">
        <v>46</v>
      </c>
      <c r="S185" s="47" t="s">
        <v>206</v>
      </c>
      <c r="T185" s="47">
        <v>128</v>
      </c>
      <c r="U185">
        <v>1000</v>
      </c>
      <c r="V185" s="48">
        <f t="shared" si="8"/>
        <v>314</v>
      </c>
    </row>
    <row r="186" spans="10:22" x14ac:dyDescent="0.25">
      <c r="J186" t="s">
        <v>775</v>
      </c>
      <c r="K186">
        <v>185</v>
      </c>
      <c r="P186" t="s">
        <v>2039</v>
      </c>
      <c r="Q186">
        <v>46</v>
      </c>
      <c r="S186" s="47" t="s">
        <v>4117</v>
      </c>
      <c r="T186" s="47">
        <v>256</v>
      </c>
      <c r="U186">
        <v>500</v>
      </c>
      <c r="V186" s="48">
        <f t="shared" si="8"/>
        <v>253</v>
      </c>
    </row>
    <row r="187" spans="10:22" x14ac:dyDescent="0.25">
      <c r="J187" t="s">
        <v>776</v>
      </c>
      <c r="K187">
        <v>186</v>
      </c>
      <c r="P187" t="s">
        <v>2040</v>
      </c>
      <c r="Q187">
        <v>46</v>
      </c>
      <c r="S187" s="47" t="s">
        <v>213</v>
      </c>
      <c r="T187" s="47">
        <v>256</v>
      </c>
      <c r="U187">
        <v>2000</v>
      </c>
      <c r="V187" s="48">
        <f t="shared" si="8"/>
        <v>628</v>
      </c>
    </row>
    <row r="188" spans="10:22" x14ac:dyDescent="0.25">
      <c r="J188" t="s">
        <v>777</v>
      </c>
      <c r="K188">
        <v>187</v>
      </c>
      <c r="P188" t="s">
        <v>2041</v>
      </c>
      <c r="Q188">
        <v>47</v>
      </c>
      <c r="S188" s="47" t="s">
        <v>206</v>
      </c>
      <c r="T188" s="47">
        <v>128</v>
      </c>
      <c r="U188">
        <v>1000</v>
      </c>
      <c r="V188" s="48">
        <f t="shared" si="8"/>
        <v>314</v>
      </c>
    </row>
    <row r="189" spans="10:22" x14ac:dyDescent="0.25">
      <c r="J189" t="s">
        <v>778</v>
      </c>
      <c r="K189">
        <v>188</v>
      </c>
      <c r="P189" t="s">
        <v>2042</v>
      </c>
      <c r="Q189">
        <v>47</v>
      </c>
      <c r="S189" s="47" t="s">
        <v>4119</v>
      </c>
      <c r="T189" s="47">
        <v>128</v>
      </c>
      <c r="U189">
        <v>500</v>
      </c>
      <c r="V189" s="48">
        <f t="shared" si="8"/>
        <v>189</v>
      </c>
    </row>
    <row r="190" spans="10:22" x14ac:dyDescent="0.25">
      <c r="J190" t="s">
        <v>779</v>
      </c>
      <c r="K190">
        <v>189</v>
      </c>
      <c r="M190" t="s">
        <v>305</v>
      </c>
      <c r="N190">
        <f t="shared" si="9"/>
        <v>130</v>
      </c>
      <c r="P190" t="s">
        <v>2043</v>
      </c>
      <c r="Q190">
        <v>47</v>
      </c>
      <c r="S190" s="47" t="s">
        <v>213</v>
      </c>
      <c r="T190" s="47">
        <v>256</v>
      </c>
      <c r="U190">
        <v>2000</v>
      </c>
      <c r="V190" s="48">
        <f t="shared" si="8"/>
        <v>628</v>
      </c>
    </row>
    <row r="191" spans="10:22" x14ac:dyDescent="0.25">
      <c r="J191" t="s">
        <v>780</v>
      </c>
      <c r="K191">
        <v>190</v>
      </c>
      <c r="P191" t="s">
        <v>2044</v>
      </c>
      <c r="Q191">
        <v>47</v>
      </c>
      <c r="S191" s="47" t="s">
        <v>202</v>
      </c>
      <c r="T191" s="47">
        <v>256</v>
      </c>
      <c r="U191">
        <v>1000</v>
      </c>
      <c r="V191" s="48">
        <f t="shared" si="8"/>
        <v>378</v>
      </c>
    </row>
    <row r="192" spans="10:22" x14ac:dyDescent="0.25">
      <c r="J192" t="s">
        <v>781</v>
      </c>
      <c r="K192">
        <v>191</v>
      </c>
      <c r="P192" t="s">
        <v>2045</v>
      </c>
      <c r="Q192">
        <v>47</v>
      </c>
      <c r="S192" s="47" t="s">
        <v>206</v>
      </c>
      <c r="T192" s="47">
        <v>128</v>
      </c>
      <c r="U192">
        <v>1000</v>
      </c>
      <c r="V192" s="48">
        <f t="shared" si="8"/>
        <v>314</v>
      </c>
    </row>
    <row r="193" spans="10:22" x14ac:dyDescent="0.25">
      <c r="J193" t="s">
        <v>782</v>
      </c>
      <c r="K193">
        <v>192</v>
      </c>
      <c r="M193" t="s">
        <v>290</v>
      </c>
      <c r="N193">
        <f t="shared" si="9"/>
        <v>17</v>
      </c>
      <c r="P193" t="s">
        <v>2046</v>
      </c>
      <c r="Q193">
        <v>47</v>
      </c>
      <c r="S193" s="47" t="s">
        <v>4117</v>
      </c>
      <c r="T193" s="47">
        <v>256</v>
      </c>
      <c r="U193">
        <v>500</v>
      </c>
      <c r="V193" s="48">
        <f t="shared" si="8"/>
        <v>253</v>
      </c>
    </row>
    <row r="194" spans="10:22" x14ac:dyDescent="0.25">
      <c r="J194" t="s">
        <v>783</v>
      </c>
      <c r="K194">
        <v>193</v>
      </c>
      <c r="M194" t="s">
        <v>290</v>
      </c>
      <c r="N194">
        <f t="shared" si="9"/>
        <v>17</v>
      </c>
      <c r="P194" t="s">
        <v>2047</v>
      </c>
      <c r="Q194">
        <v>47</v>
      </c>
      <c r="S194" s="47" t="s">
        <v>202</v>
      </c>
      <c r="T194" s="47">
        <v>256</v>
      </c>
      <c r="U194">
        <v>1000</v>
      </c>
      <c r="V194" s="48">
        <f t="shared" si="8"/>
        <v>378</v>
      </c>
    </row>
    <row r="195" spans="10:22" x14ac:dyDescent="0.25">
      <c r="J195" t="s">
        <v>784</v>
      </c>
      <c r="K195">
        <v>194</v>
      </c>
      <c r="M195" t="s">
        <v>290</v>
      </c>
      <c r="N195">
        <f t="shared" si="9"/>
        <v>17</v>
      </c>
      <c r="P195" t="s">
        <v>2046</v>
      </c>
      <c r="Q195">
        <v>47</v>
      </c>
      <c r="S195" s="47" t="s">
        <v>4117</v>
      </c>
      <c r="T195" s="47">
        <v>256</v>
      </c>
      <c r="U195">
        <v>500</v>
      </c>
      <c r="V195" s="48">
        <f t="shared" ref="V195:V258" si="10">IF(ISNUMBER(SEARCH("+",$S195)),(T195*0.5+U195*0.25),IF(ISNUMBER(SEARCH("HDD",$S195)),(T195*0.25),IF(ISNUMBER(SEARCH("SSD",$S195)),(T195*0.5))))</f>
        <v>253</v>
      </c>
    </row>
    <row r="196" spans="10:22" x14ac:dyDescent="0.25">
      <c r="J196" t="s">
        <v>785</v>
      </c>
      <c r="K196">
        <v>195</v>
      </c>
      <c r="M196" t="s">
        <v>290</v>
      </c>
      <c r="N196">
        <f t="shared" si="9"/>
        <v>17</v>
      </c>
      <c r="P196" t="s">
        <v>2048</v>
      </c>
      <c r="Q196">
        <v>47</v>
      </c>
      <c r="S196" s="47" t="s">
        <v>206</v>
      </c>
      <c r="T196" s="47">
        <v>128</v>
      </c>
      <c r="U196">
        <v>1000</v>
      </c>
      <c r="V196" s="48">
        <f t="shared" si="10"/>
        <v>314</v>
      </c>
    </row>
    <row r="197" spans="10:22" x14ac:dyDescent="0.25">
      <c r="J197" t="s">
        <v>786</v>
      </c>
      <c r="K197">
        <v>196</v>
      </c>
      <c r="M197" t="s">
        <v>290</v>
      </c>
      <c r="N197">
        <f t="shared" si="9"/>
        <v>17</v>
      </c>
      <c r="P197" t="s">
        <v>2049</v>
      </c>
      <c r="Q197">
        <v>47</v>
      </c>
      <c r="S197" s="47" t="s">
        <v>202</v>
      </c>
      <c r="T197" s="47">
        <v>256</v>
      </c>
      <c r="U197">
        <v>1000</v>
      </c>
      <c r="V197" s="48">
        <f t="shared" si="10"/>
        <v>378</v>
      </c>
    </row>
    <row r="198" spans="10:22" x14ac:dyDescent="0.25">
      <c r="J198" t="s">
        <v>787</v>
      </c>
      <c r="K198">
        <v>197</v>
      </c>
      <c r="M198" t="s">
        <v>273</v>
      </c>
      <c r="N198">
        <f t="shared" si="9"/>
        <v>24</v>
      </c>
      <c r="P198" t="s">
        <v>2050</v>
      </c>
      <c r="Q198">
        <v>47</v>
      </c>
      <c r="S198" s="47" t="s">
        <v>4117</v>
      </c>
      <c r="T198" s="47">
        <v>256</v>
      </c>
      <c r="U198">
        <v>500</v>
      </c>
      <c r="V198" s="48">
        <f t="shared" si="10"/>
        <v>253</v>
      </c>
    </row>
    <row r="199" spans="10:22" x14ac:dyDescent="0.25">
      <c r="J199" t="s">
        <v>788</v>
      </c>
      <c r="K199">
        <v>198</v>
      </c>
      <c r="M199" t="s">
        <v>273</v>
      </c>
      <c r="N199">
        <f t="shared" si="9"/>
        <v>24</v>
      </c>
      <c r="P199" t="s">
        <v>2051</v>
      </c>
      <c r="Q199">
        <v>47</v>
      </c>
      <c r="S199" s="47" t="s">
        <v>4117</v>
      </c>
      <c r="T199" s="47">
        <v>256</v>
      </c>
      <c r="U199">
        <v>500</v>
      </c>
      <c r="V199" s="48">
        <f t="shared" si="10"/>
        <v>253</v>
      </c>
    </row>
    <row r="200" spans="10:22" x14ac:dyDescent="0.25">
      <c r="J200" t="s">
        <v>789</v>
      </c>
      <c r="K200">
        <v>199</v>
      </c>
      <c r="M200" t="s">
        <v>273</v>
      </c>
      <c r="N200">
        <f t="shared" si="9"/>
        <v>24</v>
      </c>
      <c r="P200" t="s">
        <v>2052</v>
      </c>
      <c r="Q200">
        <v>48</v>
      </c>
      <c r="S200" s="47" t="s">
        <v>202</v>
      </c>
      <c r="T200" s="47">
        <v>256</v>
      </c>
      <c r="U200">
        <v>1000</v>
      </c>
      <c r="V200" s="48">
        <f t="shared" si="10"/>
        <v>378</v>
      </c>
    </row>
    <row r="201" spans="10:22" x14ac:dyDescent="0.25">
      <c r="J201" t="s">
        <v>790</v>
      </c>
      <c r="K201">
        <v>200</v>
      </c>
      <c r="M201" t="s">
        <v>273</v>
      </c>
      <c r="N201">
        <f t="shared" si="9"/>
        <v>24</v>
      </c>
      <c r="P201" t="s">
        <v>2053</v>
      </c>
      <c r="Q201">
        <v>48</v>
      </c>
      <c r="S201" s="47" t="s">
        <v>202</v>
      </c>
      <c r="T201" s="47">
        <v>256</v>
      </c>
      <c r="U201">
        <v>1000</v>
      </c>
      <c r="V201" s="48">
        <f t="shared" si="10"/>
        <v>378</v>
      </c>
    </row>
    <row r="202" spans="10:22" x14ac:dyDescent="0.25">
      <c r="J202" t="s">
        <v>791</v>
      </c>
      <c r="K202">
        <v>201</v>
      </c>
      <c r="M202" t="s">
        <v>273</v>
      </c>
      <c r="N202">
        <f t="shared" si="9"/>
        <v>24</v>
      </c>
      <c r="P202" t="s">
        <v>2054</v>
      </c>
      <c r="Q202">
        <v>48</v>
      </c>
      <c r="S202" s="47" t="s">
        <v>4117</v>
      </c>
      <c r="T202" s="47">
        <v>256</v>
      </c>
      <c r="U202">
        <v>500</v>
      </c>
      <c r="V202" s="48">
        <f t="shared" si="10"/>
        <v>253</v>
      </c>
    </row>
    <row r="203" spans="10:22" x14ac:dyDescent="0.25">
      <c r="J203" t="s">
        <v>792</v>
      </c>
      <c r="K203">
        <v>202</v>
      </c>
      <c r="M203" t="s">
        <v>273</v>
      </c>
      <c r="N203">
        <f t="shared" si="9"/>
        <v>24</v>
      </c>
      <c r="P203" t="s">
        <v>2055</v>
      </c>
      <c r="Q203">
        <v>48</v>
      </c>
      <c r="S203" s="47" t="s">
        <v>202</v>
      </c>
      <c r="T203" s="47">
        <v>256</v>
      </c>
      <c r="U203">
        <v>1000</v>
      </c>
      <c r="V203" s="48">
        <f t="shared" si="10"/>
        <v>378</v>
      </c>
    </row>
    <row r="204" spans="10:22" x14ac:dyDescent="0.25">
      <c r="J204" t="s">
        <v>793</v>
      </c>
      <c r="K204">
        <v>203</v>
      </c>
      <c r="M204" t="s">
        <v>273</v>
      </c>
      <c r="N204">
        <f t="shared" si="9"/>
        <v>24</v>
      </c>
      <c r="P204" t="s">
        <v>2055</v>
      </c>
      <c r="Q204">
        <v>48</v>
      </c>
      <c r="S204" s="47" t="s">
        <v>202</v>
      </c>
      <c r="T204" s="47">
        <v>256</v>
      </c>
      <c r="U204">
        <v>1000</v>
      </c>
      <c r="V204" s="48">
        <f t="shared" si="10"/>
        <v>378</v>
      </c>
    </row>
    <row r="205" spans="10:22" x14ac:dyDescent="0.25">
      <c r="J205" t="s">
        <v>794</v>
      </c>
      <c r="K205">
        <v>204</v>
      </c>
      <c r="M205" t="s">
        <v>273</v>
      </c>
      <c r="N205">
        <f t="shared" si="9"/>
        <v>24</v>
      </c>
      <c r="P205" t="s">
        <v>2056</v>
      </c>
      <c r="Q205">
        <v>48</v>
      </c>
      <c r="S205" s="47" t="s">
        <v>4117</v>
      </c>
      <c r="T205" s="47">
        <v>256</v>
      </c>
      <c r="U205">
        <v>500</v>
      </c>
      <c r="V205" s="48">
        <f t="shared" si="10"/>
        <v>253</v>
      </c>
    </row>
    <row r="206" spans="10:22" x14ac:dyDescent="0.25">
      <c r="J206" t="s">
        <v>795</v>
      </c>
      <c r="K206">
        <v>205</v>
      </c>
      <c r="M206" t="s">
        <v>273</v>
      </c>
      <c r="N206">
        <f t="shared" si="9"/>
        <v>24</v>
      </c>
      <c r="P206" t="s">
        <v>2057</v>
      </c>
      <c r="Q206">
        <v>48</v>
      </c>
      <c r="S206" s="47" t="s">
        <v>202</v>
      </c>
      <c r="T206" s="47">
        <v>256</v>
      </c>
      <c r="U206">
        <v>1000</v>
      </c>
      <c r="V206" s="48">
        <f t="shared" si="10"/>
        <v>378</v>
      </c>
    </row>
    <row r="207" spans="10:22" x14ac:dyDescent="0.25">
      <c r="J207" t="s">
        <v>331</v>
      </c>
      <c r="K207">
        <v>206</v>
      </c>
      <c r="M207" t="s">
        <v>273</v>
      </c>
      <c r="N207">
        <f t="shared" ref="N207:N270" si="11">1307-VLOOKUP(M207,J$2:K$1308,2,FALSE)</f>
        <v>24</v>
      </c>
      <c r="P207" t="s">
        <v>2058</v>
      </c>
      <c r="Q207">
        <v>48</v>
      </c>
      <c r="S207" s="47" t="s">
        <v>4117</v>
      </c>
      <c r="T207" s="47">
        <v>256</v>
      </c>
      <c r="U207">
        <v>500</v>
      </c>
      <c r="V207" s="48">
        <f t="shared" si="10"/>
        <v>253</v>
      </c>
    </row>
    <row r="208" spans="10:22" x14ac:dyDescent="0.25">
      <c r="J208" t="s">
        <v>796</v>
      </c>
      <c r="K208">
        <v>207</v>
      </c>
      <c r="M208" t="s">
        <v>273</v>
      </c>
      <c r="N208">
        <f t="shared" si="11"/>
        <v>24</v>
      </c>
      <c r="P208" t="s">
        <v>2059</v>
      </c>
      <c r="Q208">
        <v>49</v>
      </c>
      <c r="S208" s="47" t="s">
        <v>206</v>
      </c>
      <c r="T208" s="47">
        <v>128</v>
      </c>
      <c r="U208">
        <v>1000</v>
      </c>
      <c r="V208" s="48">
        <f t="shared" si="10"/>
        <v>314</v>
      </c>
    </row>
    <row r="209" spans="10:22" x14ac:dyDescent="0.25">
      <c r="J209" t="s">
        <v>797</v>
      </c>
      <c r="K209">
        <v>208</v>
      </c>
      <c r="M209" t="s">
        <v>273</v>
      </c>
      <c r="N209">
        <f t="shared" si="11"/>
        <v>24</v>
      </c>
      <c r="P209" t="s">
        <v>2060</v>
      </c>
      <c r="Q209">
        <v>50</v>
      </c>
      <c r="S209" s="47" t="s">
        <v>4117</v>
      </c>
      <c r="T209" s="47">
        <v>256</v>
      </c>
      <c r="U209">
        <v>500</v>
      </c>
      <c r="V209" s="48">
        <f t="shared" si="10"/>
        <v>253</v>
      </c>
    </row>
    <row r="210" spans="10:22" x14ac:dyDescent="0.25">
      <c r="J210" t="s">
        <v>798</v>
      </c>
      <c r="K210">
        <v>209</v>
      </c>
      <c r="M210" t="s">
        <v>273</v>
      </c>
      <c r="N210">
        <f t="shared" si="11"/>
        <v>24</v>
      </c>
      <c r="P210" t="s">
        <v>2061</v>
      </c>
      <c r="Q210">
        <v>51</v>
      </c>
      <c r="S210" s="47" t="s">
        <v>202</v>
      </c>
      <c r="T210" s="47">
        <v>256</v>
      </c>
      <c r="U210">
        <v>1000</v>
      </c>
      <c r="V210" s="48">
        <f t="shared" si="10"/>
        <v>378</v>
      </c>
    </row>
    <row r="211" spans="10:22" x14ac:dyDescent="0.25">
      <c r="J211" t="s">
        <v>799</v>
      </c>
      <c r="K211">
        <v>210</v>
      </c>
      <c r="M211" t="s">
        <v>273</v>
      </c>
      <c r="N211">
        <f t="shared" si="11"/>
        <v>24</v>
      </c>
      <c r="P211" t="s">
        <v>2062</v>
      </c>
      <c r="Q211">
        <v>51</v>
      </c>
      <c r="S211" s="47" t="s">
        <v>4117</v>
      </c>
      <c r="T211" s="47">
        <v>256</v>
      </c>
      <c r="U211">
        <v>500</v>
      </c>
      <c r="V211" s="48">
        <f t="shared" si="10"/>
        <v>253</v>
      </c>
    </row>
    <row r="212" spans="10:22" x14ac:dyDescent="0.25">
      <c r="J212" t="s">
        <v>800</v>
      </c>
      <c r="K212">
        <v>211</v>
      </c>
      <c r="M212" t="s">
        <v>273</v>
      </c>
      <c r="N212">
        <f t="shared" si="11"/>
        <v>24</v>
      </c>
      <c r="P212" t="s">
        <v>2063</v>
      </c>
      <c r="Q212">
        <v>51</v>
      </c>
      <c r="S212" s="47" t="s">
        <v>202</v>
      </c>
      <c r="T212" s="47">
        <v>256</v>
      </c>
      <c r="U212">
        <v>1000</v>
      </c>
      <c r="V212" s="48">
        <f t="shared" si="10"/>
        <v>378</v>
      </c>
    </row>
    <row r="213" spans="10:22" x14ac:dyDescent="0.25">
      <c r="J213" t="s">
        <v>801</v>
      </c>
      <c r="K213">
        <v>212</v>
      </c>
      <c r="M213" t="s">
        <v>273</v>
      </c>
      <c r="N213">
        <f t="shared" si="11"/>
        <v>24</v>
      </c>
      <c r="P213" t="s">
        <v>2064</v>
      </c>
      <c r="Q213">
        <v>51</v>
      </c>
      <c r="S213" s="47" t="s">
        <v>4117</v>
      </c>
      <c r="T213" s="47">
        <v>256</v>
      </c>
      <c r="U213">
        <v>500</v>
      </c>
      <c r="V213" s="48">
        <f t="shared" si="10"/>
        <v>253</v>
      </c>
    </row>
    <row r="214" spans="10:22" x14ac:dyDescent="0.25">
      <c r="J214" t="s">
        <v>802</v>
      </c>
      <c r="K214">
        <v>213</v>
      </c>
      <c r="M214" t="s">
        <v>273</v>
      </c>
      <c r="N214">
        <f t="shared" si="11"/>
        <v>24</v>
      </c>
      <c r="P214" t="s">
        <v>2065</v>
      </c>
      <c r="Q214">
        <v>51</v>
      </c>
      <c r="S214" s="47" t="s">
        <v>4117</v>
      </c>
      <c r="T214" s="47">
        <v>256</v>
      </c>
      <c r="U214">
        <v>500</v>
      </c>
      <c r="V214" s="48">
        <f t="shared" si="10"/>
        <v>253</v>
      </c>
    </row>
    <row r="215" spans="10:22" x14ac:dyDescent="0.25">
      <c r="J215" t="s">
        <v>803</v>
      </c>
      <c r="K215">
        <v>214</v>
      </c>
      <c r="M215" t="s">
        <v>273</v>
      </c>
      <c r="N215">
        <f t="shared" si="11"/>
        <v>24</v>
      </c>
      <c r="P215" t="s">
        <v>2066</v>
      </c>
      <c r="Q215">
        <v>51</v>
      </c>
      <c r="S215" s="47" t="s">
        <v>213</v>
      </c>
      <c r="T215" s="47">
        <v>256</v>
      </c>
      <c r="U215">
        <v>2000</v>
      </c>
      <c r="V215" s="48">
        <f t="shared" si="10"/>
        <v>628</v>
      </c>
    </row>
    <row r="216" spans="10:22" x14ac:dyDescent="0.25">
      <c r="J216" t="s">
        <v>804</v>
      </c>
      <c r="K216">
        <v>215</v>
      </c>
      <c r="M216" t="s">
        <v>307</v>
      </c>
      <c r="N216">
        <f t="shared" si="11"/>
        <v>68</v>
      </c>
      <c r="P216" t="s">
        <v>2067</v>
      </c>
      <c r="Q216">
        <v>51</v>
      </c>
      <c r="S216" s="47" t="s">
        <v>206</v>
      </c>
      <c r="T216" s="47">
        <v>128</v>
      </c>
      <c r="U216">
        <v>1000</v>
      </c>
      <c r="V216" s="48">
        <f t="shared" si="10"/>
        <v>314</v>
      </c>
    </row>
    <row r="217" spans="10:22" x14ac:dyDescent="0.25">
      <c r="J217" t="s">
        <v>805</v>
      </c>
      <c r="K217">
        <v>216</v>
      </c>
      <c r="M217" t="s">
        <v>284</v>
      </c>
      <c r="N217">
        <f t="shared" si="11"/>
        <v>91</v>
      </c>
      <c r="P217" t="s">
        <v>2068</v>
      </c>
      <c r="Q217">
        <v>51</v>
      </c>
      <c r="S217" s="47" t="s">
        <v>202</v>
      </c>
      <c r="T217" s="47">
        <v>256</v>
      </c>
      <c r="U217">
        <v>1000</v>
      </c>
      <c r="V217" s="48">
        <f t="shared" si="10"/>
        <v>378</v>
      </c>
    </row>
    <row r="218" spans="10:22" x14ac:dyDescent="0.25">
      <c r="J218" t="s">
        <v>806</v>
      </c>
      <c r="K218">
        <v>217</v>
      </c>
      <c r="M218" t="s">
        <v>284</v>
      </c>
      <c r="N218">
        <f t="shared" si="11"/>
        <v>91</v>
      </c>
      <c r="P218" t="s">
        <v>2069</v>
      </c>
      <c r="Q218">
        <v>52</v>
      </c>
      <c r="S218" s="47" t="s">
        <v>206</v>
      </c>
      <c r="T218" s="47">
        <v>128</v>
      </c>
      <c r="U218">
        <v>1000</v>
      </c>
      <c r="V218" s="48">
        <f t="shared" si="10"/>
        <v>314</v>
      </c>
    </row>
    <row r="219" spans="10:22" x14ac:dyDescent="0.25">
      <c r="J219" t="s">
        <v>807</v>
      </c>
      <c r="K219">
        <v>218</v>
      </c>
      <c r="M219" t="s">
        <v>284</v>
      </c>
      <c r="N219">
        <f t="shared" si="11"/>
        <v>91</v>
      </c>
      <c r="P219" t="s">
        <v>2070</v>
      </c>
      <c r="Q219">
        <v>52</v>
      </c>
      <c r="S219" s="47" t="s">
        <v>206</v>
      </c>
      <c r="T219" s="47">
        <v>128</v>
      </c>
      <c r="U219">
        <v>1000</v>
      </c>
      <c r="V219" s="48">
        <f t="shared" si="10"/>
        <v>314</v>
      </c>
    </row>
    <row r="220" spans="10:22" x14ac:dyDescent="0.25">
      <c r="J220" t="s">
        <v>808</v>
      </c>
      <c r="K220">
        <v>219</v>
      </c>
      <c r="M220" t="s">
        <v>284</v>
      </c>
      <c r="N220">
        <f t="shared" si="11"/>
        <v>91</v>
      </c>
      <c r="P220" t="s">
        <v>2071</v>
      </c>
      <c r="Q220">
        <v>52</v>
      </c>
      <c r="S220" s="47" t="s">
        <v>206</v>
      </c>
      <c r="T220" s="47">
        <v>128</v>
      </c>
      <c r="U220">
        <v>1000</v>
      </c>
      <c r="V220" s="48">
        <f t="shared" si="10"/>
        <v>314</v>
      </c>
    </row>
    <row r="221" spans="10:22" x14ac:dyDescent="0.25">
      <c r="J221" t="s">
        <v>809</v>
      </c>
      <c r="K221">
        <v>220</v>
      </c>
      <c r="M221" t="s">
        <v>284</v>
      </c>
      <c r="N221">
        <f t="shared" si="11"/>
        <v>91</v>
      </c>
      <c r="P221" t="s">
        <v>2072</v>
      </c>
      <c r="Q221">
        <v>52</v>
      </c>
      <c r="S221" s="47" t="s">
        <v>206</v>
      </c>
      <c r="T221" s="47">
        <v>128</v>
      </c>
      <c r="U221">
        <v>1000</v>
      </c>
      <c r="V221" s="48">
        <f t="shared" si="10"/>
        <v>314</v>
      </c>
    </row>
    <row r="222" spans="10:22" x14ac:dyDescent="0.25">
      <c r="J222" t="s">
        <v>810</v>
      </c>
      <c r="K222">
        <v>221</v>
      </c>
      <c r="M222" t="s">
        <v>284</v>
      </c>
      <c r="N222">
        <f t="shared" si="11"/>
        <v>91</v>
      </c>
      <c r="P222" t="s">
        <v>2073</v>
      </c>
      <c r="Q222">
        <v>52</v>
      </c>
      <c r="S222" s="47" t="s">
        <v>206</v>
      </c>
      <c r="T222" s="47">
        <v>128</v>
      </c>
      <c r="U222">
        <v>1000</v>
      </c>
      <c r="V222" s="48">
        <f t="shared" si="10"/>
        <v>314</v>
      </c>
    </row>
    <row r="223" spans="10:22" x14ac:dyDescent="0.25">
      <c r="J223" t="s">
        <v>811</v>
      </c>
      <c r="K223">
        <v>222</v>
      </c>
      <c r="M223" t="s">
        <v>284</v>
      </c>
      <c r="N223">
        <f t="shared" si="11"/>
        <v>91</v>
      </c>
      <c r="P223" t="s">
        <v>2074</v>
      </c>
      <c r="Q223">
        <v>52</v>
      </c>
      <c r="S223" s="47" t="s">
        <v>4117</v>
      </c>
      <c r="T223" s="47">
        <v>256</v>
      </c>
      <c r="U223">
        <v>500</v>
      </c>
      <c r="V223" s="48">
        <f t="shared" si="10"/>
        <v>253</v>
      </c>
    </row>
    <row r="224" spans="10:22" x14ac:dyDescent="0.25">
      <c r="J224" t="s">
        <v>812</v>
      </c>
      <c r="K224">
        <v>223</v>
      </c>
      <c r="M224" t="s">
        <v>284</v>
      </c>
      <c r="N224">
        <f t="shared" si="11"/>
        <v>91</v>
      </c>
      <c r="P224" t="s">
        <v>2075</v>
      </c>
      <c r="Q224">
        <v>52</v>
      </c>
      <c r="S224" s="47" t="s">
        <v>4117</v>
      </c>
      <c r="T224" s="47">
        <v>256</v>
      </c>
      <c r="U224">
        <v>500</v>
      </c>
      <c r="V224" s="48">
        <f t="shared" si="10"/>
        <v>253</v>
      </c>
    </row>
    <row r="225" spans="10:22" x14ac:dyDescent="0.25">
      <c r="J225" t="s">
        <v>813</v>
      </c>
      <c r="K225">
        <v>224</v>
      </c>
      <c r="M225" t="s">
        <v>271</v>
      </c>
      <c r="N225">
        <f t="shared" si="11"/>
        <v>30</v>
      </c>
      <c r="P225" t="s">
        <v>2076</v>
      </c>
      <c r="Q225">
        <v>52</v>
      </c>
      <c r="S225" s="47" t="s">
        <v>202</v>
      </c>
      <c r="T225" s="47">
        <v>256</v>
      </c>
      <c r="U225">
        <v>1000</v>
      </c>
      <c r="V225" s="48">
        <f t="shared" si="10"/>
        <v>378</v>
      </c>
    </row>
    <row r="226" spans="10:22" x14ac:dyDescent="0.25">
      <c r="J226" t="s">
        <v>814</v>
      </c>
      <c r="K226">
        <v>225</v>
      </c>
      <c r="M226" t="s">
        <v>271</v>
      </c>
      <c r="N226">
        <f t="shared" si="11"/>
        <v>30</v>
      </c>
      <c r="P226" t="s">
        <v>2076</v>
      </c>
      <c r="Q226">
        <v>52</v>
      </c>
      <c r="S226" s="47" t="s">
        <v>202</v>
      </c>
      <c r="T226" s="47">
        <v>256</v>
      </c>
      <c r="U226">
        <v>1000</v>
      </c>
      <c r="V226" s="48">
        <f t="shared" si="10"/>
        <v>378</v>
      </c>
    </row>
    <row r="227" spans="10:22" x14ac:dyDescent="0.25">
      <c r="J227" t="s">
        <v>815</v>
      </c>
      <c r="K227">
        <v>226</v>
      </c>
      <c r="M227" t="s">
        <v>271</v>
      </c>
      <c r="N227">
        <f t="shared" si="11"/>
        <v>30</v>
      </c>
      <c r="P227" t="s">
        <v>2077</v>
      </c>
      <c r="Q227">
        <v>52</v>
      </c>
      <c r="S227" s="47" t="s">
        <v>206</v>
      </c>
      <c r="T227" s="47">
        <v>128</v>
      </c>
      <c r="U227">
        <v>1000</v>
      </c>
      <c r="V227" s="48">
        <f t="shared" si="10"/>
        <v>314</v>
      </c>
    </row>
    <row r="228" spans="10:22" x14ac:dyDescent="0.25">
      <c r="J228" t="s">
        <v>816</v>
      </c>
      <c r="K228">
        <v>227</v>
      </c>
      <c r="M228" t="s">
        <v>271</v>
      </c>
      <c r="N228">
        <f t="shared" si="11"/>
        <v>30</v>
      </c>
      <c r="P228" t="s">
        <v>2078</v>
      </c>
      <c r="Q228">
        <v>52</v>
      </c>
      <c r="S228" s="47" t="s">
        <v>202</v>
      </c>
      <c r="T228" s="47">
        <v>256</v>
      </c>
      <c r="U228">
        <v>1000</v>
      </c>
      <c r="V228" s="48">
        <f t="shared" si="10"/>
        <v>378</v>
      </c>
    </row>
    <row r="229" spans="10:22" x14ac:dyDescent="0.25">
      <c r="J229" t="s">
        <v>817</v>
      </c>
      <c r="K229">
        <v>228</v>
      </c>
      <c r="M229" t="s">
        <v>271</v>
      </c>
      <c r="N229">
        <f t="shared" si="11"/>
        <v>30</v>
      </c>
      <c r="P229" t="s">
        <v>2079</v>
      </c>
      <c r="Q229">
        <v>52</v>
      </c>
      <c r="S229" s="47" t="s">
        <v>206</v>
      </c>
      <c r="T229" s="47">
        <v>128</v>
      </c>
      <c r="U229">
        <v>1000</v>
      </c>
      <c r="V229" s="48">
        <f t="shared" si="10"/>
        <v>314</v>
      </c>
    </row>
    <row r="230" spans="10:22" x14ac:dyDescent="0.25">
      <c r="J230" t="s">
        <v>818</v>
      </c>
      <c r="K230">
        <v>229</v>
      </c>
      <c r="M230" t="s">
        <v>271</v>
      </c>
      <c r="N230">
        <f t="shared" si="11"/>
        <v>30</v>
      </c>
      <c r="P230" t="s">
        <v>2080</v>
      </c>
      <c r="Q230">
        <v>52</v>
      </c>
      <c r="S230" s="47" t="s">
        <v>4119</v>
      </c>
      <c r="T230" s="47">
        <v>128</v>
      </c>
      <c r="U230">
        <v>500</v>
      </c>
      <c r="V230" s="48">
        <f t="shared" si="10"/>
        <v>189</v>
      </c>
    </row>
    <row r="231" spans="10:22" x14ac:dyDescent="0.25">
      <c r="J231" t="s">
        <v>819</v>
      </c>
      <c r="K231">
        <v>230</v>
      </c>
      <c r="M231" t="s">
        <v>271</v>
      </c>
      <c r="N231">
        <f t="shared" si="11"/>
        <v>30</v>
      </c>
      <c r="P231" t="s">
        <v>2081</v>
      </c>
      <c r="Q231">
        <v>52</v>
      </c>
      <c r="S231" s="47" t="s">
        <v>206</v>
      </c>
      <c r="T231" s="47">
        <v>128</v>
      </c>
      <c r="U231">
        <v>1000</v>
      </c>
      <c r="V231" s="48">
        <f t="shared" si="10"/>
        <v>314</v>
      </c>
    </row>
    <row r="232" spans="10:22" x14ac:dyDescent="0.25">
      <c r="J232" t="s">
        <v>820</v>
      </c>
      <c r="K232">
        <v>231</v>
      </c>
      <c r="M232" t="s">
        <v>271</v>
      </c>
      <c r="N232">
        <f t="shared" si="11"/>
        <v>30</v>
      </c>
      <c r="P232" t="s">
        <v>2082</v>
      </c>
      <c r="Q232">
        <v>52</v>
      </c>
      <c r="S232" s="47" t="s">
        <v>206</v>
      </c>
      <c r="T232" s="47">
        <v>128</v>
      </c>
      <c r="U232">
        <v>1000</v>
      </c>
      <c r="V232" s="48">
        <f t="shared" si="10"/>
        <v>314</v>
      </c>
    </row>
    <row r="233" spans="10:22" x14ac:dyDescent="0.25">
      <c r="J233" t="s">
        <v>821</v>
      </c>
      <c r="K233">
        <v>232</v>
      </c>
      <c r="M233" t="s">
        <v>271</v>
      </c>
      <c r="N233">
        <f t="shared" si="11"/>
        <v>30</v>
      </c>
      <c r="P233" t="s">
        <v>2083</v>
      </c>
      <c r="Q233">
        <v>52</v>
      </c>
      <c r="S233" s="47" t="s">
        <v>202</v>
      </c>
      <c r="T233" s="47">
        <v>256</v>
      </c>
      <c r="U233">
        <v>1000</v>
      </c>
      <c r="V233" s="48">
        <f t="shared" si="10"/>
        <v>378</v>
      </c>
    </row>
    <row r="234" spans="10:22" x14ac:dyDescent="0.25">
      <c r="J234" t="s">
        <v>822</v>
      </c>
      <c r="K234">
        <v>233</v>
      </c>
      <c r="M234" t="s">
        <v>271</v>
      </c>
      <c r="N234">
        <f t="shared" si="11"/>
        <v>30</v>
      </c>
      <c r="P234" t="s">
        <v>2084</v>
      </c>
      <c r="Q234">
        <v>52</v>
      </c>
      <c r="S234" s="47" t="s">
        <v>206</v>
      </c>
      <c r="T234" s="47">
        <v>128</v>
      </c>
      <c r="U234">
        <v>1000</v>
      </c>
      <c r="V234" s="48">
        <f t="shared" si="10"/>
        <v>314</v>
      </c>
    </row>
    <row r="235" spans="10:22" x14ac:dyDescent="0.25">
      <c r="J235" t="s">
        <v>823</v>
      </c>
      <c r="K235">
        <v>234</v>
      </c>
      <c r="M235" t="s">
        <v>271</v>
      </c>
      <c r="N235">
        <f t="shared" si="11"/>
        <v>30</v>
      </c>
      <c r="P235" t="s">
        <v>2085</v>
      </c>
      <c r="Q235">
        <v>52</v>
      </c>
      <c r="S235" s="47" t="s">
        <v>206</v>
      </c>
      <c r="T235" s="47">
        <v>128</v>
      </c>
      <c r="U235">
        <v>1000</v>
      </c>
      <c r="V235" s="48">
        <f t="shared" si="10"/>
        <v>314</v>
      </c>
    </row>
    <row r="236" spans="10:22" x14ac:dyDescent="0.25">
      <c r="J236" t="s">
        <v>824</v>
      </c>
      <c r="K236">
        <v>235</v>
      </c>
      <c r="M236" t="s">
        <v>271</v>
      </c>
      <c r="N236">
        <f t="shared" si="11"/>
        <v>30</v>
      </c>
      <c r="P236" t="s">
        <v>2086</v>
      </c>
      <c r="Q236">
        <v>52</v>
      </c>
      <c r="S236" s="47" t="s">
        <v>202</v>
      </c>
      <c r="T236" s="47">
        <v>256</v>
      </c>
      <c r="U236">
        <v>1000</v>
      </c>
      <c r="V236" s="48">
        <f t="shared" si="10"/>
        <v>378</v>
      </c>
    </row>
    <row r="237" spans="10:22" x14ac:dyDescent="0.25">
      <c r="J237" t="s">
        <v>825</v>
      </c>
      <c r="K237">
        <v>236</v>
      </c>
      <c r="M237" t="s">
        <v>271</v>
      </c>
      <c r="N237">
        <f t="shared" si="11"/>
        <v>30</v>
      </c>
      <c r="P237" t="s">
        <v>2087</v>
      </c>
      <c r="Q237">
        <v>52</v>
      </c>
      <c r="S237" s="47" t="s">
        <v>206</v>
      </c>
      <c r="T237" s="47">
        <v>128</v>
      </c>
      <c r="U237">
        <v>1000</v>
      </c>
      <c r="V237" s="48">
        <f t="shared" si="10"/>
        <v>314</v>
      </c>
    </row>
    <row r="238" spans="10:22" x14ac:dyDescent="0.25">
      <c r="J238" t="s">
        <v>826</v>
      </c>
      <c r="K238">
        <v>237</v>
      </c>
      <c r="M238" t="s">
        <v>271</v>
      </c>
      <c r="N238">
        <f t="shared" si="11"/>
        <v>30</v>
      </c>
      <c r="P238" t="s">
        <v>2088</v>
      </c>
      <c r="Q238">
        <v>52</v>
      </c>
      <c r="S238" s="47" t="s">
        <v>202</v>
      </c>
      <c r="T238" s="47">
        <v>256</v>
      </c>
      <c r="U238">
        <v>1000</v>
      </c>
      <c r="V238" s="48">
        <f t="shared" si="10"/>
        <v>378</v>
      </c>
    </row>
    <row r="239" spans="10:22" x14ac:dyDescent="0.25">
      <c r="J239" t="s">
        <v>827</v>
      </c>
      <c r="K239">
        <v>238</v>
      </c>
      <c r="M239" t="s">
        <v>271</v>
      </c>
      <c r="N239">
        <f t="shared" si="11"/>
        <v>30</v>
      </c>
      <c r="P239" t="s">
        <v>2089</v>
      </c>
      <c r="Q239">
        <v>52</v>
      </c>
      <c r="S239" s="47" t="s">
        <v>206</v>
      </c>
      <c r="T239" s="47">
        <v>128</v>
      </c>
      <c r="U239">
        <v>1000</v>
      </c>
      <c r="V239" s="48">
        <f t="shared" si="10"/>
        <v>314</v>
      </c>
    </row>
    <row r="240" spans="10:22" x14ac:dyDescent="0.25">
      <c r="J240" t="s">
        <v>828</v>
      </c>
      <c r="K240">
        <v>239</v>
      </c>
      <c r="M240" t="s">
        <v>271</v>
      </c>
      <c r="N240">
        <f t="shared" si="11"/>
        <v>30</v>
      </c>
      <c r="P240" t="s">
        <v>2090</v>
      </c>
      <c r="Q240">
        <v>52</v>
      </c>
      <c r="S240" s="47" t="s">
        <v>206</v>
      </c>
      <c r="T240" s="47">
        <v>128</v>
      </c>
      <c r="U240">
        <v>1000</v>
      </c>
      <c r="V240" s="48">
        <f t="shared" si="10"/>
        <v>314</v>
      </c>
    </row>
    <row r="241" spans="10:22" x14ac:dyDescent="0.25">
      <c r="J241" t="s">
        <v>829</v>
      </c>
      <c r="K241">
        <v>240</v>
      </c>
      <c r="M241" t="s">
        <v>271</v>
      </c>
      <c r="N241">
        <f t="shared" si="11"/>
        <v>30</v>
      </c>
      <c r="P241" t="s">
        <v>2091</v>
      </c>
      <c r="Q241">
        <v>52</v>
      </c>
      <c r="S241" s="47" t="s">
        <v>202</v>
      </c>
      <c r="T241" s="47">
        <v>256</v>
      </c>
      <c r="U241">
        <v>1000</v>
      </c>
      <c r="V241" s="48">
        <f t="shared" si="10"/>
        <v>378</v>
      </c>
    </row>
    <row r="242" spans="10:22" x14ac:dyDescent="0.25">
      <c r="J242" t="s">
        <v>830</v>
      </c>
      <c r="K242">
        <v>241</v>
      </c>
      <c r="M242" t="s">
        <v>271</v>
      </c>
      <c r="N242">
        <f t="shared" si="11"/>
        <v>30</v>
      </c>
      <c r="P242" t="s">
        <v>2092</v>
      </c>
      <c r="Q242">
        <v>52</v>
      </c>
      <c r="S242" s="47" t="s">
        <v>206</v>
      </c>
      <c r="T242" s="47">
        <v>128</v>
      </c>
      <c r="U242">
        <v>1000</v>
      </c>
      <c r="V242" s="48">
        <f t="shared" si="10"/>
        <v>314</v>
      </c>
    </row>
    <row r="243" spans="10:22" x14ac:dyDescent="0.25">
      <c r="J243" t="s">
        <v>831</v>
      </c>
      <c r="K243">
        <v>242</v>
      </c>
      <c r="M243" t="s">
        <v>311</v>
      </c>
      <c r="N243">
        <f t="shared" si="11"/>
        <v>100</v>
      </c>
      <c r="P243" t="s">
        <v>2093</v>
      </c>
      <c r="Q243">
        <v>52</v>
      </c>
      <c r="S243" s="47" t="s">
        <v>206</v>
      </c>
      <c r="T243" s="47">
        <v>128</v>
      </c>
      <c r="U243">
        <v>1000</v>
      </c>
      <c r="V243" s="48">
        <f t="shared" si="10"/>
        <v>314</v>
      </c>
    </row>
    <row r="244" spans="10:22" x14ac:dyDescent="0.25">
      <c r="J244" t="s">
        <v>832</v>
      </c>
      <c r="K244">
        <v>243</v>
      </c>
      <c r="M244" t="s">
        <v>311</v>
      </c>
      <c r="N244">
        <f t="shared" si="11"/>
        <v>100</v>
      </c>
      <c r="P244" t="s">
        <v>2094</v>
      </c>
      <c r="Q244">
        <v>52</v>
      </c>
      <c r="S244" s="47" t="s">
        <v>206</v>
      </c>
      <c r="T244" s="47">
        <v>128</v>
      </c>
      <c r="U244">
        <v>1000</v>
      </c>
      <c r="V244" s="48">
        <f t="shared" si="10"/>
        <v>314</v>
      </c>
    </row>
    <row r="245" spans="10:22" x14ac:dyDescent="0.25">
      <c r="J245" t="s">
        <v>833</v>
      </c>
      <c r="K245">
        <v>244</v>
      </c>
      <c r="M245" t="s">
        <v>50</v>
      </c>
      <c r="N245">
        <f t="shared" si="11"/>
        <v>788</v>
      </c>
      <c r="P245" t="s">
        <v>2095</v>
      </c>
      <c r="Q245">
        <v>52</v>
      </c>
      <c r="S245" s="47" t="s">
        <v>206</v>
      </c>
      <c r="T245" s="47">
        <v>128</v>
      </c>
      <c r="U245">
        <v>1000</v>
      </c>
      <c r="V245" s="48">
        <f t="shared" si="10"/>
        <v>314</v>
      </c>
    </row>
    <row r="246" spans="10:22" x14ac:dyDescent="0.25">
      <c r="J246" t="s">
        <v>834</v>
      </c>
      <c r="K246">
        <v>245</v>
      </c>
      <c r="M246" t="s">
        <v>50</v>
      </c>
      <c r="N246">
        <f t="shared" si="11"/>
        <v>788</v>
      </c>
      <c r="P246" t="s">
        <v>2096</v>
      </c>
      <c r="Q246">
        <v>53</v>
      </c>
      <c r="S246" s="47" t="s">
        <v>206</v>
      </c>
      <c r="T246" s="47">
        <v>128</v>
      </c>
      <c r="U246">
        <v>1000</v>
      </c>
      <c r="V246" s="48">
        <f t="shared" si="10"/>
        <v>314</v>
      </c>
    </row>
    <row r="247" spans="10:22" x14ac:dyDescent="0.25">
      <c r="J247" t="s">
        <v>336</v>
      </c>
      <c r="K247">
        <v>246</v>
      </c>
      <c r="M247" t="s">
        <v>50</v>
      </c>
      <c r="N247">
        <f t="shared" si="11"/>
        <v>788</v>
      </c>
      <c r="P247" t="s">
        <v>2097</v>
      </c>
      <c r="Q247">
        <v>53</v>
      </c>
      <c r="S247" s="47" t="s">
        <v>206</v>
      </c>
      <c r="T247" s="47">
        <v>128</v>
      </c>
      <c r="U247">
        <v>1000</v>
      </c>
      <c r="V247" s="48">
        <f t="shared" si="10"/>
        <v>314</v>
      </c>
    </row>
    <row r="248" spans="10:22" x14ac:dyDescent="0.25">
      <c r="J248" t="s">
        <v>835</v>
      </c>
      <c r="K248">
        <v>247</v>
      </c>
      <c r="M248" t="s">
        <v>50</v>
      </c>
      <c r="N248">
        <f t="shared" si="11"/>
        <v>788</v>
      </c>
      <c r="P248" t="s">
        <v>2098</v>
      </c>
      <c r="Q248">
        <v>53</v>
      </c>
      <c r="S248" s="47" t="s">
        <v>202</v>
      </c>
      <c r="T248" s="47">
        <v>256</v>
      </c>
      <c r="U248">
        <v>1000</v>
      </c>
      <c r="V248" s="48">
        <f t="shared" si="10"/>
        <v>378</v>
      </c>
    </row>
    <row r="249" spans="10:22" x14ac:dyDescent="0.25">
      <c r="J249" t="s">
        <v>836</v>
      </c>
      <c r="K249">
        <v>248</v>
      </c>
      <c r="M249" t="s">
        <v>50</v>
      </c>
      <c r="N249">
        <f t="shared" si="11"/>
        <v>788</v>
      </c>
      <c r="P249" t="s">
        <v>2099</v>
      </c>
      <c r="Q249">
        <v>53</v>
      </c>
      <c r="S249" s="47" t="s">
        <v>202</v>
      </c>
      <c r="T249" s="47">
        <v>256</v>
      </c>
      <c r="U249">
        <v>1000</v>
      </c>
      <c r="V249" s="48">
        <f t="shared" si="10"/>
        <v>378</v>
      </c>
    </row>
    <row r="250" spans="10:22" x14ac:dyDescent="0.25">
      <c r="J250" t="s">
        <v>837</v>
      </c>
      <c r="K250">
        <v>249</v>
      </c>
      <c r="M250" t="s">
        <v>50</v>
      </c>
      <c r="N250">
        <f t="shared" si="11"/>
        <v>788</v>
      </c>
      <c r="P250" t="s">
        <v>2100</v>
      </c>
      <c r="Q250">
        <v>53</v>
      </c>
      <c r="S250" s="47" t="s">
        <v>206</v>
      </c>
      <c r="T250" s="47">
        <v>128</v>
      </c>
      <c r="U250">
        <v>1000</v>
      </c>
      <c r="V250" s="48">
        <f t="shared" si="10"/>
        <v>314</v>
      </c>
    </row>
    <row r="251" spans="10:22" x14ac:dyDescent="0.25">
      <c r="J251" t="s">
        <v>838</v>
      </c>
      <c r="K251">
        <v>250</v>
      </c>
      <c r="M251" t="s">
        <v>50</v>
      </c>
      <c r="N251">
        <f t="shared" si="11"/>
        <v>788</v>
      </c>
      <c r="P251" t="s">
        <v>2101</v>
      </c>
      <c r="Q251">
        <v>53</v>
      </c>
      <c r="S251" s="47" t="s">
        <v>206</v>
      </c>
      <c r="T251" s="47">
        <v>128</v>
      </c>
      <c r="U251">
        <v>1000</v>
      </c>
      <c r="V251" s="48">
        <f t="shared" si="10"/>
        <v>314</v>
      </c>
    </row>
    <row r="252" spans="10:22" x14ac:dyDescent="0.25">
      <c r="J252" t="s">
        <v>839</v>
      </c>
      <c r="K252">
        <v>251</v>
      </c>
      <c r="M252" t="s">
        <v>50</v>
      </c>
      <c r="N252">
        <f t="shared" si="11"/>
        <v>788</v>
      </c>
      <c r="P252" t="s">
        <v>2102</v>
      </c>
      <c r="Q252">
        <v>53</v>
      </c>
      <c r="S252" s="47" t="s">
        <v>202</v>
      </c>
      <c r="T252" s="47">
        <v>256</v>
      </c>
      <c r="U252">
        <v>1000</v>
      </c>
      <c r="V252" s="48">
        <f t="shared" si="10"/>
        <v>378</v>
      </c>
    </row>
    <row r="253" spans="10:22" x14ac:dyDescent="0.25">
      <c r="J253" t="s">
        <v>840</v>
      </c>
      <c r="K253">
        <v>252</v>
      </c>
      <c r="M253" t="s">
        <v>50</v>
      </c>
      <c r="N253">
        <f t="shared" si="11"/>
        <v>788</v>
      </c>
      <c r="P253" t="s">
        <v>2103</v>
      </c>
      <c r="Q253">
        <v>53</v>
      </c>
      <c r="S253" s="47" t="s">
        <v>206</v>
      </c>
      <c r="T253" s="47">
        <v>128</v>
      </c>
      <c r="U253">
        <v>1000</v>
      </c>
      <c r="V253" s="48">
        <f t="shared" si="10"/>
        <v>314</v>
      </c>
    </row>
    <row r="254" spans="10:22" x14ac:dyDescent="0.25">
      <c r="J254" t="s">
        <v>841</v>
      </c>
      <c r="K254">
        <v>253</v>
      </c>
      <c r="M254" t="s">
        <v>50</v>
      </c>
      <c r="N254">
        <f t="shared" si="11"/>
        <v>788</v>
      </c>
      <c r="P254" t="s">
        <v>2104</v>
      </c>
      <c r="Q254">
        <v>53</v>
      </c>
      <c r="S254" s="47" t="s">
        <v>206</v>
      </c>
      <c r="T254" s="47">
        <v>128</v>
      </c>
      <c r="U254">
        <v>1000</v>
      </c>
      <c r="V254" s="48">
        <f t="shared" si="10"/>
        <v>314</v>
      </c>
    </row>
    <row r="255" spans="10:22" x14ac:dyDescent="0.25">
      <c r="J255" t="s">
        <v>842</v>
      </c>
      <c r="K255">
        <v>254</v>
      </c>
      <c r="M255" t="s">
        <v>315</v>
      </c>
      <c r="N255">
        <f t="shared" si="11"/>
        <v>529</v>
      </c>
      <c r="P255" t="s">
        <v>2105</v>
      </c>
      <c r="Q255">
        <v>54</v>
      </c>
      <c r="S255" s="47" t="s">
        <v>202</v>
      </c>
      <c r="T255" s="47">
        <v>256</v>
      </c>
      <c r="U255">
        <v>1000</v>
      </c>
      <c r="V255" s="48">
        <f t="shared" si="10"/>
        <v>378</v>
      </c>
    </row>
    <row r="256" spans="10:22" x14ac:dyDescent="0.25">
      <c r="J256" t="s">
        <v>843</v>
      </c>
      <c r="K256">
        <v>255</v>
      </c>
      <c r="M256" t="s">
        <v>320</v>
      </c>
      <c r="N256">
        <f t="shared" si="11"/>
        <v>502</v>
      </c>
      <c r="P256" t="s">
        <v>2106</v>
      </c>
      <c r="Q256">
        <v>55</v>
      </c>
      <c r="S256" s="47" t="s">
        <v>213</v>
      </c>
      <c r="T256" s="47">
        <v>256</v>
      </c>
      <c r="U256">
        <v>2000</v>
      </c>
      <c r="V256" s="48">
        <f t="shared" si="10"/>
        <v>628</v>
      </c>
    </row>
    <row r="257" spans="10:22" x14ac:dyDescent="0.25">
      <c r="J257" t="s">
        <v>844</v>
      </c>
      <c r="K257">
        <v>256</v>
      </c>
      <c r="M257" t="s">
        <v>53</v>
      </c>
      <c r="N257">
        <f t="shared" si="11"/>
        <v>555</v>
      </c>
      <c r="P257" t="s">
        <v>2107</v>
      </c>
      <c r="Q257">
        <v>56</v>
      </c>
      <c r="S257" s="47" t="s">
        <v>206</v>
      </c>
      <c r="T257" s="47">
        <v>128</v>
      </c>
      <c r="U257">
        <v>1000</v>
      </c>
      <c r="V257" s="48">
        <f t="shared" si="10"/>
        <v>314</v>
      </c>
    </row>
    <row r="258" spans="10:22" x14ac:dyDescent="0.25">
      <c r="J258" t="s">
        <v>845</v>
      </c>
      <c r="K258">
        <v>257</v>
      </c>
      <c r="M258" t="s">
        <v>53</v>
      </c>
      <c r="N258">
        <f t="shared" si="11"/>
        <v>555</v>
      </c>
      <c r="P258" t="s">
        <v>2108</v>
      </c>
      <c r="Q258">
        <v>56</v>
      </c>
      <c r="S258" s="47" t="s">
        <v>202</v>
      </c>
      <c r="T258" s="47">
        <v>256</v>
      </c>
      <c r="U258">
        <v>1000</v>
      </c>
      <c r="V258" s="48">
        <f t="shared" si="10"/>
        <v>378</v>
      </c>
    </row>
    <row r="259" spans="10:22" x14ac:dyDescent="0.25">
      <c r="J259" t="s">
        <v>846</v>
      </c>
      <c r="K259">
        <v>258</v>
      </c>
      <c r="M259" t="s">
        <v>27</v>
      </c>
      <c r="N259">
        <f t="shared" si="11"/>
        <v>626</v>
      </c>
      <c r="P259" t="s">
        <v>2109</v>
      </c>
      <c r="Q259">
        <v>56</v>
      </c>
      <c r="S259" s="47" t="s">
        <v>202</v>
      </c>
      <c r="T259" s="47">
        <v>256</v>
      </c>
      <c r="U259">
        <v>1000</v>
      </c>
      <c r="V259" s="48">
        <f t="shared" ref="V259:V322" si="12">IF(ISNUMBER(SEARCH("+",$S259)),(T259*0.5+U259*0.25),IF(ISNUMBER(SEARCH("HDD",$S259)),(T259*0.25),IF(ISNUMBER(SEARCH("SSD",$S259)),(T259*0.5))))</f>
        <v>378</v>
      </c>
    </row>
    <row r="260" spans="10:22" x14ac:dyDescent="0.25">
      <c r="J260" t="s">
        <v>847</v>
      </c>
      <c r="K260">
        <v>259</v>
      </c>
      <c r="M260" t="s">
        <v>32</v>
      </c>
      <c r="N260">
        <f t="shared" si="11"/>
        <v>753</v>
      </c>
      <c r="P260" t="s">
        <v>2110</v>
      </c>
      <c r="Q260">
        <v>56</v>
      </c>
      <c r="S260" s="47" t="s">
        <v>202</v>
      </c>
      <c r="T260" s="47">
        <v>256</v>
      </c>
      <c r="U260">
        <v>1000</v>
      </c>
      <c r="V260" s="48">
        <f t="shared" si="12"/>
        <v>378</v>
      </c>
    </row>
    <row r="261" spans="10:22" x14ac:dyDescent="0.25">
      <c r="J261" t="s">
        <v>848</v>
      </c>
      <c r="K261">
        <v>260</v>
      </c>
      <c r="M261" t="s">
        <v>32</v>
      </c>
      <c r="N261">
        <f t="shared" si="11"/>
        <v>753</v>
      </c>
      <c r="P261" t="s">
        <v>2111</v>
      </c>
      <c r="Q261">
        <v>57</v>
      </c>
      <c r="S261" s="47" t="s">
        <v>213</v>
      </c>
      <c r="T261" s="47">
        <v>256</v>
      </c>
      <c r="U261">
        <v>2000</v>
      </c>
      <c r="V261" s="48">
        <f t="shared" si="12"/>
        <v>628</v>
      </c>
    </row>
    <row r="262" spans="10:22" x14ac:dyDescent="0.25">
      <c r="J262" t="s">
        <v>849</v>
      </c>
      <c r="K262">
        <v>261</v>
      </c>
      <c r="M262" t="s">
        <v>32</v>
      </c>
      <c r="N262">
        <f t="shared" si="11"/>
        <v>753</v>
      </c>
      <c r="P262" t="s">
        <v>2112</v>
      </c>
      <c r="Q262">
        <v>57</v>
      </c>
      <c r="S262" s="47" t="s">
        <v>4117</v>
      </c>
      <c r="T262" s="47">
        <v>256</v>
      </c>
      <c r="U262">
        <v>500</v>
      </c>
      <c r="V262" s="48">
        <f t="shared" si="12"/>
        <v>253</v>
      </c>
    </row>
    <row r="263" spans="10:22" x14ac:dyDescent="0.25">
      <c r="J263" t="s">
        <v>850</v>
      </c>
      <c r="K263">
        <v>262</v>
      </c>
      <c r="M263" t="s">
        <v>54</v>
      </c>
      <c r="N263">
        <f t="shared" si="11"/>
        <v>751</v>
      </c>
      <c r="P263" t="s">
        <v>2113</v>
      </c>
      <c r="Q263">
        <v>57</v>
      </c>
      <c r="S263" s="47" t="s">
        <v>202</v>
      </c>
      <c r="T263" s="47">
        <v>256</v>
      </c>
      <c r="U263">
        <v>1000</v>
      </c>
      <c r="V263" s="48">
        <f t="shared" si="12"/>
        <v>378</v>
      </c>
    </row>
    <row r="264" spans="10:22" x14ac:dyDescent="0.25">
      <c r="J264" t="s">
        <v>851</v>
      </c>
      <c r="K264">
        <v>263</v>
      </c>
      <c r="M264" t="s">
        <v>333</v>
      </c>
      <c r="N264">
        <f t="shared" si="11"/>
        <v>1154</v>
      </c>
      <c r="P264" t="s">
        <v>2114</v>
      </c>
      <c r="Q264">
        <v>57</v>
      </c>
      <c r="S264" s="47" t="s">
        <v>4117</v>
      </c>
      <c r="T264" s="47">
        <v>256</v>
      </c>
      <c r="U264">
        <v>500</v>
      </c>
      <c r="V264" s="48">
        <f t="shared" si="12"/>
        <v>253</v>
      </c>
    </row>
    <row r="265" spans="10:22" x14ac:dyDescent="0.25">
      <c r="J265" t="s">
        <v>852</v>
      </c>
      <c r="K265">
        <v>264</v>
      </c>
      <c r="M265" t="s">
        <v>333</v>
      </c>
      <c r="N265">
        <f t="shared" si="11"/>
        <v>1154</v>
      </c>
      <c r="P265" t="s">
        <v>2115</v>
      </c>
      <c r="Q265">
        <v>57</v>
      </c>
      <c r="S265" s="47" t="s">
        <v>202</v>
      </c>
      <c r="T265" s="47">
        <v>256</v>
      </c>
      <c r="U265">
        <v>1000</v>
      </c>
      <c r="V265" s="48">
        <f t="shared" si="12"/>
        <v>378</v>
      </c>
    </row>
    <row r="266" spans="10:22" x14ac:dyDescent="0.25">
      <c r="J266" t="s">
        <v>853</v>
      </c>
      <c r="K266">
        <v>265</v>
      </c>
      <c r="M266" t="s">
        <v>333</v>
      </c>
      <c r="N266">
        <f t="shared" si="11"/>
        <v>1154</v>
      </c>
      <c r="P266" t="s">
        <v>2116</v>
      </c>
      <c r="Q266">
        <v>57</v>
      </c>
      <c r="S266" s="47" t="s">
        <v>202</v>
      </c>
      <c r="T266" s="47">
        <v>256</v>
      </c>
      <c r="U266">
        <v>1000</v>
      </c>
      <c r="V266" s="48">
        <f t="shared" si="12"/>
        <v>378</v>
      </c>
    </row>
    <row r="267" spans="10:22" x14ac:dyDescent="0.25">
      <c r="J267" t="s">
        <v>854</v>
      </c>
      <c r="K267">
        <v>266</v>
      </c>
      <c r="M267" t="s">
        <v>333</v>
      </c>
      <c r="N267">
        <f t="shared" si="11"/>
        <v>1154</v>
      </c>
      <c r="P267" t="s">
        <v>2117</v>
      </c>
      <c r="Q267">
        <v>57</v>
      </c>
      <c r="S267" s="47" t="s">
        <v>213</v>
      </c>
      <c r="T267" s="47">
        <v>256</v>
      </c>
      <c r="U267">
        <v>2000</v>
      </c>
      <c r="V267" s="48">
        <f t="shared" si="12"/>
        <v>628</v>
      </c>
    </row>
    <row r="268" spans="10:22" x14ac:dyDescent="0.25">
      <c r="J268" t="s">
        <v>855</v>
      </c>
      <c r="K268">
        <v>267</v>
      </c>
      <c r="M268" t="s">
        <v>333</v>
      </c>
      <c r="N268">
        <f t="shared" si="11"/>
        <v>1154</v>
      </c>
      <c r="P268" t="s">
        <v>2118</v>
      </c>
      <c r="Q268">
        <v>57</v>
      </c>
      <c r="S268" s="47" t="s">
        <v>206</v>
      </c>
      <c r="T268" s="47">
        <v>128</v>
      </c>
      <c r="U268">
        <v>1000</v>
      </c>
      <c r="V268" s="48">
        <f t="shared" si="12"/>
        <v>314</v>
      </c>
    </row>
    <row r="269" spans="10:22" x14ac:dyDescent="0.25">
      <c r="J269" t="s">
        <v>856</v>
      </c>
      <c r="K269">
        <v>268</v>
      </c>
      <c r="M269" t="s">
        <v>333</v>
      </c>
      <c r="N269">
        <f t="shared" si="11"/>
        <v>1154</v>
      </c>
      <c r="P269" t="s">
        <v>2119</v>
      </c>
      <c r="Q269">
        <v>57</v>
      </c>
      <c r="S269" s="47" t="s">
        <v>202</v>
      </c>
      <c r="T269" s="47">
        <v>256</v>
      </c>
      <c r="U269">
        <v>1000</v>
      </c>
      <c r="V269" s="48">
        <f t="shared" si="12"/>
        <v>378</v>
      </c>
    </row>
    <row r="270" spans="10:22" x14ac:dyDescent="0.25">
      <c r="J270" t="s">
        <v>334</v>
      </c>
      <c r="K270">
        <v>269</v>
      </c>
      <c r="M270" t="s">
        <v>333</v>
      </c>
      <c r="N270">
        <f t="shared" si="11"/>
        <v>1154</v>
      </c>
      <c r="P270" t="s">
        <v>2120</v>
      </c>
      <c r="Q270">
        <v>58</v>
      </c>
      <c r="S270" s="47" t="s">
        <v>202</v>
      </c>
      <c r="T270" s="47">
        <v>256</v>
      </c>
      <c r="U270">
        <v>1000</v>
      </c>
      <c r="V270" s="48">
        <f t="shared" si="12"/>
        <v>378</v>
      </c>
    </row>
    <row r="271" spans="10:22" x14ac:dyDescent="0.25">
      <c r="J271" t="s">
        <v>857</v>
      </c>
      <c r="K271">
        <v>270</v>
      </c>
      <c r="M271" t="s">
        <v>333</v>
      </c>
      <c r="N271">
        <f t="shared" ref="N271:N334" si="13">1307-VLOOKUP(M271,J$2:K$1308,2,FALSE)</f>
        <v>1154</v>
      </c>
      <c r="P271" t="s">
        <v>2121</v>
      </c>
      <c r="Q271">
        <v>59</v>
      </c>
      <c r="S271" s="47" t="s">
        <v>206</v>
      </c>
      <c r="T271" s="47">
        <v>128</v>
      </c>
      <c r="U271">
        <v>1000</v>
      </c>
      <c r="V271" s="48">
        <f t="shared" si="12"/>
        <v>314</v>
      </c>
    </row>
    <row r="272" spans="10:22" x14ac:dyDescent="0.25">
      <c r="J272" t="s">
        <v>858</v>
      </c>
      <c r="K272">
        <v>271</v>
      </c>
      <c r="M272" t="s">
        <v>333</v>
      </c>
      <c r="N272">
        <f t="shared" si="13"/>
        <v>1154</v>
      </c>
      <c r="P272" t="s">
        <v>2122</v>
      </c>
      <c r="Q272">
        <v>60</v>
      </c>
      <c r="S272" s="47" t="s">
        <v>202</v>
      </c>
      <c r="T272" s="47">
        <v>256</v>
      </c>
      <c r="U272">
        <v>1000</v>
      </c>
      <c r="V272" s="48">
        <f t="shared" si="12"/>
        <v>378</v>
      </c>
    </row>
    <row r="273" spans="10:22" x14ac:dyDescent="0.25">
      <c r="J273" t="s">
        <v>859</v>
      </c>
      <c r="K273">
        <v>272</v>
      </c>
      <c r="M273" t="s">
        <v>333</v>
      </c>
      <c r="N273">
        <f t="shared" si="13"/>
        <v>1154</v>
      </c>
      <c r="P273" t="s">
        <v>2123</v>
      </c>
      <c r="Q273">
        <v>60</v>
      </c>
      <c r="S273" s="47" t="s">
        <v>202</v>
      </c>
      <c r="T273" s="47">
        <v>256</v>
      </c>
      <c r="U273">
        <v>1000</v>
      </c>
      <c r="V273" s="48">
        <f t="shared" si="12"/>
        <v>378</v>
      </c>
    </row>
    <row r="274" spans="10:22" x14ac:dyDescent="0.25">
      <c r="J274" t="s">
        <v>860</v>
      </c>
      <c r="K274">
        <v>273</v>
      </c>
      <c r="M274" t="s">
        <v>333</v>
      </c>
      <c r="N274">
        <f t="shared" si="13"/>
        <v>1154</v>
      </c>
      <c r="P274" t="s">
        <v>2124</v>
      </c>
      <c r="Q274">
        <v>60</v>
      </c>
      <c r="S274" s="47" t="s">
        <v>202</v>
      </c>
      <c r="T274" s="47">
        <v>256</v>
      </c>
      <c r="U274">
        <v>1000</v>
      </c>
      <c r="V274" s="48">
        <f t="shared" si="12"/>
        <v>378</v>
      </c>
    </row>
    <row r="275" spans="10:22" x14ac:dyDescent="0.25">
      <c r="J275" t="s">
        <v>861</v>
      </c>
      <c r="K275">
        <v>274</v>
      </c>
      <c r="M275" t="s">
        <v>333</v>
      </c>
      <c r="N275">
        <f t="shared" si="13"/>
        <v>1154</v>
      </c>
      <c r="P275" t="s">
        <v>2125</v>
      </c>
      <c r="Q275">
        <v>60</v>
      </c>
      <c r="S275" s="47" t="s">
        <v>206</v>
      </c>
      <c r="T275" s="47">
        <v>128</v>
      </c>
      <c r="U275">
        <v>1000</v>
      </c>
      <c r="V275" s="48">
        <f t="shared" si="12"/>
        <v>314</v>
      </c>
    </row>
    <row r="276" spans="10:22" x14ac:dyDescent="0.25">
      <c r="J276" t="s">
        <v>862</v>
      </c>
      <c r="K276">
        <v>275</v>
      </c>
      <c r="M276" t="s">
        <v>333</v>
      </c>
      <c r="N276">
        <f t="shared" si="13"/>
        <v>1154</v>
      </c>
      <c r="P276" t="s">
        <v>2126</v>
      </c>
      <c r="Q276">
        <v>60</v>
      </c>
      <c r="S276" s="47" t="s">
        <v>202</v>
      </c>
      <c r="T276" s="47">
        <v>256</v>
      </c>
      <c r="U276">
        <v>1000</v>
      </c>
      <c r="V276" s="48">
        <f t="shared" si="12"/>
        <v>378</v>
      </c>
    </row>
    <row r="277" spans="10:22" x14ac:dyDescent="0.25">
      <c r="J277" t="s">
        <v>863</v>
      </c>
      <c r="K277">
        <v>276</v>
      </c>
      <c r="M277" t="s">
        <v>333</v>
      </c>
      <c r="N277">
        <f t="shared" si="13"/>
        <v>1154</v>
      </c>
      <c r="P277" t="s">
        <v>2127</v>
      </c>
      <c r="Q277">
        <v>60</v>
      </c>
      <c r="S277" s="47" t="s">
        <v>202</v>
      </c>
      <c r="T277" s="47">
        <v>256</v>
      </c>
      <c r="U277">
        <v>1000</v>
      </c>
      <c r="V277" s="48">
        <f t="shared" si="12"/>
        <v>378</v>
      </c>
    </row>
    <row r="278" spans="10:22" x14ac:dyDescent="0.25">
      <c r="J278" t="s">
        <v>864</v>
      </c>
      <c r="K278">
        <v>277</v>
      </c>
      <c r="M278" t="s">
        <v>333</v>
      </c>
      <c r="N278">
        <f t="shared" si="13"/>
        <v>1154</v>
      </c>
      <c r="P278" t="s">
        <v>2128</v>
      </c>
      <c r="Q278">
        <v>60</v>
      </c>
      <c r="S278" s="47" t="s">
        <v>202</v>
      </c>
      <c r="T278" s="47">
        <v>256</v>
      </c>
      <c r="U278">
        <v>1000</v>
      </c>
      <c r="V278" s="48">
        <f t="shared" si="12"/>
        <v>378</v>
      </c>
    </row>
    <row r="279" spans="10:22" x14ac:dyDescent="0.25">
      <c r="J279" t="s">
        <v>865</v>
      </c>
      <c r="K279">
        <v>278</v>
      </c>
      <c r="M279" t="s">
        <v>333</v>
      </c>
      <c r="N279">
        <f t="shared" si="13"/>
        <v>1154</v>
      </c>
      <c r="P279" t="s">
        <v>2129</v>
      </c>
      <c r="Q279">
        <v>60</v>
      </c>
      <c r="S279" s="47" t="s">
        <v>202</v>
      </c>
      <c r="T279" s="47">
        <v>256</v>
      </c>
      <c r="U279">
        <v>1000</v>
      </c>
      <c r="V279" s="48">
        <f t="shared" si="12"/>
        <v>378</v>
      </c>
    </row>
    <row r="280" spans="10:22" x14ac:dyDescent="0.25">
      <c r="J280" t="s">
        <v>866</v>
      </c>
      <c r="K280">
        <v>279</v>
      </c>
      <c r="M280" t="s">
        <v>333</v>
      </c>
      <c r="N280">
        <f t="shared" si="13"/>
        <v>1154</v>
      </c>
      <c r="P280" t="s">
        <v>2130</v>
      </c>
      <c r="Q280">
        <v>61</v>
      </c>
      <c r="S280" s="47" t="s">
        <v>202</v>
      </c>
      <c r="T280" s="47">
        <v>256</v>
      </c>
      <c r="U280">
        <v>1000</v>
      </c>
      <c r="V280" s="48">
        <f t="shared" si="12"/>
        <v>378</v>
      </c>
    </row>
    <row r="281" spans="10:22" x14ac:dyDescent="0.25">
      <c r="J281" t="s">
        <v>867</v>
      </c>
      <c r="K281">
        <v>280</v>
      </c>
      <c r="M281" t="s">
        <v>333</v>
      </c>
      <c r="N281">
        <f t="shared" si="13"/>
        <v>1154</v>
      </c>
      <c r="P281" t="s">
        <v>2131</v>
      </c>
      <c r="Q281">
        <v>62</v>
      </c>
      <c r="S281" s="47" t="s">
        <v>202</v>
      </c>
      <c r="T281" s="47">
        <v>256</v>
      </c>
      <c r="U281">
        <v>1000</v>
      </c>
      <c r="V281" s="48">
        <f t="shared" si="12"/>
        <v>378</v>
      </c>
    </row>
    <row r="282" spans="10:22" x14ac:dyDescent="0.25">
      <c r="J282" t="s">
        <v>868</v>
      </c>
      <c r="K282">
        <v>281</v>
      </c>
      <c r="M282" t="s">
        <v>333</v>
      </c>
      <c r="N282">
        <f t="shared" si="13"/>
        <v>1154</v>
      </c>
      <c r="P282" t="s">
        <v>2132</v>
      </c>
      <c r="Q282">
        <v>63</v>
      </c>
      <c r="S282" s="47" t="s">
        <v>202</v>
      </c>
      <c r="T282" s="47">
        <v>256</v>
      </c>
      <c r="U282">
        <v>1000</v>
      </c>
      <c r="V282" s="48">
        <f t="shared" si="12"/>
        <v>378</v>
      </c>
    </row>
    <row r="283" spans="10:22" x14ac:dyDescent="0.25">
      <c r="J283" t="s">
        <v>869</v>
      </c>
      <c r="K283">
        <v>282</v>
      </c>
      <c r="M283" t="s">
        <v>333</v>
      </c>
      <c r="N283">
        <f t="shared" si="13"/>
        <v>1154</v>
      </c>
      <c r="P283" t="s">
        <v>2133</v>
      </c>
      <c r="Q283">
        <v>63</v>
      </c>
      <c r="S283" s="47" t="s">
        <v>202</v>
      </c>
      <c r="T283" s="47">
        <v>256</v>
      </c>
      <c r="U283">
        <v>1000</v>
      </c>
      <c r="V283" s="48">
        <f t="shared" si="12"/>
        <v>378</v>
      </c>
    </row>
    <row r="284" spans="10:22" x14ac:dyDescent="0.25">
      <c r="J284" t="s">
        <v>870</v>
      </c>
      <c r="K284">
        <v>283</v>
      </c>
      <c r="M284" t="s">
        <v>333</v>
      </c>
      <c r="N284">
        <f t="shared" si="13"/>
        <v>1154</v>
      </c>
      <c r="P284" t="s">
        <v>2134</v>
      </c>
      <c r="Q284">
        <v>63</v>
      </c>
      <c r="S284" s="47" t="s">
        <v>206</v>
      </c>
      <c r="T284" s="47">
        <v>128</v>
      </c>
      <c r="U284">
        <v>1000</v>
      </c>
      <c r="V284" s="48">
        <f t="shared" si="12"/>
        <v>314</v>
      </c>
    </row>
    <row r="285" spans="10:22" x14ac:dyDescent="0.25">
      <c r="J285" t="s">
        <v>871</v>
      </c>
      <c r="K285">
        <v>284</v>
      </c>
      <c r="M285" t="s">
        <v>333</v>
      </c>
      <c r="N285">
        <f t="shared" si="13"/>
        <v>1154</v>
      </c>
      <c r="P285" t="s">
        <v>2135</v>
      </c>
      <c r="Q285">
        <v>63</v>
      </c>
      <c r="S285" s="47" t="s">
        <v>202</v>
      </c>
      <c r="T285" s="47">
        <v>256</v>
      </c>
      <c r="U285">
        <v>1000</v>
      </c>
      <c r="V285" s="48">
        <f t="shared" si="12"/>
        <v>378</v>
      </c>
    </row>
    <row r="286" spans="10:22" x14ac:dyDescent="0.25">
      <c r="J286" t="s">
        <v>872</v>
      </c>
      <c r="K286">
        <v>285</v>
      </c>
      <c r="M286" t="s">
        <v>333</v>
      </c>
      <c r="N286">
        <f t="shared" si="13"/>
        <v>1154</v>
      </c>
      <c r="P286" t="s">
        <v>2136</v>
      </c>
      <c r="Q286">
        <v>63</v>
      </c>
      <c r="S286" s="47" t="s">
        <v>213</v>
      </c>
      <c r="T286" s="47">
        <v>256</v>
      </c>
      <c r="U286">
        <v>2000</v>
      </c>
      <c r="V286" s="48">
        <f t="shared" si="12"/>
        <v>628</v>
      </c>
    </row>
    <row r="287" spans="10:22" x14ac:dyDescent="0.25">
      <c r="J287" t="s">
        <v>873</v>
      </c>
      <c r="K287">
        <v>286</v>
      </c>
      <c r="M287" t="s">
        <v>333</v>
      </c>
      <c r="N287">
        <f t="shared" si="13"/>
        <v>1154</v>
      </c>
      <c r="P287" t="s">
        <v>2137</v>
      </c>
      <c r="Q287">
        <v>63</v>
      </c>
      <c r="S287" s="47" t="s">
        <v>206</v>
      </c>
      <c r="T287" s="47">
        <v>128</v>
      </c>
      <c r="U287">
        <v>1000</v>
      </c>
      <c r="V287" s="48">
        <f t="shared" si="12"/>
        <v>314</v>
      </c>
    </row>
    <row r="288" spans="10:22" x14ac:dyDescent="0.25">
      <c r="J288" t="s">
        <v>874</v>
      </c>
      <c r="K288">
        <v>287</v>
      </c>
      <c r="M288" t="s">
        <v>333</v>
      </c>
      <c r="N288">
        <f t="shared" si="13"/>
        <v>1154</v>
      </c>
      <c r="P288" t="s">
        <v>2138</v>
      </c>
      <c r="Q288">
        <v>63</v>
      </c>
      <c r="S288" s="47" t="s">
        <v>202</v>
      </c>
      <c r="T288" s="47">
        <v>256</v>
      </c>
      <c r="U288">
        <v>1000</v>
      </c>
      <c r="V288" s="48">
        <f t="shared" si="12"/>
        <v>378</v>
      </c>
    </row>
    <row r="289" spans="10:22" x14ac:dyDescent="0.25">
      <c r="J289" t="s">
        <v>875</v>
      </c>
      <c r="K289">
        <v>288</v>
      </c>
      <c r="M289" t="s">
        <v>333</v>
      </c>
      <c r="N289">
        <f t="shared" si="13"/>
        <v>1154</v>
      </c>
      <c r="P289" t="s">
        <v>2139</v>
      </c>
      <c r="Q289">
        <v>63</v>
      </c>
      <c r="S289" s="47" t="s">
        <v>206</v>
      </c>
      <c r="T289" s="47">
        <v>128</v>
      </c>
      <c r="U289">
        <v>1000</v>
      </c>
      <c r="V289" s="48">
        <f t="shared" si="12"/>
        <v>314</v>
      </c>
    </row>
    <row r="290" spans="10:22" x14ac:dyDescent="0.25">
      <c r="J290" t="s">
        <v>876</v>
      </c>
      <c r="K290">
        <v>289</v>
      </c>
      <c r="M290" t="s">
        <v>333</v>
      </c>
      <c r="N290">
        <f t="shared" si="13"/>
        <v>1154</v>
      </c>
      <c r="P290" t="s">
        <v>2140</v>
      </c>
      <c r="Q290">
        <v>63</v>
      </c>
      <c r="S290" s="47" t="s">
        <v>206</v>
      </c>
      <c r="T290" s="47">
        <v>128</v>
      </c>
      <c r="U290">
        <v>1000</v>
      </c>
      <c r="V290" s="48">
        <f t="shared" si="12"/>
        <v>314</v>
      </c>
    </row>
    <row r="291" spans="10:22" x14ac:dyDescent="0.25">
      <c r="J291" t="s">
        <v>877</v>
      </c>
      <c r="K291">
        <v>290</v>
      </c>
      <c r="M291" t="s">
        <v>333</v>
      </c>
      <c r="N291">
        <f t="shared" si="13"/>
        <v>1154</v>
      </c>
      <c r="P291" t="s">
        <v>2141</v>
      </c>
      <c r="Q291">
        <v>63</v>
      </c>
      <c r="S291" s="47" t="s">
        <v>202</v>
      </c>
      <c r="T291" s="47">
        <v>256</v>
      </c>
      <c r="U291">
        <v>1000</v>
      </c>
      <c r="V291" s="48">
        <f t="shared" si="12"/>
        <v>378</v>
      </c>
    </row>
    <row r="292" spans="10:22" x14ac:dyDescent="0.25">
      <c r="J292" t="s">
        <v>878</v>
      </c>
      <c r="K292">
        <v>291</v>
      </c>
      <c r="M292" t="s">
        <v>333</v>
      </c>
      <c r="N292">
        <f t="shared" si="13"/>
        <v>1154</v>
      </c>
      <c r="P292" t="s">
        <v>2142</v>
      </c>
      <c r="Q292">
        <v>64</v>
      </c>
      <c r="S292" s="47" t="s">
        <v>202</v>
      </c>
      <c r="T292" s="47">
        <v>256</v>
      </c>
      <c r="U292">
        <v>1000</v>
      </c>
      <c r="V292" s="48">
        <f t="shared" si="12"/>
        <v>378</v>
      </c>
    </row>
    <row r="293" spans="10:22" x14ac:dyDescent="0.25">
      <c r="J293" t="s">
        <v>879</v>
      </c>
      <c r="K293">
        <v>292</v>
      </c>
      <c r="M293" t="s">
        <v>333</v>
      </c>
      <c r="N293">
        <f t="shared" si="13"/>
        <v>1154</v>
      </c>
      <c r="P293" t="s">
        <v>2143</v>
      </c>
      <c r="Q293">
        <v>64</v>
      </c>
      <c r="S293" s="47" t="s">
        <v>206</v>
      </c>
      <c r="T293" s="47">
        <v>128</v>
      </c>
      <c r="U293">
        <v>1000</v>
      </c>
      <c r="V293" s="48">
        <f t="shared" si="12"/>
        <v>314</v>
      </c>
    </row>
    <row r="294" spans="10:22" x14ac:dyDescent="0.25">
      <c r="J294" t="s">
        <v>880</v>
      </c>
      <c r="K294">
        <v>293</v>
      </c>
      <c r="M294" t="s">
        <v>333</v>
      </c>
      <c r="N294">
        <f t="shared" si="13"/>
        <v>1154</v>
      </c>
      <c r="P294" t="s">
        <v>2144</v>
      </c>
      <c r="Q294">
        <v>64</v>
      </c>
      <c r="S294" s="47" t="s">
        <v>202</v>
      </c>
      <c r="T294" s="47">
        <v>256</v>
      </c>
      <c r="U294">
        <v>1000</v>
      </c>
      <c r="V294" s="48">
        <f t="shared" si="12"/>
        <v>378</v>
      </c>
    </row>
    <row r="295" spans="10:22" x14ac:dyDescent="0.25">
      <c r="J295" t="s">
        <v>881</v>
      </c>
      <c r="K295">
        <v>294</v>
      </c>
      <c r="M295" t="s">
        <v>333</v>
      </c>
      <c r="N295">
        <f t="shared" si="13"/>
        <v>1154</v>
      </c>
      <c r="P295" t="s">
        <v>2145</v>
      </c>
      <c r="Q295">
        <v>64</v>
      </c>
      <c r="S295" s="47" t="s">
        <v>206</v>
      </c>
      <c r="T295" s="47">
        <v>128</v>
      </c>
      <c r="U295">
        <v>1000</v>
      </c>
      <c r="V295" s="48">
        <f t="shared" si="12"/>
        <v>314</v>
      </c>
    </row>
    <row r="296" spans="10:22" x14ac:dyDescent="0.25">
      <c r="J296" t="s">
        <v>882</v>
      </c>
      <c r="K296">
        <v>295</v>
      </c>
      <c r="M296" t="s">
        <v>333</v>
      </c>
      <c r="N296">
        <f t="shared" si="13"/>
        <v>1154</v>
      </c>
      <c r="P296" t="s">
        <v>2146</v>
      </c>
      <c r="Q296">
        <v>65</v>
      </c>
      <c r="S296" s="47" t="s">
        <v>202</v>
      </c>
      <c r="T296" s="47">
        <v>256</v>
      </c>
      <c r="U296">
        <v>1000</v>
      </c>
      <c r="V296" s="48">
        <f t="shared" si="12"/>
        <v>378</v>
      </c>
    </row>
    <row r="297" spans="10:22" x14ac:dyDescent="0.25">
      <c r="J297" t="s">
        <v>883</v>
      </c>
      <c r="K297">
        <v>296</v>
      </c>
      <c r="M297" t="s">
        <v>333</v>
      </c>
      <c r="N297">
        <f t="shared" si="13"/>
        <v>1154</v>
      </c>
      <c r="P297" t="s">
        <v>2147</v>
      </c>
      <c r="Q297">
        <v>66</v>
      </c>
      <c r="S297" s="47" t="s">
        <v>202</v>
      </c>
      <c r="T297" s="47">
        <v>256</v>
      </c>
      <c r="U297">
        <v>1000</v>
      </c>
      <c r="V297" s="48">
        <f t="shared" si="12"/>
        <v>378</v>
      </c>
    </row>
    <row r="298" spans="10:22" x14ac:dyDescent="0.25">
      <c r="J298" t="s">
        <v>884</v>
      </c>
      <c r="K298">
        <v>297</v>
      </c>
      <c r="M298" t="s">
        <v>333</v>
      </c>
      <c r="N298">
        <f t="shared" si="13"/>
        <v>1154</v>
      </c>
      <c r="P298" t="s">
        <v>2148</v>
      </c>
      <c r="Q298">
        <v>67</v>
      </c>
      <c r="S298" s="47" t="s">
        <v>202</v>
      </c>
      <c r="T298" s="47">
        <v>256</v>
      </c>
      <c r="U298">
        <v>1000</v>
      </c>
      <c r="V298" s="48">
        <f t="shared" si="12"/>
        <v>378</v>
      </c>
    </row>
    <row r="299" spans="10:22" x14ac:dyDescent="0.25">
      <c r="J299" t="s">
        <v>885</v>
      </c>
      <c r="K299">
        <v>298</v>
      </c>
      <c r="M299" t="s">
        <v>333</v>
      </c>
      <c r="N299">
        <f t="shared" si="13"/>
        <v>1154</v>
      </c>
      <c r="P299" t="s">
        <v>2149</v>
      </c>
      <c r="Q299">
        <v>68</v>
      </c>
      <c r="S299" s="47" t="s">
        <v>202</v>
      </c>
      <c r="T299" s="47">
        <v>256</v>
      </c>
      <c r="U299">
        <v>1000</v>
      </c>
      <c r="V299" s="48">
        <f t="shared" si="12"/>
        <v>378</v>
      </c>
    </row>
    <row r="300" spans="10:22" x14ac:dyDescent="0.25">
      <c r="J300" t="s">
        <v>886</v>
      </c>
      <c r="K300">
        <v>299</v>
      </c>
      <c r="M300" t="s">
        <v>333</v>
      </c>
      <c r="N300">
        <f t="shared" si="13"/>
        <v>1154</v>
      </c>
      <c r="P300" t="s">
        <v>2150</v>
      </c>
      <c r="Q300">
        <v>68</v>
      </c>
      <c r="S300" s="47" t="s">
        <v>202</v>
      </c>
      <c r="T300" s="47">
        <v>256</v>
      </c>
      <c r="U300">
        <v>1000</v>
      </c>
      <c r="V300" s="48">
        <f t="shared" si="12"/>
        <v>378</v>
      </c>
    </row>
    <row r="301" spans="10:22" x14ac:dyDescent="0.25">
      <c r="J301" t="s">
        <v>887</v>
      </c>
      <c r="K301">
        <v>300</v>
      </c>
      <c r="M301" t="s">
        <v>333</v>
      </c>
      <c r="N301">
        <f t="shared" si="13"/>
        <v>1154</v>
      </c>
      <c r="P301" t="s">
        <v>2150</v>
      </c>
      <c r="Q301">
        <v>68</v>
      </c>
      <c r="S301" s="47" t="s">
        <v>202</v>
      </c>
      <c r="T301" s="47">
        <v>256</v>
      </c>
      <c r="U301">
        <v>1000</v>
      </c>
      <c r="V301" s="48">
        <f t="shared" si="12"/>
        <v>378</v>
      </c>
    </row>
    <row r="302" spans="10:22" x14ac:dyDescent="0.25">
      <c r="J302" t="s">
        <v>888</v>
      </c>
      <c r="K302">
        <v>301</v>
      </c>
      <c r="M302" t="s">
        <v>333</v>
      </c>
      <c r="N302">
        <f t="shared" si="13"/>
        <v>1154</v>
      </c>
      <c r="P302" t="s">
        <v>2151</v>
      </c>
      <c r="Q302">
        <v>68</v>
      </c>
      <c r="S302" s="47" t="s">
        <v>202</v>
      </c>
      <c r="T302" s="47">
        <v>256</v>
      </c>
      <c r="U302">
        <v>1000</v>
      </c>
      <c r="V302" s="48">
        <f t="shared" si="12"/>
        <v>378</v>
      </c>
    </row>
    <row r="303" spans="10:22" x14ac:dyDescent="0.25">
      <c r="J303" t="s">
        <v>889</v>
      </c>
      <c r="K303">
        <v>302</v>
      </c>
      <c r="M303" t="s">
        <v>298</v>
      </c>
      <c r="N303">
        <f t="shared" si="13"/>
        <v>831</v>
      </c>
      <c r="P303" t="s">
        <v>2152</v>
      </c>
      <c r="Q303">
        <v>68</v>
      </c>
      <c r="S303" s="47" t="s">
        <v>202</v>
      </c>
      <c r="T303" s="47">
        <v>256</v>
      </c>
      <c r="U303">
        <v>1000</v>
      </c>
      <c r="V303" s="48">
        <f t="shared" si="12"/>
        <v>378</v>
      </c>
    </row>
    <row r="304" spans="10:22" x14ac:dyDescent="0.25">
      <c r="J304" t="s">
        <v>890</v>
      </c>
      <c r="K304">
        <v>303</v>
      </c>
      <c r="M304" t="s">
        <v>298</v>
      </c>
      <c r="N304">
        <f t="shared" si="13"/>
        <v>831</v>
      </c>
      <c r="P304" t="s">
        <v>2153</v>
      </c>
      <c r="Q304">
        <v>68</v>
      </c>
      <c r="S304" s="47" t="s">
        <v>206</v>
      </c>
      <c r="T304" s="47">
        <v>128</v>
      </c>
      <c r="U304">
        <v>1000</v>
      </c>
      <c r="V304" s="48">
        <f t="shared" si="12"/>
        <v>314</v>
      </c>
    </row>
    <row r="305" spans="10:22" x14ac:dyDescent="0.25">
      <c r="J305" t="s">
        <v>891</v>
      </c>
      <c r="K305">
        <v>304</v>
      </c>
      <c r="M305" t="s">
        <v>289</v>
      </c>
      <c r="N305">
        <f t="shared" si="13"/>
        <v>741</v>
      </c>
      <c r="P305" t="s">
        <v>2154</v>
      </c>
      <c r="Q305">
        <v>69</v>
      </c>
      <c r="S305" s="47" t="s">
        <v>206</v>
      </c>
      <c r="T305" s="47">
        <v>128</v>
      </c>
      <c r="U305">
        <v>1000</v>
      </c>
      <c r="V305" s="48">
        <f t="shared" si="12"/>
        <v>314</v>
      </c>
    </row>
    <row r="306" spans="10:22" x14ac:dyDescent="0.25">
      <c r="J306" t="s">
        <v>892</v>
      </c>
      <c r="K306">
        <v>305</v>
      </c>
      <c r="M306" t="s">
        <v>337</v>
      </c>
      <c r="N306">
        <f t="shared" si="13"/>
        <v>929</v>
      </c>
      <c r="P306" t="s">
        <v>2155</v>
      </c>
      <c r="Q306">
        <v>69</v>
      </c>
      <c r="S306" s="47" t="s">
        <v>202</v>
      </c>
      <c r="T306" s="47">
        <v>256</v>
      </c>
      <c r="U306">
        <v>1000</v>
      </c>
      <c r="V306" s="48">
        <f t="shared" si="12"/>
        <v>378</v>
      </c>
    </row>
    <row r="307" spans="10:22" x14ac:dyDescent="0.25">
      <c r="J307" t="s">
        <v>893</v>
      </c>
      <c r="K307">
        <v>306</v>
      </c>
      <c r="M307" t="s">
        <v>337</v>
      </c>
      <c r="N307">
        <f t="shared" si="13"/>
        <v>929</v>
      </c>
      <c r="P307" t="s">
        <v>2156</v>
      </c>
      <c r="Q307">
        <v>69</v>
      </c>
      <c r="S307" s="47" t="s">
        <v>206</v>
      </c>
      <c r="T307" s="47">
        <v>128</v>
      </c>
      <c r="U307">
        <v>1000</v>
      </c>
      <c r="V307" s="48">
        <f t="shared" si="12"/>
        <v>314</v>
      </c>
    </row>
    <row r="308" spans="10:22" x14ac:dyDescent="0.25">
      <c r="J308" t="s">
        <v>894</v>
      </c>
      <c r="K308">
        <v>307</v>
      </c>
      <c r="M308" t="s">
        <v>337</v>
      </c>
      <c r="N308">
        <f t="shared" si="13"/>
        <v>929</v>
      </c>
      <c r="P308" t="s">
        <v>2157</v>
      </c>
      <c r="Q308">
        <v>69</v>
      </c>
      <c r="S308" s="47" t="s">
        <v>202</v>
      </c>
      <c r="T308" s="47">
        <v>256</v>
      </c>
      <c r="U308">
        <v>1000</v>
      </c>
      <c r="V308" s="48">
        <f t="shared" si="12"/>
        <v>378</v>
      </c>
    </row>
    <row r="309" spans="10:22" x14ac:dyDescent="0.25">
      <c r="J309" t="s">
        <v>317</v>
      </c>
      <c r="K309">
        <v>308</v>
      </c>
      <c r="M309" t="s">
        <v>337</v>
      </c>
      <c r="N309">
        <f t="shared" si="13"/>
        <v>929</v>
      </c>
      <c r="P309" t="s">
        <v>2158</v>
      </c>
      <c r="Q309">
        <v>70</v>
      </c>
      <c r="S309" s="47" t="s">
        <v>206</v>
      </c>
      <c r="T309" s="47">
        <v>128</v>
      </c>
      <c r="U309">
        <v>1000</v>
      </c>
      <c r="V309" s="48">
        <f t="shared" si="12"/>
        <v>314</v>
      </c>
    </row>
    <row r="310" spans="10:22" x14ac:dyDescent="0.25">
      <c r="J310" t="s">
        <v>895</v>
      </c>
      <c r="K310">
        <v>309</v>
      </c>
      <c r="M310" t="s">
        <v>337</v>
      </c>
      <c r="N310">
        <f t="shared" si="13"/>
        <v>929</v>
      </c>
      <c r="P310" t="s">
        <v>2159</v>
      </c>
      <c r="Q310">
        <v>71</v>
      </c>
      <c r="S310" s="47" t="s">
        <v>202</v>
      </c>
      <c r="T310" s="47">
        <v>256</v>
      </c>
      <c r="U310">
        <v>1000</v>
      </c>
      <c r="V310" s="48">
        <f t="shared" si="12"/>
        <v>378</v>
      </c>
    </row>
    <row r="311" spans="10:22" x14ac:dyDescent="0.25">
      <c r="J311" t="s">
        <v>896</v>
      </c>
      <c r="K311">
        <v>310</v>
      </c>
      <c r="M311" t="s">
        <v>337</v>
      </c>
      <c r="N311">
        <f t="shared" si="13"/>
        <v>929</v>
      </c>
      <c r="P311" t="s">
        <v>2160</v>
      </c>
      <c r="Q311">
        <v>71</v>
      </c>
      <c r="S311" s="47" t="s">
        <v>206</v>
      </c>
      <c r="T311" s="47">
        <v>128</v>
      </c>
      <c r="U311">
        <v>1000</v>
      </c>
      <c r="V311" s="48">
        <f t="shared" si="12"/>
        <v>314</v>
      </c>
    </row>
    <row r="312" spans="10:22" x14ac:dyDescent="0.25">
      <c r="J312" t="s">
        <v>897</v>
      </c>
      <c r="K312">
        <v>311</v>
      </c>
      <c r="M312" t="s">
        <v>337</v>
      </c>
      <c r="N312">
        <f t="shared" si="13"/>
        <v>929</v>
      </c>
      <c r="P312" t="s">
        <v>2161</v>
      </c>
      <c r="Q312">
        <v>71</v>
      </c>
      <c r="S312" s="47" t="s">
        <v>202</v>
      </c>
      <c r="T312" s="47">
        <v>256</v>
      </c>
      <c r="U312">
        <v>1000</v>
      </c>
      <c r="V312" s="48">
        <f t="shared" si="12"/>
        <v>378</v>
      </c>
    </row>
    <row r="313" spans="10:22" x14ac:dyDescent="0.25">
      <c r="J313" t="s">
        <v>898</v>
      </c>
      <c r="K313">
        <v>312</v>
      </c>
      <c r="M313" t="s">
        <v>337</v>
      </c>
      <c r="N313">
        <f t="shared" si="13"/>
        <v>929</v>
      </c>
      <c r="P313" t="s">
        <v>2162</v>
      </c>
      <c r="Q313">
        <v>71</v>
      </c>
      <c r="S313" s="47" t="s">
        <v>202</v>
      </c>
      <c r="T313" s="47">
        <v>256</v>
      </c>
      <c r="U313">
        <v>1000</v>
      </c>
      <c r="V313" s="48">
        <f t="shared" si="12"/>
        <v>378</v>
      </c>
    </row>
    <row r="314" spans="10:22" x14ac:dyDescent="0.25">
      <c r="J314" t="s">
        <v>899</v>
      </c>
      <c r="K314">
        <v>313</v>
      </c>
      <c r="M314" t="s">
        <v>337</v>
      </c>
      <c r="N314">
        <f t="shared" si="13"/>
        <v>929</v>
      </c>
      <c r="P314" t="s">
        <v>2163</v>
      </c>
      <c r="Q314">
        <v>71</v>
      </c>
      <c r="S314" s="47" t="s">
        <v>202</v>
      </c>
      <c r="T314" s="47">
        <v>256</v>
      </c>
      <c r="U314">
        <v>1000</v>
      </c>
      <c r="V314" s="48">
        <f t="shared" si="12"/>
        <v>378</v>
      </c>
    </row>
    <row r="315" spans="10:22" x14ac:dyDescent="0.25">
      <c r="J315" t="s">
        <v>900</v>
      </c>
      <c r="K315">
        <v>314</v>
      </c>
      <c r="M315" t="s">
        <v>337</v>
      </c>
      <c r="N315">
        <f t="shared" si="13"/>
        <v>929</v>
      </c>
      <c r="P315" t="s">
        <v>2164</v>
      </c>
      <c r="Q315">
        <v>71</v>
      </c>
      <c r="S315" s="47" t="s">
        <v>202</v>
      </c>
      <c r="T315" s="47">
        <v>256</v>
      </c>
      <c r="U315">
        <v>1000</v>
      </c>
      <c r="V315" s="48">
        <f t="shared" si="12"/>
        <v>378</v>
      </c>
    </row>
    <row r="316" spans="10:22" x14ac:dyDescent="0.25">
      <c r="J316" t="s">
        <v>901</v>
      </c>
      <c r="K316">
        <v>315</v>
      </c>
      <c r="M316" t="s">
        <v>349</v>
      </c>
      <c r="N316">
        <f t="shared" si="13"/>
        <v>842</v>
      </c>
      <c r="P316" t="s">
        <v>2165</v>
      </c>
      <c r="Q316">
        <v>71</v>
      </c>
      <c r="S316" s="47" t="s">
        <v>206</v>
      </c>
      <c r="T316" s="47">
        <v>128</v>
      </c>
      <c r="U316">
        <v>1000</v>
      </c>
      <c r="V316" s="48">
        <f t="shared" si="12"/>
        <v>314</v>
      </c>
    </row>
    <row r="317" spans="10:22" x14ac:dyDescent="0.25">
      <c r="J317" t="s">
        <v>902</v>
      </c>
      <c r="K317">
        <v>316</v>
      </c>
      <c r="M317" t="s">
        <v>336</v>
      </c>
      <c r="N317">
        <f t="shared" si="13"/>
        <v>1061</v>
      </c>
      <c r="P317" t="s">
        <v>2166</v>
      </c>
      <c r="Q317">
        <v>71</v>
      </c>
      <c r="S317" s="47" t="s">
        <v>202</v>
      </c>
      <c r="T317" s="47">
        <v>256</v>
      </c>
      <c r="U317">
        <v>1000</v>
      </c>
      <c r="V317" s="48">
        <f t="shared" si="12"/>
        <v>378</v>
      </c>
    </row>
    <row r="318" spans="10:22" x14ac:dyDescent="0.25">
      <c r="J318" t="s">
        <v>903</v>
      </c>
      <c r="K318">
        <v>317</v>
      </c>
      <c r="M318" t="s">
        <v>336</v>
      </c>
      <c r="N318">
        <f t="shared" si="13"/>
        <v>1061</v>
      </c>
      <c r="P318" t="s">
        <v>2167</v>
      </c>
      <c r="Q318">
        <v>72</v>
      </c>
      <c r="S318" s="47" t="s">
        <v>206</v>
      </c>
      <c r="T318" s="47">
        <v>128</v>
      </c>
      <c r="U318">
        <v>1000</v>
      </c>
      <c r="V318" s="48">
        <f t="shared" si="12"/>
        <v>314</v>
      </c>
    </row>
    <row r="319" spans="10:22" x14ac:dyDescent="0.25">
      <c r="J319" t="s">
        <v>904</v>
      </c>
      <c r="K319">
        <v>318</v>
      </c>
      <c r="M319" t="s">
        <v>336</v>
      </c>
      <c r="N319">
        <f t="shared" si="13"/>
        <v>1061</v>
      </c>
      <c r="P319" t="s">
        <v>2168</v>
      </c>
      <c r="Q319">
        <v>72</v>
      </c>
      <c r="S319" s="47" t="s">
        <v>202</v>
      </c>
      <c r="T319" s="47">
        <v>256</v>
      </c>
      <c r="U319">
        <v>1000</v>
      </c>
      <c r="V319" s="48">
        <f t="shared" si="12"/>
        <v>378</v>
      </c>
    </row>
    <row r="320" spans="10:22" x14ac:dyDescent="0.25">
      <c r="J320" t="s">
        <v>905</v>
      </c>
      <c r="K320">
        <v>319</v>
      </c>
      <c r="M320" t="s">
        <v>336</v>
      </c>
      <c r="N320">
        <f t="shared" si="13"/>
        <v>1061</v>
      </c>
      <c r="P320" t="s">
        <v>2169</v>
      </c>
      <c r="Q320">
        <v>72</v>
      </c>
      <c r="S320" s="47" t="s">
        <v>213</v>
      </c>
      <c r="T320" s="47">
        <v>256</v>
      </c>
      <c r="U320">
        <v>2000</v>
      </c>
      <c r="V320" s="48">
        <f t="shared" si="12"/>
        <v>628</v>
      </c>
    </row>
    <row r="321" spans="10:22" x14ac:dyDescent="0.25">
      <c r="J321" t="s">
        <v>906</v>
      </c>
      <c r="K321">
        <v>320</v>
      </c>
      <c r="M321" t="s">
        <v>336</v>
      </c>
      <c r="N321">
        <f t="shared" si="13"/>
        <v>1061</v>
      </c>
      <c r="P321" t="s">
        <v>2170</v>
      </c>
      <c r="Q321">
        <v>72</v>
      </c>
      <c r="S321" s="47" t="s">
        <v>213</v>
      </c>
      <c r="T321" s="47">
        <v>256</v>
      </c>
      <c r="U321">
        <v>2000</v>
      </c>
      <c r="V321" s="48">
        <f t="shared" si="12"/>
        <v>628</v>
      </c>
    </row>
    <row r="322" spans="10:22" x14ac:dyDescent="0.25">
      <c r="J322" t="s">
        <v>907</v>
      </c>
      <c r="K322">
        <v>321</v>
      </c>
      <c r="M322" t="s">
        <v>336</v>
      </c>
      <c r="N322">
        <f t="shared" si="13"/>
        <v>1061</v>
      </c>
      <c r="P322" t="s">
        <v>2171</v>
      </c>
      <c r="Q322">
        <v>72</v>
      </c>
      <c r="S322" s="47" t="s">
        <v>206</v>
      </c>
      <c r="T322" s="47">
        <v>128</v>
      </c>
      <c r="U322">
        <v>1000</v>
      </c>
      <c r="V322" s="48">
        <f t="shared" si="12"/>
        <v>314</v>
      </c>
    </row>
    <row r="323" spans="10:22" x14ac:dyDescent="0.25">
      <c r="J323" t="s">
        <v>908</v>
      </c>
      <c r="K323">
        <v>322</v>
      </c>
      <c r="M323" t="s">
        <v>336</v>
      </c>
      <c r="N323">
        <f t="shared" si="13"/>
        <v>1061</v>
      </c>
      <c r="P323" t="s">
        <v>2172</v>
      </c>
      <c r="Q323">
        <v>72</v>
      </c>
      <c r="S323" s="47" t="s">
        <v>213</v>
      </c>
      <c r="T323" s="47">
        <v>256</v>
      </c>
      <c r="U323">
        <v>2000</v>
      </c>
      <c r="V323" s="48">
        <f t="shared" ref="V323:V386" si="14">IF(ISNUMBER(SEARCH("+",$S323)),(T323*0.5+U323*0.25),IF(ISNUMBER(SEARCH("HDD",$S323)),(T323*0.25),IF(ISNUMBER(SEARCH("SSD",$S323)),(T323*0.5))))</f>
        <v>628</v>
      </c>
    </row>
    <row r="324" spans="10:22" x14ac:dyDescent="0.25">
      <c r="J324" t="s">
        <v>909</v>
      </c>
      <c r="K324">
        <v>323</v>
      </c>
      <c r="M324" t="s">
        <v>336</v>
      </c>
      <c r="N324">
        <f t="shared" si="13"/>
        <v>1061</v>
      </c>
      <c r="P324" t="s">
        <v>2173</v>
      </c>
      <c r="Q324">
        <v>72</v>
      </c>
      <c r="S324" s="47" t="s">
        <v>213</v>
      </c>
      <c r="T324" s="47">
        <v>256</v>
      </c>
      <c r="U324">
        <v>2000</v>
      </c>
      <c r="V324" s="48">
        <f t="shared" si="14"/>
        <v>628</v>
      </c>
    </row>
    <row r="325" spans="10:22" x14ac:dyDescent="0.25">
      <c r="J325" t="s">
        <v>910</v>
      </c>
      <c r="K325">
        <v>324</v>
      </c>
      <c r="M325" t="s">
        <v>336</v>
      </c>
      <c r="N325">
        <f t="shared" si="13"/>
        <v>1061</v>
      </c>
      <c r="P325" t="s">
        <v>2174</v>
      </c>
      <c r="Q325">
        <v>72</v>
      </c>
      <c r="S325" s="47" t="s">
        <v>213</v>
      </c>
      <c r="T325" s="47">
        <v>256</v>
      </c>
      <c r="U325">
        <v>2000</v>
      </c>
      <c r="V325" s="48">
        <f t="shared" si="14"/>
        <v>628</v>
      </c>
    </row>
    <row r="326" spans="10:22" x14ac:dyDescent="0.25">
      <c r="J326" t="s">
        <v>911</v>
      </c>
      <c r="K326">
        <v>325</v>
      </c>
      <c r="M326" t="s">
        <v>336</v>
      </c>
      <c r="N326">
        <f t="shared" si="13"/>
        <v>1061</v>
      </c>
      <c r="P326" t="s">
        <v>2175</v>
      </c>
      <c r="Q326">
        <v>73</v>
      </c>
      <c r="S326" s="47" t="s">
        <v>202</v>
      </c>
      <c r="T326" s="47">
        <v>256</v>
      </c>
      <c r="U326">
        <v>1000</v>
      </c>
      <c r="V326" s="48">
        <f t="shared" si="14"/>
        <v>378</v>
      </c>
    </row>
    <row r="327" spans="10:22" x14ac:dyDescent="0.25">
      <c r="J327" t="s">
        <v>912</v>
      </c>
      <c r="K327">
        <v>326</v>
      </c>
      <c r="M327" t="s">
        <v>336</v>
      </c>
      <c r="N327">
        <f t="shared" si="13"/>
        <v>1061</v>
      </c>
      <c r="P327" t="s">
        <v>2176</v>
      </c>
      <c r="Q327">
        <v>74</v>
      </c>
      <c r="S327" s="47" t="s">
        <v>202</v>
      </c>
      <c r="T327" s="47">
        <v>256</v>
      </c>
      <c r="U327">
        <v>1000</v>
      </c>
      <c r="V327" s="48">
        <f t="shared" si="14"/>
        <v>378</v>
      </c>
    </row>
    <row r="328" spans="10:22" x14ac:dyDescent="0.25">
      <c r="J328" t="s">
        <v>913</v>
      </c>
      <c r="K328">
        <v>327</v>
      </c>
      <c r="M328" t="s">
        <v>336</v>
      </c>
      <c r="N328">
        <f t="shared" si="13"/>
        <v>1061</v>
      </c>
      <c r="P328" t="s">
        <v>2177</v>
      </c>
      <c r="Q328">
        <v>75</v>
      </c>
      <c r="S328" s="47" t="s">
        <v>206</v>
      </c>
      <c r="T328" s="47">
        <v>128</v>
      </c>
      <c r="U328">
        <v>1000</v>
      </c>
      <c r="V328" s="48">
        <f t="shared" si="14"/>
        <v>314</v>
      </c>
    </row>
    <row r="329" spans="10:22" x14ac:dyDescent="0.25">
      <c r="J329" t="s">
        <v>914</v>
      </c>
      <c r="K329">
        <v>328</v>
      </c>
      <c r="M329" t="s">
        <v>336</v>
      </c>
      <c r="N329">
        <f t="shared" si="13"/>
        <v>1061</v>
      </c>
      <c r="P329" t="s">
        <v>2178</v>
      </c>
      <c r="Q329">
        <v>76</v>
      </c>
      <c r="S329" s="47" t="s">
        <v>202</v>
      </c>
      <c r="T329" s="47">
        <v>256</v>
      </c>
      <c r="U329">
        <v>1000</v>
      </c>
      <c r="V329" s="48">
        <f t="shared" si="14"/>
        <v>378</v>
      </c>
    </row>
    <row r="330" spans="10:22" x14ac:dyDescent="0.25">
      <c r="J330" t="s">
        <v>915</v>
      </c>
      <c r="K330">
        <v>329</v>
      </c>
      <c r="M330" t="s">
        <v>336</v>
      </c>
      <c r="N330">
        <f t="shared" si="13"/>
        <v>1061</v>
      </c>
      <c r="P330" t="s">
        <v>2179</v>
      </c>
      <c r="Q330">
        <v>76</v>
      </c>
      <c r="S330" s="47" t="s">
        <v>202</v>
      </c>
      <c r="T330" s="47">
        <v>256</v>
      </c>
      <c r="U330">
        <v>1000</v>
      </c>
      <c r="V330" s="48">
        <f t="shared" si="14"/>
        <v>378</v>
      </c>
    </row>
    <row r="331" spans="10:22" x14ac:dyDescent="0.25">
      <c r="J331" t="s">
        <v>916</v>
      </c>
      <c r="K331">
        <v>330</v>
      </c>
      <c r="M331" t="s">
        <v>336</v>
      </c>
      <c r="N331">
        <f t="shared" si="13"/>
        <v>1061</v>
      </c>
      <c r="P331" t="s">
        <v>2180</v>
      </c>
      <c r="Q331">
        <v>77</v>
      </c>
      <c r="S331" s="47" t="s">
        <v>206</v>
      </c>
      <c r="T331" s="47">
        <v>128</v>
      </c>
      <c r="U331">
        <v>1000</v>
      </c>
      <c r="V331" s="48">
        <f t="shared" si="14"/>
        <v>314</v>
      </c>
    </row>
    <row r="332" spans="10:22" x14ac:dyDescent="0.25">
      <c r="J332" t="s">
        <v>917</v>
      </c>
      <c r="K332">
        <v>331</v>
      </c>
      <c r="M332" t="s">
        <v>336</v>
      </c>
      <c r="N332">
        <f t="shared" si="13"/>
        <v>1061</v>
      </c>
      <c r="P332" t="s">
        <v>2181</v>
      </c>
      <c r="Q332">
        <v>77</v>
      </c>
      <c r="S332" s="47" t="s">
        <v>202</v>
      </c>
      <c r="T332" s="47">
        <v>256</v>
      </c>
      <c r="U332">
        <v>1000</v>
      </c>
      <c r="V332" s="48">
        <f t="shared" si="14"/>
        <v>378</v>
      </c>
    </row>
    <row r="333" spans="10:22" x14ac:dyDescent="0.25">
      <c r="J333" t="s">
        <v>918</v>
      </c>
      <c r="K333">
        <v>332</v>
      </c>
      <c r="M333" t="s">
        <v>336</v>
      </c>
      <c r="N333">
        <f t="shared" si="13"/>
        <v>1061</v>
      </c>
      <c r="P333" t="s">
        <v>2182</v>
      </c>
      <c r="Q333">
        <v>77</v>
      </c>
      <c r="S333" s="47" t="s">
        <v>202</v>
      </c>
      <c r="T333" s="47">
        <v>256</v>
      </c>
      <c r="U333">
        <v>1000</v>
      </c>
      <c r="V333" s="48">
        <f t="shared" si="14"/>
        <v>378</v>
      </c>
    </row>
    <row r="334" spans="10:22" x14ac:dyDescent="0.25">
      <c r="J334" t="s">
        <v>919</v>
      </c>
      <c r="K334">
        <v>333</v>
      </c>
      <c r="M334" t="s">
        <v>336</v>
      </c>
      <c r="N334">
        <f t="shared" si="13"/>
        <v>1061</v>
      </c>
      <c r="P334" t="s">
        <v>2183</v>
      </c>
      <c r="Q334">
        <v>77</v>
      </c>
      <c r="S334" s="47" t="s">
        <v>206</v>
      </c>
      <c r="T334" s="47">
        <v>128</v>
      </c>
      <c r="U334">
        <v>1000</v>
      </c>
      <c r="V334" s="48">
        <f t="shared" si="14"/>
        <v>314</v>
      </c>
    </row>
    <row r="335" spans="10:22" x14ac:dyDescent="0.25">
      <c r="J335" t="s">
        <v>920</v>
      </c>
      <c r="K335">
        <v>334</v>
      </c>
      <c r="M335" t="s">
        <v>336</v>
      </c>
      <c r="N335">
        <f t="shared" ref="N335:N398" si="15">1307-VLOOKUP(M335,J$2:K$1308,2,FALSE)</f>
        <v>1061</v>
      </c>
      <c r="P335" t="s">
        <v>2184</v>
      </c>
      <c r="Q335">
        <v>77</v>
      </c>
      <c r="S335" s="47" t="s">
        <v>202</v>
      </c>
      <c r="T335" s="47">
        <v>256</v>
      </c>
      <c r="U335">
        <v>1000</v>
      </c>
      <c r="V335" s="48">
        <f t="shared" si="14"/>
        <v>378</v>
      </c>
    </row>
    <row r="336" spans="10:22" x14ac:dyDescent="0.25">
      <c r="J336" t="s">
        <v>921</v>
      </c>
      <c r="K336">
        <v>335</v>
      </c>
      <c r="M336" t="s">
        <v>336</v>
      </c>
      <c r="N336">
        <f t="shared" si="15"/>
        <v>1061</v>
      </c>
      <c r="P336" t="s">
        <v>2185</v>
      </c>
      <c r="Q336">
        <v>77</v>
      </c>
      <c r="S336" s="47" t="s">
        <v>202</v>
      </c>
      <c r="T336" s="47">
        <v>256</v>
      </c>
      <c r="U336">
        <v>1000</v>
      </c>
      <c r="V336" s="48">
        <f t="shared" si="14"/>
        <v>378</v>
      </c>
    </row>
    <row r="337" spans="10:22" x14ac:dyDescent="0.25">
      <c r="J337" t="s">
        <v>922</v>
      </c>
      <c r="K337">
        <v>336</v>
      </c>
      <c r="M337" t="s">
        <v>336</v>
      </c>
      <c r="N337">
        <f t="shared" si="15"/>
        <v>1061</v>
      </c>
      <c r="P337" t="s">
        <v>2186</v>
      </c>
      <c r="Q337">
        <v>77</v>
      </c>
      <c r="S337" s="47" t="s">
        <v>213</v>
      </c>
      <c r="T337" s="47">
        <v>256</v>
      </c>
      <c r="U337">
        <v>2000</v>
      </c>
      <c r="V337" s="48">
        <f t="shared" si="14"/>
        <v>628</v>
      </c>
    </row>
    <row r="338" spans="10:22" x14ac:dyDescent="0.25">
      <c r="J338" t="s">
        <v>923</v>
      </c>
      <c r="K338">
        <v>337</v>
      </c>
      <c r="M338" t="s">
        <v>336</v>
      </c>
      <c r="N338">
        <f t="shared" si="15"/>
        <v>1061</v>
      </c>
      <c r="P338" t="s">
        <v>2187</v>
      </c>
      <c r="Q338">
        <v>77</v>
      </c>
      <c r="S338" s="47" t="s">
        <v>202</v>
      </c>
      <c r="T338" s="47">
        <v>256</v>
      </c>
      <c r="U338">
        <v>1000</v>
      </c>
      <c r="V338" s="48">
        <f t="shared" si="14"/>
        <v>378</v>
      </c>
    </row>
    <row r="339" spans="10:22" x14ac:dyDescent="0.25">
      <c r="J339" t="s">
        <v>924</v>
      </c>
      <c r="K339">
        <v>338</v>
      </c>
      <c r="M339" t="s">
        <v>336</v>
      </c>
      <c r="N339">
        <f t="shared" si="15"/>
        <v>1061</v>
      </c>
      <c r="P339" t="s">
        <v>2188</v>
      </c>
      <c r="Q339">
        <v>77</v>
      </c>
      <c r="S339" s="47" t="s">
        <v>202</v>
      </c>
      <c r="T339" s="47">
        <v>256</v>
      </c>
      <c r="U339">
        <v>1000</v>
      </c>
      <c r="V339" s="48">
        <f t="shared" si="14"/>
        <v>378</v>
      </c>
    </row>
    <row r="340" spans="10:22" x14ac:dyDescent="0.25">
      <c r="J340" t="s">
        <v>925</v>
      </c>
      <c r="K340">
        <v>339</v>
      </c>
      <c r="M340" t="s">
        <v>336</v>
      </c>
      <c r="N340">
        <f t="shared" si="15"/>
        <v>1061</v>
      </c>
      <c r="P340" t="s">
        <v>2189</v>
      </c>
      <c r="Q340">
        <v>77</v>
      </c>
      <c r="S340" s="47" t="s">
        <v>202</v>
      </c>
      <c r="T340" s="47">
        <v>256</v>
      </c>
      <c r="U340">
        <v>1000</v>
      </c>
      <c r="V340" s="48">
        <f t="shared" si="14"/>
        <v>378</v>
      </c>
    </row>
    <row r="341" spans="10:22" x14ac:dyDescent="0.25">
      <c r="J341" t="s">
        <v>926</v>
      </c>
      <c r="K341">
        <v>340</v>
      </c>
      <c r="M341" t="s">
        <v>336</v>
      </c>
      <c r="N341">
        <f t="shared" si="15"/>
        <v>1061</v>
      </c>
      <c r="P341" t="s">
        <v>2190</v>
      </c>
      <c r="Q341">
        <v>77</v>
      </c>
      <c r="S341" s="47" t="s">
        <v>206</v>
      </c>
      <c r="T341" s="47">
        <v>128</v>
      </c>
      <c r="U341">
        <v>1000</v>
      </c>
      <c r="V341" s="48">
        <f t="shared" si="14"/>
        <v>314</v>
      </c>
    </row>
    <row r="342" spans="10:22" x14ac:dyDescent="0.25">
      <c r="J342" t="s">
        <v>927</v>
      </c>
      <c r="K342">
        <v>341</v>
      </c>
      <c r="M342" t="s">
        <v>336</v>
      </c>
      <c r="N342">
        <f t="shared" si="15"/>
        <v>1061</v>
      </c>
      <c r="P342" t="s">
        <v>2191</v>
      </c>
      <c r="Q342">
        <v>77</v>
      </c>
      <c r="S342" s="47" t="s">
        <v>206</v>
      </c>
      <c r="T342" s="47">
        <v>128</v>
      </c>
      <c r="U342">
        <v>1000</v>
      </c>
      <c r="V342" s="48">
        <f t="shared" si="14"/>
        <v>314</v>
      </c>
    </row>
    <row r="343" spans="10:22" x14ac:dyDescent="0.25">
      <c r="J343" t="s">
        <v>928</v>
      </c>
      <c r="K343">
        <v>342</v>
      </c>
      <c r="M343" t="s">
        <v>336</v>
      </c>
      <c r="N343">
        <f t="shared" si="15"/>
        <v>1061</v>
      </c>
      <c r="P343" t="s">
        <v>2192</v>
      </c>
      <c r="Q343">
        <v>77</v>
      </c>
      <c r="S343" s="47" t="s">
        <v>206</v>
      </c>
      <c r="T343" s="47">
        <v>128</v>
      </c>
      <c r="U343">
        <v>1000</v>
      </c>
      <c r="V343" s="48">
        <f t="shared" si="14"/>
        <v>314</v>
      </c>
    </row>
    <row r="344" spans="10:22" x14ac:dyDescent="0.25">
      <c r="J344" t="s">
        <v>929</v>
      </c>
      <c r="K344">
        <v>343</v>
      </c>
      <c r="M344" t="s">
        <v>336</v>
      </c>
      <c r="N344">
        <f t="shared" si="15"/>
        <v>1061</v>
      </c>
      <c r="P344" t="s">
        <v>2193</v>
      </c>
      <c r="Q344">
        <v>77</v>
      </c>
      <c r="S344" s="47" t="s">
        <v>206</v>
      </c>
      <c r="T344" s="47">
        <v>128</v>
      </c>
      <c r="U344">
        <v>1000</v>
      </c>
      <c r="V344" s="48">
        <f t="shared" si="14"/>
        <v>314</v>
      </c>
    </row>
    <row r="345" spans="10:22" x14ac:dyDescent="0.25">
      <c r="J345" t="s">
        <v>930</v>
      </c>
      <c r="K345">
        <v>344</v>
      </c>
      <c r="M345" t="s">
        <v>336</v>
      </c>
      <c r="N345">
        <f t="shared" si="15"/>
        <v>1061</v>
      </c>
      <c r="P345" t="s">
        <v>2194</v>
      </c>
      <c r="Q345">
        <v>77</v>
      </c>
      <c r="S345" s="47" t="s">
        <v>202</v>
      </c>
      <c r="T345" s="47">
        <v>256</v>
      </c>
      <c r="U345">
        <v>1000</v>
      </c>
      <c r="V345" s="48">
        <f t="shared" si="14"/>
        <v>378</v>
      </c>
    </row>
    <row r="346" spans="10:22" x14ac:dyDescent="0.25">
      <c r="J346" t="s">
        <v>340</v>
      </c>
      <c r="K346">
        <v>345</v>
      </c>
      <c r="M346" t="s">
        <v>336</v>
      </c>
      <c r="N346">
        <f t="shared" si="15"/>
        <v>1061</v>
      </c>
      <c r="P346" t="s">
        <v>2195</v>
      </c>
      <c r="Q346">
        <v>77</v>
      </c>
      <c r="S346" s="47" t="s">
        <v>206</v>
      </c>
      <c r="T346" s="47">
        <v>128</v>
      </c>
      <c r="U346">
        <v>1000</v>
      </c>
      <c r="V346" s="48">
        <f t="shared" si="14"/>
        <v>314</v>
      </c>
    </row>
    <row r="347" spans="10:22" x14ac:dyDescent="0.25">
      <c r="J347" t="s">
        <v>931</v>
      </c>
      <c r="K347">
        <v>346</v>
      </c>
      <c r="M347" t="s">
        <v>336</v>
      </c>
      <c r="N347">
        <f t="shared" si="15"/>
        <v>1061</v>
      </c>
      <c r="P347" t="s">
        <v>2196</v>
      </c>
      <c r="Q347">
        <v>77</v>
      </c>
      <c r="S347" s="47" t="s">
        <v>206</v>
      </c>
      <c r="T347" s="47">
        <v>128</v>
      </c>
      <c r="U347">
        <v>1000</v>
      </c>
      <c r="V347" s="48">
        <f t="shared" si="14"/>
        <v>314</v>
      </c>
    </row>
    <row r="348" spans="10:22" x14ac:dyDescent="0.25">
      <c r="J348" t="s">
        <v>932</v>
      </c>
      <c r="K348">
        <v>347</v>
      </c>
      <c r="M348" t="s">
        <v>336</v>
      </c>
      <c r="N348">
        <f t="shared" si="15"/>
        <v>1061</v>
      </c>
      <c r="P348" t="s">
        <v>2197</v>
      </c>
      <c r="Q348">
        <v>77</v>
      </c>
      <c r="S348" s="47" t="s">
        <v>206</v>
      </c>
      <c r="T348" s="47">
        <v>128</v>
      </c>
      <c r="U348">
        <v>1000</v>
      </c>
      <c r="V348" s="48">
        <f t="shared" si="14"/>
        <v>314</v>
      </c>
    </row>
    <row r="349" spans="10:22" x14ac:dyDescent="0.25">
      <c r="J349" t="s">
        <v>933</v>
      </c>
      <c r="K349">
        <v>348</v>
      </c>
      <c r="M349" t="s">
        <v>336</v>
      </c>
      <c r="N349">
        <f t="shared" si="15"/>
        <v>1061</v>
      </c>
      <c r="P349" t="s">
        <v>2198</v>
      </c>
      <c r="Q349">
        <v>77</v>
      </c>
      <c r="S349" s="47" t="s">
        <v>206</v>
      </c>
      <c r="T349" s="47">
        <v>128</v>
      </c>
      <c r="U349">
        <v>1000</v>
      </c>
      <c r="V349" s="48">
        <f t="shared" si="14"/>
        <v>314</v>
      </c>
    </row>
    <row r="350" spans="10:22" x14ac:dyDescent="0.25">
      <c r="J350" t="s">
        <v>934</v>
      </c>
      <c r="K350">
        <v>349</v>
      </c>
      <c r="M350" t="s">
        <v>336</v>
      </c>
      <c r="N350">
        <f t="shared" si="15"/>
        <v>1061</v>
      </c>
      <c r="P350" t="s">
        <v>2199</v>
      </c>
      <c r="Q350">
        <v>77</v>
      </c>
      <c r="S350" s="47" t="s">
        <v>202</v>
      </c>
      <c r="T350" s="47">
        <v>256</v>
      </c>
      <c r="U350">
        <v>1000</v>
      </c>
      <c r="V350" s="48">
        <f t="shared" si="14"/>
        <v>378</v>
      </c>
    </row>
    <row r="351" spans="10:22" x14ac:dyDescent="0.25">
      <c r="J351" t="s">
        <v>935</v>
      </c>
      <c r="K351">
        <v>350</v>
      </c>
      <c r="M351" t="s">
        <v>336</v>
      </c>
      <c r="N351">
        <f t="shared" si="15"/>
        <v>1061</v>
      </c>
      <c r="P351" t="s">
        <v>2200</v>
      </c>
      <c r="Q351">
        <v>77</v>
      </c>
      <c r="S351" s="47" t="s">
        <v>202</v>
      </c>
      <c r="T351" s="47">
        <v>256</v>
      </c>
      <c r="U351">
        <v>1000</v>
      </c>
      <c r="V351" s="48">
        <f t="shared" si="14"/>
        <v>378</v>
      </c>
    </row>
    <row r="352" spans="10:22" x14ac:dyDescent="0.25">
      <c r="J352" t="s">
        <v>936</v>
      </c>
      <c r="K352">
        <v>351</v>
      </c>
      <c r="M352" t="s">
        <v>336</v>
      </c>
      <c r="N352">
        <f t="shared" si="15"/>
        <v>1061</v>
      </c>
      <c r="P352" t="s">
        <v>2201</v>
      </c>
      <c r="Q352">
        <v>77</v>
      </c>
      <c r="S352" s="47" t="s">
        <v>213</v>
      </c>
      <c r="T352" s="47">
        <v>256</v>
      </c>
      <c r="U352">
        <v>2000</v>
      </c>
      <c r="V352" s="48">
        <f t="shared" si="14"/>
        <v>628</v>
      </c>
    </row>
    <row r="353" spans="10:22" x14ac:dyDescent="0.25">
      <c r="J353" t="s">
        <v>937</v>
      </c>
      <c r="K353">
        <v>352</v>
      </c>
      <c r="M353" t="s">
        <v>336</v>
      </c>
      <c r="N353">
        <f t="shared" si="15"/>
        <v>1061</v>
      </c>
      <c r="P353" t="s">
        <v>2187</v>
      </c>
      <c r="Q353">
        <v>77</v>
      </c>
      <c r="S353" s="47" t="s">
        <v>206</v>
      </c>
      <c r="T353" s="47">
        <v>128</v>
      </c>
      <c r="U353">
        <v>1000</v>
      </c>
      <c r="V353" s="48">
        <f t="shared" si="14"/>
        <v>314</v>
      </c>
    </row>
    <row r="354" spans="10:22" x14ac:dyDescent="0.25">
      <c r="J354" t="s">
        <v>938</v>
      </c>
      <c r="K354">
        <v>353</v>
      </c>
      <c r="M354" t="s">
        <v>336</v>
      </c>
      <c r="N354">
        <f t="shared" si="15"/>
        <v>1061</v>
      </c>
      <c r="P354" t="s">
        <v>2202</v>
      </c>
      <c r="Q354">
        <v>78</v>
      </c>
      <c r="S354" s="47" t="s">
        <v>202</v>
      </c>
      <c r="T354" s="47">
        <v>256</v>
      </c>
      <c r="U354">
        <v>1000</v>
      </c>
      <c r="V354" s="48">
        <f t="shared" si="14"/>
        <v>378</v>
      </c>
    </row>
    <row r="355" spans="10:22" x14ac:dyDescent="0.25">
      <c r="J355" t="s">
        <v>939</v>
      </c>
      <c r="K355">
        <v>354</v>
      </c>
      <c r="M355" t="s">
        <v>336</v>
      </c>
      <c r="N355">
        <f t="shared" si="15"/>
        <v>1061</v>
      </c>
      <c r="P355" t="s">
        <v>2203</v>
      </c>
      <c r="Q355">
        <v>79</v>
      </c>
      <c r="S355" s="47" t="s">
        <v>206</v>
      </c>
      <c r="T355" s="47">
        <v>128</v>
      </c>
      <c r="U355">
        <v>1000</v>
      </c>
      <c r="V355" s="48">
        <f t="shared" si="14"/>
        <v>314</v>
      </c>
    </row>
    <row r="356" spans="10:22" x14ac:dyDescent="0.25">
      <c r="J356" t="s">
        <v>940</v>
      </c>
      <c r="K356">
        <v>355</v>
      </c>
      <c r="M356" t="s">
        <v>336</v>
      </c>
      <c r="N356">
        <f t="shared" si="15"/>
        <v>1061</v>
      </c>
      <c r="P356" t="s">
        <v>2204</v>
      </c>
      <c r="Q356">
        <v>79</v>
      </c>
      <c r="S356" s="47" t="s">
        <v>202</v>
      </c>
      <c r="T356" s="47">
        <v>256</v>
      </c>
      <c r="U356">
        <v>1000</v>
      </c>
      <c r="V356" s="48">
        <f t="shared" si="14"/>
        <v>378</v>
      </c>
    </row>
    <row r="357" spans="10:22" x14ac:dyDescent="0.25">
      <c r="J357" t="s">
        <v>941</v>
      </c>
      <c r="K357">
        <v>356</v>
      </c>
      <c r="M357" t="s">
        <v>336</v>
      </c>
      <c r="N357">
        <f t="shared" si="15"/>
        <v>1061</v>
      </c>
      <c r="P357" t="s">
        <v>2205</v>
      </c>
      <c r="Q357">
        <v>79</v>
      </c>
      <c r="S357" s="47" t="s">
        <v>202</v>
      </c>
      <c r="T357" s="47">
        <v>256</v>
      </c>
      <c r="U357">
        <v>1000</v>
      </c>
      <c r="V357" s="48">
        <f t="shared" si="14"/>
        <v>378</v>
      </c>
    </row>
    <row r="358" spans="10:22" x14ac:dyDescent="0.25">
      <c r="J358" t="s">
        <v>942</v>
      </c>
      <c r="K358">
        <v>357</v>
      </c>
      <c r="M358" t="s">
        <v>336</v>
      </c>
      <c r="N358">
        <f t="shared" si="15"/>
        <v>1061</v>
      </c>
      <c r="P358" t="s">
        <v>2206</v>
      </c>
      <c r="Q358">
        <v>79</v>
      </c>
      <c r="S358" s="47" t="s">
        <v>202</v>
      </c>
      <c r="T358" s="47">
        <v>256</v>
      </c>
      <c r="U358">
        <v>1000</v>
      </c>
      <c r="V358" s="48">
        <f t="shared" si="14"/>
        <v>378</v>
      </c>
    </row>
    <row r="359" spans="10:22" x14ac:dyDescent="0.25">
      <c r="J359" t="s">
        <v>943</v>
      </c>
      <c r="K359">
        <v>358</v>
      </c>
      <c r="M359" t="s">
        <v>334</v>
      </c>
      <c r="N359">
        <f t="shared" si="15"/>
        <v>1038</v>
      </c>
      <c r="P359" t="s">
        <v>2207</v>
      </c>
      <c r="Q359">
        <v>79</v>
      </c>
      <c r="S359" s="47" t="s">
        <v>202</v>
      </c>
      <c r="T359" s="47">
        <v>256</v>
      </c>
      <c r="U359">
        <v>1000</v>
      </c>
      <c r="V359" s="48">
        <f t="shared" si="14"/>
        <v>378</v>
      </c>
    </row>
    <row r="360" spans="10:22" x14ac:dyDescent="0.25">
      <c r="J360" t="s">
        <v>944</v>
      </c>
      <c r="K360">
        <v>359</v>
      </c>
      <c r="M360" t="s">
        <v>334</v>
      </c>
      <c r="N360">
        <f t="shared" si="15"/>
        <v>1038</v>
      </c>
      <c r="P360" t="s">
        <v>2208</v>
      </c>
      <c r="Q360">
        <v>80</v>
      </c>
      <c r="S360" s="47" t="s">
        <v>202</v>
      </c>
      <c r="T360" s="47">
        <v>256</v>
      </c>
      <c r="U360">
        <v>1000</v>
      </c>
      <c r="V360" s="48">
        <f t="shared" si="14"/>
        <v>378</v>
      </c>
    </row>
    <row r="361" spans="10:22" x14ac:dyDescent="0.25">
      <c r="J361" t="s">
        <v>945</v>
      </c>
      <c r="K361">
        <v>360</v>
      </c>
      <c r="M361" t="s">
        <v>334</v>
      </c>
      <c r="N361">
        <f t="shared" si="15"/>
        <v>1038</v>
      </c>
      <c r="P361" t="s">
        <v>2209</v>
      </c>
      <c r="Q361">
        <v>80</v>
      </c>
      <c r="S361" s="47" t="s">
        <v>202</v>
      </c>
      <c r="T361" s="47">
        <v>256</v>
      </c>
      <c r="U361">
        <v>1000</v>
      </c>
      <c r="V361" s="48">
        <f t="shared" si="14"/>
        <v>378</v>
      </c>
    </row>
    <row r="362" spans="10:22" x14ac:dyDescent="0.25">
      <c r="J362" t="s">
        <v>946</v>
      </c>
      <c r="K362">
        <v>361</v>
      </c>
      <c r="M362" t="s">
        <v>334</v>
      </c>
      <c r="N362">
        <f t="shared" si="15"/>
        <v>1038</v>
      </c>
      <c r="P362" t="s">
        <v>2210</v>
      </c>
      <c r="Q362">
        <v>80</v>
      </c>
      <c r="S362" s="47" t="s">
        <v>202</v>
      </c>
      <c r="T362" s="47">
        <v>256</v>
      </c>
      <c r="U362">
        <v>1000</v>
      </c>
      <c r="V362" s="48">
        <f t="shared" si="14"/>
        <v>378</v>
      </c>
    </row>
    <row r="363" spans="10:22" x14ac:dyDescent="0.25">
      <c r="J363" t="s">
        <v>947</v>
      </c>
      <c r="K363">
        <v>362</v>
      </c>
      <c r="M363" t="s">
        <v>334</v>
      </c>
      <c r="N363">
        <f t="shared" si="15"/>
        <v>1038</v>
      </c>
      <c r="P363" t="s">
        <v>2211</v>
      </c>
      <c r="Q363">
        <v>80</v>
      </c>
      <c r="S363" s="47" t="s">
        <v>202</v>
      </c>
      <c r="T363" s="47">
        <v>256</v>
      </c>
      <c r="U363">
        <v>1000</v>
      </c>
      <c r="V363" s="48">
        <f t="shared" si="14"/>
        <v>378</v>
      </c>
    </row>
    <row r="364" spans="10:22" x14ac:dyDescent="0.25">
      <c r="J364" t="s">
        <v>948</v>
      </c>
      <c r="K364">
        <v>363</v>
      </c>
      <c r="M364" t="s">
        <v>334</v>
      </c>
      <c r="N364">
        <f t="shared" si="15"/>
        <v>1038</v>
      </c>
      <c r="P364" t="s">
        <v>2212</v>
      </c>
      <c r="Q364">
        <v>81</v>
      </c>
      <c r="S364" s="47" t="s">
        <v>206</v>
      </c>
      <c r="T364" s="47">
        <v>128</v>
      </c>
      <c r="U364">
        <v>1000</v>
      </c>
      <c r="V364" s="48">
        <f t="shared" si="14"/>
        <v>314</v>
      </c>
    </row>
    <row r="365" spans="10:22" x14ac:dyDescent="0.25">
      <c r="J365" t="s">
        <v>949</v>
      </c>
      <c r="K365">
        <v>364</v>
      </c>
      <c r="M365" t="s">
        <v>334</v>
      </c>
      <c r="N365">
        <f t="shared" si="15"/>
        <v>1038</v>
      </c>
      <c r="P365" t="s">
        <v>2213</v>
      </c>
      <c r="Q365">
        <v>81</v>
      </c>
      <c r="S365" s="47" t="s">
        <v>202</v>
      </c>
      <c r="T365" s="47">
        <v>256</v>
      </c>
      <c r="U365">
        <v>1000</v>
      </c>
      <c r="V365" s="48">
        <f t="shared" si="14"/>
        <v>378</v>
      </c>
    </row>
    <row r="366" spans="10:22" x14ac:dyDescent="0.25">
      <c r="J366" t="s">
        <v>950</v>
      </c>
      <c r="K366">
        <v>365</v>
      </c>
      <c r="M366" t="s">
        <v>334</v>
      </c>
      <c r="N366">
        <f t="shared" si="15"/>
        <v>1038</v>
      </c>
      <c r="P366" t="s">
        <v>2214</v>
      </c>
      <c r="Q366">
        <v>81</v>
      </c>
      <c r="S366" s="47" t="s">
        <v>206</v>
      </c>
      <c r="T366" s="47">
        <v>128</v>
      </c>
      <c r="U366">
        <v>1000</v>
      </c>
      <c r="V366" s="48">
        <f t="shared" si="14"/>
        <v>314</v>
      </c>
    </row>
    <row r="367" spans="10:22" x14ac:dyDescent="0.25">
      <c r="J367" t="s">
        <v>951</v>
      </c>
      <c r="K367">
        <v>366</v>
      </c>
      <c r="M367" t="s">
        <v>334</v>
      </c>
      <c r="N367">
        <f t="shared" si="15"/>
        <v>1038</v>
      </c>
      <c r="P367" t="s">
        <v>2215</v>
      </c>
      <c r="Q367">
        <v>81</v>
      </c>
      <c r="S367" s="47" t="s">
        <v>202</v>
      </c>
      <c r="T367" s="47">
        <v>256</v>
      </c>
      <c r="U367">
        <v>1000</v>
      </c>
      <c r="V367" s="48">
        <f t="shared" si="14"/>
        <v>378</v>
      </c>
    </row>
    <row r="368" spans="10:22" x14ac:dyDescent="0.25">
      <c r="J368" t="s">
        <v>952</v>
      </c>
      <c r="K368">
        <v>367</v>
      </c>
      <c r="M368" t="s">
        <v>334</v>
      </c>
      <c r="N368">
        <f t="shared" si="15"/>
        <v>1038</v>
      </c>
      <c r="P368" t="s">
        <v>2216</v>
      </c>
      <c r="Q368">
        <v>81</v>
      </c>
      <c r="S368" s="47" t="s">
        <v>4119</v>
      </c>
      <c r="T368" s="47">
        <v>128</v>
      </c>
      <c r="U368">
        <v>500</v>
      </c>
      <c r="V368" s="48">
        <f t="shared" si="14"/>
        <v>189</v>
      </c>
    </row>
    <row r="369" spans="10:22" x14ac:dyDescent="0.25">
      <c r="J369" t="s">
        <v>953</v>
      </c>
      <c r="K369">
        <v>368</v>
      </c>
      <c r="M369" t="s">
        <v>334</v>
      </c>
      <c r="N369">
        <f t="shared" si="15"/>
        <v>1038</v>
      </c>
      <c r="P369" t="s">
        <v>2217</v>
      </c>
      <c r="Q369">
        <v>81</v>
      </c>
      <c r="S369" s="47" t="s">
        <v>206</v>
      </c>
      <c r="T369" s="47">
        <v>128</v>
      </c>
      <c r="U369">
        <v>1000</v>
      </c>
      <c r="V369" s="48">
        <f t="shared" si="14"/>
        <v>314</v>
      </c>
    </row>
    <row r="370" spans="10:22" x14ac:dyDescent="0.25">
      <c r="J370" t="s">
        <v>954</v>
      </c>
      <c r="K370">
        <v>369</v>
      </c>
      <c r="M370" t="s">
        <v>334</v>
      </c>
      <c r="N370">
        <f t="shared" si="15"/>
        <v>1038</v>
      </c>
      <c r="P370" t="s">
        <v>2218</v>
      </c>
      <c r="Q370">
        <v>81</v>
      </c>
      <c r="S370" s="47" t="s">
        <v>206</v>
      </c>
      <c r="T370" s="47">
        <v>128</v>
      </c>
      <c r="U370">
        <v>1000</v>
      </c>
      <c r="V370" s="48">
        <f t="shared" si="14"/>
        <v>314</v>
      </c>
    </row>
    <row r="371" spans="10:22" x14ac:dyDescent="0.25">
      <c r="J371" t="s">
        <v>955</v>
      </c>
      <c r="K371">
        <v>370</v>
      </c>
      <c r="M371" t="s">
        <v>334</v>
      </c>
      <c r="N371">
        <f t="shared" si="15"/>
        <v>1038</v>
      </c>
      <c r="P371" t="s">
        <v>2219</v>
      </c>
      <c r="Q371">
        <v>81</v>
      </c>
      <c r="S371" s="47" t="s">
        <v>202</v>
      </c>
      <c r="T371" s="47">
        <v>256</v>
      </c>
      <c r="U371">
        <v>1000</v>
      </c>
      <c r="V371" s="48">
        <f t="shared" si="14"/>
        <v>378</v>
      </c>
    </row>
    <row r="372" spans="10:22" x14ac:dyDescent="0.25">
      <c r="J372" t="s">
        <v>956</v>
      </c>
      <c r="K372">
        <v>371</v>
      </c>
      <c r="M372" t="s">
        <v>334</v>
      </c>
      <c r="N372">
        <f t="shared" si="15"/>
        <v>1038</v>
      </c>
      <c r="P372" t="s">
        <v>2220</v>
      </c>
      <c r="Q372">
        <v>81</v>
      </c>
      <c r="S372" s="47" t="s">
        <v>202</v>
      </c>
      <c r="T372" s="47">
        <v>256</v>
      </c>
      <c r="U372">
        <v>1000</v>
      </c>
      <c r="V372" s="48">
        <f t="shared" si="14"/>
        <v>378</v>
      </c>
    </row>
    <row r="373" spans="10:22" x14ac:dyDescent="0.25">
      <c r="J373" t="s">
        <v>957</v>
      </c>
      <c r="K373">
        <v>372</v>
      </c>
      <c r="M373" t="s">
        <v>334</v>
      </c>
      <c r="N373">
        <f t="shared" si="15"/>
        <v>1038</v>
      </c>
      <c r="P373" t="s">
        <v>2221</v>
      </c>
      <c r="Q373">
        <v>81</v>
      </c>
      <c r="S373" s="47" t="s">
        <v>202</v>
      </c>
      <c r="T373" s="47">
        <v>256</v>
      </c>
      <c r="U373">
        <v>1000</v>
      </c>
      <c r="V373" s="48">
        <f t="shared" si="14"/>
        <v>378</v>
      </c>
    </row>
    <row r="374" spans="10:22" x14ac:dyDescent="0.25">
      <c r="J374" t="s">
        <v>958</v>
      </c>
      <c r="K374">
        <v>373</v>
      </c>
      <c r="M374" t="s">
        <v>334</v>
      </c>
      <c r="N374">
        <f t="shared" si="15"/>
        <v>1038</v>
      </c>
      <c r="P374" t="s">
        <v>2222</v>
      </c>
      <c r="Q374">
        <v>81</v>
      </c>
      <c r="S374" s="47" t="s">
        <v>206</v>
      </c>
      <c r="T374" s="47">
        <v>128</v>
      </c>
      <c r="U374">
        <v>1000</v>
      </c>
      <c r="V374" s="48">
        <f t="shared" si="14"/>
        <v>314</v>
      </c>
    </row>
    <row r="375" spans="10:22" x14ac:dyDescent="0.25">
      <c r="J375" t="s">
        <v>959</v>
      </c>
      <c r="K375">
        <v>374</v>
      </c>
      <c r="M375" t="s">
        <v>334</v>
      </c>
      <c r="N375">
        <f t="shared" si="15"/>
        <v>1038</v>
      </c>
      <c r="P375" t="s">
        <v>2223</v>
      </c>
      <c r="Q375">
        <v>81</v>
      </c>
      <c r="S375" s="47" t="s">
        <v>202</v>
      </c>
      <c r="T375" s="47">
        <v>256</v>
      </c>
      <c r="U375">
        <v>1000</v>
      </c>
      <c r="V375" s="48">
        <f t="shared" si="14"/>
        <v>378</v>
      </c>
    </row>
    <row r="376" spans="10:22" x14ac:dyDescent="0.25">
      <c r="J376" t="s">
        <v>960</v>
      </c>
      <c r="K376">
        <v>375</v>
      </c>
      <c r="M376" t="s">
        <v>334</v>
      </c>
      <c r="N376">
        <f t="shared" si="15"/>
        <v>1038</v>
      </c>
      <c r="P376" t="s">
        <v>2224</v>
      </c>
      <c r="Q376">
        <v>81</v>
      </c>
      <c r="S376" s="47" t="s">
        <v>202</v>
      </c>
      <c r="T376" s="47">
        <v>256</v>
      </c>
      <c r="U376">
        <v>1000</v>
      </c>
      <c r="V376" s="48">
        <f t="shared" si="14"/>
        <v>378</v>
      </c>
    </row>
    <row r="377" spans="10:22" x14ac:dyDescent="0.25">
      <c r="J377" t="s">
        <v>961</v>
      </c>
      <c r="K377">
        <v>376</v>
      </c>
      <c r="M377" t="s">
        <v>334</v>
      </c>
      <c r="N377">
        <f t="shared" si="15"/>
        <v>1038</v>
      </c>
      <c r="P377" t="s">
        <v>2225</v>
      </c>
      <c r="Q377">
        <v>81</v>
      </c>
      <c r="S377" s="47" t="s">
        <v>4117</v>
      </c>
      <c r="T377" s="47">
        <v>256</v>
      </c>
      <c r="U377">
        <v>500</v>
      </c>
      <c r="V377" s="48">
        <f t="shared" si="14"/>
        <v>253</v>
      </c>
    </row>
    <row r="378" spans="10:22" x14ac:dyDescent="0.25">
      <c r="J378" t="s">
        <v>962</v>
      </c>
      <c r="K378">
        <v>377</v>
      </c>
      <c r="M378" t="s">
        <v>334</v>
      </c>
      <c r="N378">
        <f t="shared" si="15"/>
        <v>1038</v>
      </c>
      <c r="P378" t="s">
        <v>2226</v>
      </c>
      <c r="Q378">
        <v>81</v>
      </c>
      <c r="S378" s="47" t="s">
        <v>206</v>
      </c>
      <c r="T378" s="47">
        <v>128</v>
      </c>
      <c r="U378">
        <v>1000</v>
      </c>
      <c r="V378" s="48">
        <f t="shared" si="14"/>
        <v>314</v>
      </c>
    </row>
    <row r="379" spans="10:22" x14ac:dyDescent="0.25">
      <c r="J379" t="s">
        <v>337</v>
      </c>
      <c r="K379">
        <v>378</v>
      </c>
      <c r="M379" t="s">
        <v>334</v>
      </c>
      <c r="N379">
        <f t="shared" si="15"/>
        <v>1038</v>
      </c>
      <c r="P379" t="s">
        <v>2227</v>
      </c>
      <c r="Q379">
        <v>81</v>
      </c>
      <c r="S379" s="47" t="s">
        <v>202</v>
      </c>
      <c r="T379" s="47">
        <v>256</v>
      </c>
      <c r="U379">
        <v>1000</v>
      </c>
      <c r="V379" s="48">
        <f t="shared" si="14"/>
        <v>378</v>
      </c>
    </row>
    <row r="380" spans="10:22" x14ac:dyDescent="0.25">
      <c r="J380" t="s">
        <v>963</v>
      </c>
      <c r="K380">
        <v>379</v>
      </c>
      <c r="M380" t="s">
        <v>334</v>
      </c>
      <c r="N380">
        <f t="shared" si="15"/>
        <v>1038</v>
      </c>
      <c r="P380" t="s">
        <v>2228</v>
      </c>
      <c r="Q380">
        <v>81</v>
      </c>
      <c r="S380" s="47" t="s">
        <v>202</v>
      </c>
      <c r="T380" s="47">
        <v>256</v>
      </c>
      <c r="U380">
        <v>1000</v>
      </c>
      <c r="V380" s="48">
        <f t="shared" si="14"/>
        <v>378</v>
      </c>
    </row>
    <row r="381" spans="10:22" x14ac:dyDescent="0.25">
      <c r="J381" t="s">
        <v>964</v>
      </c>
      <c r="K381">
        <v>380</v>
      </c>
      <c r="M381" t="s">
        <v>334</v>
      </c>
      <c r="N381">
        <f t="shared" si="15"/>
        <v>1038</v>
      </c>
      <c r="P381" t="s">
        <v>2229</v>
      </c>
      <c r="Q381">
        <v>82</v>
      </c>
      <c r="S381" s="47" t="s">
        <v>202</v>
      </c>
      <c r="T381" s="47">
        <v>256</v>
      </c>
      <c r="U381">
        <v>1000</v>
      </c>
      <c r="V381" s="48">
        <f t="shared" si="14"/>
        <v>378</v>
      </c>
    </row>
    <row r="382" spans="10:22" x14ac:dyDescent="0.25">
      <c r="J382" t="s">
        <v>965</v>
      </c>
      <c r="K382">
        <v>381</v>
      </c>
      <c r="M382" t="s">
        <v>334</v>
      </c>
      <c r="N382">
        <f t="shared" si="15"/>
        <v>1038</v>
      </c>
      <c r="P382" t="s">
        <v>2230</v>
      </c>
      <c r="Q382">
        <v>82</v>
      </c>
      <c r="S382" s="47" t="s">
        <v>206</v>
      </c>
      <c r="T382" s="47">
        <v>128</v>
      </c>
      <c r="U382">
        <v>1000</v>
      </c>
      <c r="V382" s="48">
        <f t="shared" si="14"/>
        <v>314</v>
      </c>
    </row>
    <row r="383" spans="10:22" x14ac:dyDescent="0.25">
      <c r="J383" t="s">
        <v>966</v>
      </c>
      <c r="K383">
        <v>382</v>
      </c>
      <c r="M383" t="s">
        <v>334</v>
      </c>
      <c r="N383">
        <f t="shared" si="15"/>
        <v>1038</v>
      </c>
      <c r="P383" t="s">
        <v>2231</v>
      </c>
      <c r="Q383">
        <v>82</v>
      </c>
      <c r="S383" s="47" t="s">
        <v>206</v>
      </c>
      <c r="T383" s="47">
        <v>128</v>
      </c>
      <c r="U383">
        <v>1000</v>
      </c>
      <c r="V383" s="48">
        <f t="shared" si="14"/>
        <v>314</v>
      </c>
    </row>
    <row r="384" spans="10:22" x14ac:dyDescent="0.25">
      <c r="J384" t="s">
        <v>967</v>
      </c>
      <c r="K384">
        <v>383</v>
      </c>
      <c r="M384" t="s">
        <v>334</v>
      </c>
      <c r="N384">
        <f t="shared" si="15"/>
        <v>1038</v>
      </c>
      <c r="P384" t="s">
        <v>2232</v>
      </c>
      <c r="Q384">
        <v>82</v>
      </c>
      <c r="S384" s="47" t="s">
        <v>206</v>
      </c>
      <c r="T384" s="47">
        <v>128</v>
      </c>
      <c r="U384">
        <v>1000</v>
      </c>
      <c r="V384" s="48">
        <f t="shared" si="14"/>
        <v>314</v>
      </c>
    </row>
    <row r="385" spans="10:22" x14ac:dyDescent="0.25">
      <c r="J385" t="s">
        <v>968</v>
      </c>
      <c r="K385">
        <v>384</v>
      </c>
      <c r="M385" t="s">
        <v>334</v>
      </c>
      <c r="N385">
        <f t="shared" si="15"/>
        <v>1038</v>
      </c>
      <c r="P385" t="s">
        <v>2233</v>
      </c>
      <c r="Q385">
        <v>82</v>
      </c>
      <c r="S385" s="47" t="s">
        <v>202</v>
      </c>
      <c r="T385" s="47">
        <v>256</v>
      </c>
      <c r="U385">
        <v>1000</v>
      </c>
      <c r="V385" s="48">
        <f t="shared" si="14"/>
        <v>378</v>
      </c>
    </row>
    <row r="386" spans="10:22" x14ac:dyDescent="0.25">
      <c r="J386" t="s">
        <v>969</v>
      </c>
      <c r="K386">
        <v>385</v>
      </c>
      <c r="M386" t="s">
        <v>334</v>
      </c>
      <c r="N386">
        <f t="shared" si="15"/>
        <v>1038</v>
      </c>
      <c r="P386" t="s">
        <v>2234</v>
      </c>
      <c r="Q386">
        <v>82</v>
      </c>
      <c r="S386" s="47" t="s">
        <v>202</v>
      </c>
      <c r="T386" s="47">
        <v>256</v>
      </c>
      <c r="U386">
        <v>1000</v>
      </c>
      <c r="V386" s="48">
        <f t="shared" si="14"/>
        <v>378</v>
      </c>
    </row>
    <row r="387" spans="10:22" x14ac:dyDescent="0.25">
      <c r="J387" t="s">
        <v>970</v>
      </c>
      <c r="K387">
        <v>386</v>
      </c>
      <c r="M387" t="s">
        <v>334</v>
      </c>
      <c r="N387">
        <f t="shared" si="15"/>
        <v>1038</v>
      </c>
      <c r="P387" t="s">
        <v>2234</v>
      </c>
      <c r="Q387">
        <v>82</v>
      </c>
      <c r="S387" s="47" t="s">
        <v>206</v>
      </c>
      <c r="T387" s="47">
        <v>128</v>
      </c>
      <c r="U387">
        <v>1000</v>
      </c>
      <c r="V387" s="48">
        <f t="shared" ref="V387:V450" si="16">IF(ISNUMBER(SEARCH("+",$S387)),(T387*0.5+U387*0.25),IF(ISNUMBER(SEARCH("HDD",$S387)),(T387*0.25),IF(ISNUMBER(SEARCH("SSD",$S387)),(T387*0.5))))</f>
        <v>314</v>
      </c>
    </row>
    <row r="388" spans="10:22" x14ac:dyDescent="0.25">
      <c r="J388" t="s">
        <v>971</v>
      </c>
      <c r="K388">
        <v>387</v>
      </c>
      <c r="M388" t="s">
        <v>334</v>
      </c>
      <c r="N388">
        <f t="shared" si="15"/>
        <v>1038</v>
      </c>
      <c r="P388" t="s">
        <v>2235</v>
      </c>
      <c r="Q388">
        <v>82</v>
      </c>
      <c r="S388" s="47" t="s">
        <v>206</v>
      </c>
      <c r="T388" s="47">
        <v>128</v>
      </c>
      <c r="U388">
        <v>1000</v>
      </c>
      <c r="V388" s="48">
        <f t="shared" si="16"/>
        <v>314</v>
      </c>
    </row>
    <row r="389" spans="10:22" x14ac:dyDescent="0.25">
      <c r="J389" t="s">
        <v>972</v>
      </c>
      <c r="K389">
        <v>388</v>
      </c>
      <c r="M389" t="s">
        <v>334</v>
      </c>
      <c r="N389">
        <f t="shared" si="15"/>
        <v>1038</v>
      </c>
      <c r="P389" t="s">
        <v>2236</v>
      </c>
      <c r="Q389">
        <v>82</v>
      </c>
      <c r="S389" s="47" t="s">
        <v>206</v>
      </c>
      <c r="T389" s="47">
        <v>128</v>
      </c>
      <c r="U389">
        <v>1000</v>
      </c>
      <c r="V389" s="48">
        <f t="shared" si="16"/>
        <v>314</v>
      </c>
    </row>
    <row r="390" spans="10:22" x14ac:dyDescent="0.25">
      <c r="J390" t="s">
        <v>973</v>
      </c>
      <c r="K390">
        <v>389</v>
      </c>
      <c r="M390" t="s">
        <v>334</v>
      </c>
      <c r="N390">
        <f t="shared" si="15"/>
        <v>1038</v>
      </c>
      <c r="P390" t="s">
        <v>2237</v>
      </c>
      <c r="Q390">
        <v>82</v>
      </c>
      <c r="S390" s="47" t="s">
        <v>206</v>
      </c>
      <c r="T390" s="47">
        <v>128</v>
      </c>
      <c r="U390">
        <v>1000</v>
      </c>
      <c r="V390" s="48">
        <f t="shared" si="16"/>
        <v>314</v>
      </c>
    </row>
    <row r="391" spans="10:22" x14ac:dyDescent="0.25">
      <c r="J391" t="s">
        <v>974</v>
      </c>
      <c r="K391">
        <v>390</v>
      </c>
      <c r="M391" t="s">
        <v>334</v>
      </c>
      <c r="N391">
        <f t="shared" si="15"/>
        <v>1038</v>
      </c>
      <c r="P391" t="s">
        <v>2238</v>
      </c>
      <c r="Q391">
        <v>82</v>
      </c>
      <c r="S391" s="47" t="s">
        <v>202</v>
      </c>
      <c r="T391" s="47">
        <v>256</v>
      </c>
      <c r="U391">
        <v>1000</v>
      </c>
      <c r="V391" s="48">
        <f t="shared" si="16"/>
        <v>378</v>
      </c>
    </row>
    <row r="392" spans="10:22" x14ac:dyDescent="0.25">
      <c r="J392" t="s">
        <v>975</v>
      </c>
      <c r="K392">
        <v>391</v>
      </c>
      <c r="M392" t="s">
        <v>334</v>
      </c>
      <c r="N392">
        <f t="shared" si="15"/>
        <v>1038</v>
      </c>
      <c r="P392" t="s">
        <v>2239</v>
      </c>
      <c r="Q392">
        <v>82</v>
      </c>
      <c r="S392" s="47" t="s">
        <v>206</v>
      </c>
      <c r="T392" s="47">
        <v>128</v>
      </c>
      <c r="U392">
        <v>1000</v>
      </c>
      <c r="V392" s="48">
        <f t="shared" si="16"/>
        <v>314</v>
      </c>
    </row>
    <row r="393" spans="10:22" x14ac:dyDescent="0.25">
      <c r="J393" t="s">
        <v>976</v>
      </c>
      <c r="K393">
        <v>392</v>
      </c>
      <c r="M393" t="s">
        <v>334</v>
      </c>
      <c r="N393">
        <f t="shared" si="15"/>
        <v>1038</v>
      </c>
      <c r="P393" t="s">
        <v>2240</v>
      </c>
      <c r="Q393">
        <v>82</v>
      </c>
      <c r="S393" s="47" t="s">
        <v>202</v>
      </c>
      <c r="T393" s="47">
        <v>256</v>
      </c>
      <c r="U393">
        <v>1000</v>
      </c>
      <c r="V393" s="48">
        <f t="shared" si="16"/>
        <v>378</v>
      </c>
    </row>
    <row r="394" spans="10:22" x14ac:dyDescent="0.25">
      <c r="J394" t="s">
        <v>977</v>
      </c>
      <c r="K394">
        <v>393</v>
      </c>
      <c r="M394" t="s">
        <v>334</v>
      </c>
      <c r="N394">
        <f t="shared" si="15"/>
        <v>1038</v>
      </c>
      <c r="P394" t="s">
        <v>2241</v>
      </c>
      <c r="Q394">
        <v>83</v>
      </c>
      <c r="S394" s="47" t="s">
        <v>206</v>
      </c>
      <c r="T394" s="47">
        <v>128</v>
      </c>
      <c r="U394">
        <v>1000</v>
      </c>
      <c r="V394" s="48">
        <f t="shared" si="16"/>
        <v>314</v>
      </c>
    </row>
    <row r="395" spans="10:22" x14ac:dyDescent="0.25">
      <c r="J395" t="s">
        <v>441</v>
      </c>
      <c r="K395">
        <v>394</v>
      </c>
      <c r="M395" t="s">
        <v>334</v>
      </c>
      <c r="N395">
        <f t="shared" si="15"/>
        <v>1038</v>
      </c>
      <c r="P395" t="s">
        <v>2242</v>
      </c>
      <c r="Q395">
        <v>84</v>
      </c>
      <c r="S395" s="47" t="s">
        <v>206</v>
      </c>
      <c r="T395" s="47">
        <v>128</v>
      </c>
      <c r="U395">
        <v>1000</v>
      </c>
      <c r="V395" s="48">
        <f t="shared" si="16"/>
        <v>314</v>
      </c>
    </row>
    <row r="396" spans="10:22" x14ac:dyDescent="0.25">
      <c r="J396" t="s">
        <v>978</v>
      </c>
      <c r="K396">
        <v>395</v>
      </c>
      <c r="M396" t="s">
        <v>334</v>
      </c>
      <c r="N396">
        <f t="shared" si="15"/>
        <v>1038</v>
      </c>
      <c r="P396" t="s">
        <v>2243</v>
      </c>
      <c r="Q396">
        <v>84</v>
      </c>
      <c r="S396" s="47" t="s">
        <v>202</v>
      </c>
      <c r="T396" s="47">
        <v>256</v>
      </c>
      <c r="U396">
        <v>1000</v>
      </c>
      <c r="V396" s="48">
        <f t="shared" si="16"/>
        <v>378</v>
      </c>
    </row>
    <row r="397" spans="10:22" x14ac:dyDescent="0.25">
      <c r="J397" t="s">
        <v>979</v>
      </c>
      <c r="K397">
        <v>396</v>
      </c>
      <c r="M397" t="s">
        <v>334</v>
      </c>
      <c r="N397">
        <f t="shared" si="15"/>
        <v>1038</v>
      </c>
      <c r="P397" t="s">
        <v>2244</v>
      </c>
      <c r="Q397">
        <v>84</v>
      </c>
      <c r="S397" s="47" t="s">
        <v>202</v>
      </c>
      <c r="T397" s="47">
        <v>256</v>
      </c>
      <c r="U397">
        <v>1000</v>
      </c>
      <c r="V397" s="48">
        <f t="shared" si="16"/>
        <v>378</v>
      </c>
    </row>
    <row r="398" spans="10:22" x14ac:dyDescent="0.25">
      <c r="J398" t="s">
        <v>980</v>
      </c>
      <c r="K398">
        <v>397</v>
      </c>
      <c r="M398" t="s">
        <v>334</v>
      </c>
      <c r="N398">
        <f t="shared" si="15"/>
        <v>1038</v>
      </c>
      <c r="P398" t="s">
        <v>2245</v>
      </c>
      <c r="Q398">
        <v>84</v>
      </c>
      <c r="S398" s="47" t="s">
        <v>202</v>
      </c>
      <c r="T398" s="47">
        <v>256</v>
      </c>
      <c r="U398">
        <v>1000</v>
      </c>
      <c r="V398" s="48">
        <f t="shared" si="16"/>
        <v>378</v>
      </c>
    </row>
    <row r="399" spans="10:22" x14ac:dyDescent="0.25">
      <c r="J399" t="s">
        <v>981</v>
      </c>
      <c r="K399">
        <v>398</v>
      </c>
      <c r="M399" t="s">
        <v>334</v>
      </c>
      <c r="N399">
        <f t="shared" ref="N399:N462" si="17">1307-VLOOKUP(M399,J$2:K$1308,2,FALSE)</f>
        <v>1038</v>
      </c>
      <c r="P399" t="s">
        <v>2246</v>
      </c>
      <c r="Q399">
        <v>85</v>
      </c>
      <c r="S399" s="47" t="s">
        <v>206</v>
      </c>
      <c r="T399" s="47">
        <v>128</v>
      </c>
      <c r="U399">
        <v>1000</v>
      </c>
      <c r="V399" s="48">
        <f t="shared" si="16"/>
        <v>314</v>
      </c>
    </row>
    <row r="400" spans="10:22" x14ac:dyDescent="0.25">
      <c r="J400" t="s">
        <v>982</v>
      </c>
      <c r="K400">
        <v>399</v>
      </c>
      <c r="M400" t="s">
        <v>334</v>
      </c>
      <c r="N400">
        <f t="shared" si="17"/>
        <v>1038</v>
      </c>
      <c r="P400" t="s">
        <v>2247</v>
      </c>
      <c r="Q400">
        <v>85</v>
      </c>
      <c r="S400" s="47" t="s">
        <v>206</v>
      </c>
      <c r="T400" s="47">
        <v>128</v>
      </c>
      <c r="U400">
        <v>1000</v>
      </c>
      <c r="V400" s="48">
        <f t="shared" si="16"/>
        <v>314</v>
      </c>
    </row>
    <row r="401" spans="10:22" x14ac:dyDescent="0.25">
      <c r="J401" t="s">
        <v>983</v>
      </c>
      <c r="K401">
        <v>400</v>
      </c>
      <c r="M401" t="s">
        <v>334</v>
      </c>
      <c r="N401">
        <f t="shared" si="17"/>
        <v>1038</v>
      </c>
      <c r="P401" t="s">
        <v>2248</v>
      </c>
      <c r="Q401">
        <v>85</v>
      </c>
      <c r="S401" s="47" t="s">
        <v>206</v>
      </c>
      <c r="T401" s="47">
        <v>128</v>
      </c>
      <c r="U401">
        <v>1000</v>
      </c>
      <c r="V401" s="48">
        <f t="shared" si="16"/>
        <v>314</v>
      </c>
    </row>
    <row r="402" spans="10:22" x14ac:dyDescent="0.25">
      <c r="J402" t="s">
        <v>984</v>
      </c>
      <c r="K402">
        <v>401</v>
      </c>
      <c r="M402" t="s">
        <v>334</v>
      </c>
      <c r="N402">
        <f t="shared" si="17"/>
        <v>1038</v>
      </c>
      <c r="P402" t="s">
        <v>2249</v>
      </c>
      <c r="Q402">
        <v>85</v>
      </c>
      <c r="S402" s="47" t="s">
        <v>206</v>
      </c>
      <c r="T402" s="47">
        <v>128</v>
      </c>
      <c r="U402">
        <v>1000</v>
      </c>
      <c r="V402" s="48">
        <f t="shared" si="16"/>
        <v>314</v>
      </c>
    </row>
    <row r="403" spans="10:22" x14ac:dyDescent="0.25">
      <c r="J403" t="s">
        <v>985</v>
      </c>
      <c r="K403">
        <v>402</v>
      </c>
      <c r="M403" t="s">
        <v>334</v>
      </c>
      <c r="N403">
        <f t="shared" si="17"/>
        <v>1038</v>
      </c>
      <c r="P403" t="s">
        <v>2249</v>
      </c>
      <c r="Q403">
        <v>85</v>
      </c>
      <c r="S403" s="47" t="s">
        <v>213</v>
      </c>
      <c r="T403" s="47">
        <v>256</v>
      </c>
      <c r="U403">
        <v>2000</v>
      </c>
      <c r="V403" s="48">
        <f t="shared" si="16"/>
        <v>628</v>
      </c>
    </row>
    <row r="404" spans="10:22" x14ac:dyDescent="0.25">
      <c r="J404" t="s">
        <v>986</v>
      </c>
      <c r="K404">
        <v>403</v>
      </c>
      <c r="M404" t="s">
        <v>334</v>
      </c>
      <c r="N404">
        <f t="shared" si="17"/>
        <v>1038</v>
      </c>
      <c r="P404" t="s">
        <v>2250</v>
      </c>
      <c r="Q404">
        <v>85</v>
      </c>
      <c r="S404" s="47" t="s">
        <v>206</v>
      </c>
      <c r="T404" s="47">
        <v>128</v>
      </c>
      <c r="U404">
        <v>1000</v>
      </c>
      <c r="V404" s="48">
        <f t="shared" si="16"/>
        <v>314</v>
      </c>
    </row>
    <row r="405" spans="10:22" x14ac:dyDescent="0.25">
      <c r="J405" t="s">
        <v>987</v>
      </c>
      <c r="K405">
        <v>404</v>
      </c>
      <c r="M405" t="s">
        <v>334</v>
      </c>
      <c r="N405">
        <f t="shared" si="17"/>
        <v>1038</v>
      </c>
      <c r="P405" t="s">
        <v>2251</v>
      </c>
      <c r="Q405">
        <v>85</v>
      </c>
      <c r="S405" s="47" t="s">
        <v>213</v>
      </c>
      <c r="T405" s="47">
        <v>256</v>
      </c>
      <c r="U405">
        <v>2000</v>
      </c>
      <c r="V405" s="48">
        <f t="shared" si="16"/>
        <v>628</v>
      </c>
    </row>
    <row r="406" spans="10:22" x14ac:dyDescent="0.25">
      <c r="J406" t="s">
        <v>988</v>
      </c>
      <c r="K406">
        <v>405</v>
      </c>
      <c r="M406" t="s">
        <v>334</v>
      </c>
      <c r="N406">
        <f t="shared" si="17"/>
        <v>1038</v>
      </c>
      <c r="P406" t="s">
        <v>2252</v>
      </c>
      <c r="Q406">
        <v>85</v>
      </c>
      <c r="S406" s="47" t="s">
        <v>213</v>
      </c>
      <c r="T406" s="47">
        <v>256</v>
      </c>
      <c r="U406">
        <v>2000</v>
      </c>
      <c r="V406" s="48">
        <f t="shared" si="16"/>
        <v>628</v>
      </c>
    </row>
    <row r="407" spans="10:22" x14ac:dyDescent="0.25">
      <c r="J407" t="s">
        <v>989</v>
      </c>
      <c r="K407">
        <v>406</v>
      </c>
      <c r="M407" t="s">
        <v>334</v>
      </c>
      <c r="N407">
        <f t="shared" si="17"/>
        <v>1038</v>
      </c>
      <c r="P407" t="s">
        <v>2253</v>
      </c>
      <c r="Q407">
        <v>85</v>
      </c>
      <c r="S407" s="47" t="s">
        <v>206</v>
      </c>
      <c r="T407" s="47">
        <v>128</v>
      </c>
      <c r="U407">
        <v>1000</v>
      </c>
      <c r="V407" s="48">
        <f t="shared" si="16"/>
        <v>314</v>
      </c>
    </row>
    <row r="408" spans="10:22" x14ac:dyDescent="0.25">
      <c r="J408" t="s">
        <v>990</v>
      </c>
      <c r="K408">
        <v>407</v>
      </c>
      <c r="M408" t="s">
        <v>334</v>
      </c>
      <c r="N408">
        <f t="shared" si="17"/>
        <v>1038</v>
      </c>
      <c r="P408" t="s">
        <v>2254</v>
      </c>
      <c r="Q408">
        <v>86</v>
      </c>
      <c r="S408" s="47" t="s">
        <v>213</v>
      </c>
      <c r="T408" s="47">
        <v>256</v>
      </c>
      <c r="U408">
        <v>2000</v>
      </c>
      <c r="V408" s="48">
        <f t="shared" si="16"/>
        <v>628</v>
      </c>
    </row>
    <row r="409" spans="10:22" x14ac:dyDescent="0.25">
      <c r="J409" t="s">
        <v>991</v>
      </c>
      <c r="K409">
        <v>408</v>
      </c>
      <c r="M409" t="s">
        <v>334</v>
      </c>
      <c r="N409">
        <f t="shared" si="17"/>
        <v>1038</v>
      </c>
      <c r="P409" t="s">
        <v>2255</v>
      </c>
      <c r="Q409">
        <v>87</v>
      </c>
      <c r="S409" s="47" t="s">
        <v>206</v>
      </c>
      <c r="T409" s="47">
        <v>128</v>
      </c>
      <c r="U409">
        <v>1000</v>
      </c>
      <c r="V409" s="48">
        <f t="shared" si="16"/>
        <v>314</v>
      </c>
    </row>
    <row r="410" spans="10:22" x14ac:dyDescent="0.25">
      <c r="J410" t="s">
        <v>992</v>
      </c>
      <c r="K410">
        <v>409</v>
      </c>
      <c r="M410" t="s">
        <v>334</v>
      </c>
      <c r="N410">
        <f t="shared" si="17"/>
        <v>1038</v>
      </c>
      <c r="P410" t="s">
        <v>2256</v>
      </c>
      <c r="Q410">
        <v>87</v>
      </c>
      <c r="S410" s="47" t="s">
        <v>202</v>
      </c>
      <c r="T410" s="47">
        <v>256</v>
      </c>
      <c r="U410">
        <v>1000</v>
      </c>
      <c r="V410" s="48">
        <f t="shared" si="16"/>
        <v>378</v>
      </c>
    </row>
    <row r="411" spans="10:22" x14ac:dyDescent="0.25">
      <c r="J411" t="s">
        <v>993</v>
      </c>
      <c r="K411">
        <v>410</v>
      </c>
      <c r="M411" t="s">
        <v>334</v>
      </c>
      <c r="N411">
        <f t="shared" si="17"/>
        <v>1038</v>
      </c>
      <c r="P411" t="s">
        <v>2257</v>
      </c>
      <c r="Q411">
        <v>87</v>
      </c>
      <c r="S411" s="47" t="s">
        <v>206</v>
      </c>
      <c r="T411" s="47">
        <v>128</v>
      </c>
      <c r="U411">
        <v>1000</v>
      </c>
      <c r="V411" s="48">
        <f t="shared" si="16"/>
        <v>314</v>
      </c>
    </row>
    <row r="412" spans="10:22" x14ac:dyDescent="0.25">
      <c r="J412" t="s">
        <v>994</v>
      </c>
      <c r="K412">
        <v>411</v>
      </c>
      <c r="M412" t="s">
        <v>334</v>
      </c>
      <c r="N412">
        <f t="shared" si="17"/>
        <v>1038</v>
      </c>
      <c r="P412" t="s">
        <v>2258</v>
      </c>
      <c r="Q412">
        <v>87</v>
      </c>
      <c r="S412" s="47" t="s">
        <v>202</v>
      </c>
      <c r="T412" s="47">
        <v>256</v>
      </c>
      <c r="U412">
        <v>1000</v>
      </c>
      <c r="V412" s="48">
        <f t="shared" si="16"/>
        <v>378</v>
      </c>
    </row>
    <row r="413" spans="10:22" x14ac:dyDescent="0.25">
      <c r="J413" t="s">
        <v>995</v>
      </c>
      <c r="K413">
        <v>412</v>
      </c>
      <c r="M413" t="s">
        <v>334</v>
      </c>
      <c r="N413">
        <f t="shared" si="17"/>
        <v>1038</v>
      </c>
      <c r="P413" t="s">
        <v>2259</v>
      </c>
      <c r="Q413">
        <v>87</v>
      </c>
      <c r="S413" s="47" t="s">
        <v>202</v>
      </c>
      <c r="T413" s="47">
        <v>256</v>
      </c>
      <c r="U413">
        <v>1000</v>
      </c>
      <c r="V413" s="48">
        <f t="shared" si="16"/>
        <v>378</v>
      </c>
    </row>
    <row r="414" spans="10:22" x14ac:dyDescent="0.25">
      <c r="J414" t="s">
        <v>996</v>
      </c>
      <c r="K414">
        <v>413</v>
      </c>
      <c r="M414" t="s">
        <v>334</v>
      </c>
      <c r="N414">
        <f t="shared" si="17"/>
        <v>1038</v>
      </c>
      <c r="P414" t="s">
        <v>2260</v>
      </c>
      <c r="Q414">
        <v>87</v>
      </c>
      <c r="S414" s="47" t="s">
        <v>202</v>
      </c>
      <c r="T414" s="47">
        <v>256</v>
      </c>
      <c r="U414">
        <v>1000</v>
      </c>
      <c r="V414" s="48">
        <f t="shared" si="16"/>
        <v>378</v>
      </c>
    </row>
    <row r="415" spans="10:22" x14ac:dyDescent="0.25">
      <c r="J415" t="s">
        <v>997</v>
      </c>
      <c r="K415">
        <v>414</v>
      </c>
      <c r="M415" t="s">
        <v>334</v>
      </c>
      <c r="N415">
        <f t="shared" si="17"/>
        <v>1038</v>
      </c>
      <c r="P415" t="s">
        <v>2261</v>
      </c>
      <c r="Q415">
        <v>87</v>
      </c>
      <c r="S415" s="47" t="s">
        <v>202</v>
      </c>
      <c r="T415" s="47">
        <v>256</v>
      </c>
      <c r="U415">
        <v>1000</v>
      </c>
      <c r="V415" s="48">
        <f t="shared" si="16"/>
        <v>378</v>
      </c>
    </row>
    <row r="416" spans="10:22" x14ac:dyDescent="0.25">
      <c r="J416" t="s">
        <v>998</v>
      </c>
      <c r="K416">
        <v>415</v>
      </c>
      <c r="M416" t="s">
        <v>334</v>
      </c>
      <c r="N416">
        <f t="shared" si="17"/>
        <v>1038</v>
      </c>
      <c r="P416" t="s">
        <v>2262</v>
      </c>
      <c r="Q416">
        <v>87</v>
      </c>
      <c r="S416" s="47" t="s">
        <v>202</v>
      </c>
      <c r="T416" s="47">
        <v>256</v>
      </c>
      <c r="U416">
        <v>1000</v>
      </c>
      <c r="V416" s="48">
        <f t="shared" si="16"/>
        <v>378</v>
      </c>
    </row>
    <row r="417" spans="10:22" x14ac:dyDescent="0.25">
      <c r="J417" t="s">
        <v>999</v>
      </c>
      <c r="K417">
        <v>416</v>
      </c>
      <c r="M417" t="s">
        <v>334</v>
      </c>
      <c r="N417">
        <f t="shared" si="17"/>
        <v>1038</v>
      </c>
      <c r="P417" t="s">
        <v>2263</v>
      </c>
      <c r="Q417">
        <v>87</v>
      </c>
      <c r="S417" s="47" t="s">
        <v>202</v>
      </c>
      <c r="T417" s="47">
        <v>256</v>
      </c>
      <c r="U417">
        <v>1000</v>
      </c>
      <c r="V417" s="48">
        <f t="shared" si="16"/>
        <v>378</v>
      </c>
    </row>
    <row r="418" spans="10:22" x14ac:dyDescent="0.25">
      <c r="J418" t="s">
        <v>1000</v>
      </c>
      <c r="K418">
        <v>417</v>
      </c>
      <c r="M418" t="s">
        <v>334</v>
      </c>
      <c r="N418">
        <f t="shared" si="17"/>
        <v>1038</v>
      </c>
      <c r="P418" t="s">
        <v>2264</v>
      </c>
      <c r="Q418">
        <v>87</v>
      </c>
      <c r="S418" s="47" t="s">
        <v>206</v>
      </c>
      <c r="T418" s="47">
        <v>128</v>
      </c>
      <c r="U418">
        <v>1000</v>
      </c>
      <c r="V418" s="48">
        <f t="shared" si="16"/>
        <v>314</v>
      </c>
    </row>
    <row r="419" spans="10:22" x14ac:dyDescent="0.25">
      <c r="J419" t="s">
        <v>1001</v>
      </c>
      <c r="K419">
        <v>418</v>
      </c>
      <c r="M419" t="s">
        <v>334</v>
      </c>
      <c r="N419">
        <f t="shared" si="17"/>
        <v>1038</v>
      </c>
      <c r="P419" t="s">
        <v>2265</v>
      </c>
      <c r="Q419">
        <v>88</v>
      </c>
      <c r="S419" s="47" t="s">
        <v>213</v>
      </c>
      <c r="T419" s="47">
        <v>256</v>
      </c>
      <c r="U419">
        <v>2000</v>
      </c>
      <c r="V419" s="48">
        <f t="shared" si="16"/>
        <v>628</v>
      </c>
    </row>
    <row r="420" spans="10:22" x14ac:dyDescent="0.25">
      <c r="J420" t="s">
        <v>1002</v>
      </c>
      <c r="K420">
        <v>419</v>
      </c>
      <c r="M420" t="s">
        <v>334</v>
      </c>
      <c r="N420">
        <f t="shared" si="17"/>
        <v>1038</v>
      </c>
      <c r="P420" t="s">
        <v>2266</v>
      </c>
      <c r="Q420">
        <v>88</v>
      </c>
      <c r="S420" s="47" t="s">
        <v>206</v>
      </c>
      <c r="T420" s="47">
        <v>128</v>
      </c>
      <c r="U420">
        <v>1000</v>
      </c>
      <c r="V420" s="48">
        <f t="shared" si="16"/>
        <v>314</v>
      </c>
    </row>
    <row r="421" spans="10:22" x14ac:dyDescent="0.25">
      <c r="J421" t="s">
        <v>351</v>
      </c>
      <c r="K421">
        <v>420</v>
      </c>
      <c r="M421" t="s">
        <v>334</v>
      </c>
      <c r="N421">
        <f t="shared" si="17"/>
        <v>1038</v>
      </c>
      <c r="P421" t="s">
        <v>2267</v>
      </c>
      <c r="Q421">
        <v>88</v>
      </c>
      <c r="S421" s="47" t="s">
        <v>206</v>
      </c>
      <c r="T421" s="47">
        <v>128</v>
      </c>
      <c r="U421">
        <v>1000</v>
      </c>
      <c r="V421" s="48">
        <f t="shared" si="16"/>
        <v>314</v>
      </c>
    </row>
    <row r="422" spans="10:22" x14ac:dyDescent="0.25">
      <c r="J422" t="s">
        <v>1003</v>
      </c>
      <c r="K422">
        <v>421</v>
      </c>
      <c r="M422" t="s">
        <v>334</v>
      </c>
      <c r="N422">
        <f t="shared" si="17"/>
        <v>1038</v>
      </c>
      <c r="P422" t="s">
        <v>2268</v>
      </c>
      <c r="Q422">
        <v>88</v>
      </c>
      <c r="S422" s="47" t="s">
        <v>261</v>
      </c>
      <c r="T422" s="47">
        <v>128</v>
      </c>
      <c r="U422">
        <v>2000</v>
      </c>
      <c r="V422" s="48">
        <f t="shared" si="16"/>
        <v>564</v>
      </c>
    </row>
    <row r="423" spans="10:22" x14ac:dyDescent="0.25">
      <c r="J423" t="s">
        <v>1004</v>
      </c>
      <c r="K423">
        <v>422</v>
      </c>
      <c r="M423" t="s">
        <v>334</v>
      </c>
      <c r="N423">
        <f t="shared" si="17"/>
        <v>1038</v>
      </c>
      <c r="P423" t="s">
        <v>2269</v>
      </c>
      <c r="Q423">
        <v>88</v>
      </c>
      <c r="S423" s="47" t="s">
        <v>206</v>
      </c>
      <c r="T423" s="47">
        <v>128</v>
      </c>
      <c r="U423">
        <v>1000</v>
      </c>
      <c r="V423" s="48">
        <f t="shared" si="16"/>
        <v>314</v>
      </c>
    </row>
    <row r="424" spans="10:22" x14ac:dyDescent="0.25">
      <c r="J424" t="s">
        <v>1005</v>
      </c>
      <c r="K424">
        <v>423</v>
      </c>
      <c r="M424" t="s">
        <v>334</v>
      </c>
      <c r="N424">
        <f t="shared" si="17"/>
        <v>1038</v>
      </c>
      <c r="P424" t="s">
        <v>2270</v>
      </c>
      <c r="Q424">
        <v>88</v>
      </c>
      <c r="S424" s="47" t="s">
        <v>261</v>
      </c>
      <c r="T424" s="47">
        <v>128</v>
      </c>
      <c r="U424">
        <v>2000</v>
      </c>
      <c r="V424" s="48">
        <f t="shared" si="16"/>
        <v>564</v>
      </c>
    </row>
    <row r="425" spans="10:22" x14ac:dyDescent="0.25">
      <c r="J425" t="s">
        <v>1006</v>
      </c>
      <c r="K425">
        <v>424</v>
      </c>
      <c r="M425" t="s">
        <v>334</v>
      </c>
      <c r="N425">
        <f t="shared" si="17"/>
        <v>1038</v>
      </c>
      <c r="P425" t="s">
        <v>2271</v>
      </c>
      <c r="Q425">
        <v>88</v>
      </c>
      <c r="S425" s="47" t="s">
        <v>202</v>
      </c>
      <c r="T425" s="47">
        <v>256</v>
      </c>
      <c r="U425">
        <v>1000</v>
      </c>
      <c r="V425" s="48">
        <f t="shared" si="16"/>
        <v>378</v>
      </c>
    </row>
    <row r="426" spans="10:22" x14ac:dyDescent="0.25">
      <c r="J426" t="s">
        <v>1007</v>
      </c>
      <c r="K426">
        <v>425</v>
      </c>
      <c r="M426" t="s">
        <v>334</v>
      </c>
      <c r="N426">
        <f t="shared" si="17"/>
        <v>1038</v>
      </c>
      <c r="P426" t="s">
        <v>2272</v>
      </c>
      <c r="Q426">
        <v>88</v>
      </c>
      <c r="S426" s="47" t="s">
        <v>202</v>
      </c>
      <c r="T426" s="47">
        <v>256</v>
      </c>
      <c r="U426">
        <v>1000</v>
      </c>
      <c r="V426" s="48">
        <f t="shared" si="16"/>
        <v>378</v>
      </c>
    </row>
    <row r="427" spans="10:22" x14ac:dyDescent="0.25">
      <c r="J427" t="s">
        <v>1008</v>
      </c>
      <c r="K427">
        <v>426</v>
      </c>
      <c r="M427" t="s">
        <v>334</v>
      </c>
      <c r="N427">
        <f t="shared" si="17"/>
        <v>1038</v>
      </c>
      <c r="P427" t="s">
        <v>2273</v>
      </c>
      <c r="Q427">
        <v>88</v>
      </c>
      <c r="S427" s="47" t="s">
        <v>213</v>
      </c>
      <c r="T427" s="47">
        <v>256</v>
      </c>
      <c r="U427">
        <v>2000</v>
      </c>
      <c r="V427" s="48">
        <f t="shared" si="16"/>
        <v>628</v>
      </c>
    </row>
    <row r="428" spans="10:22" x14ac:dyDescent="0.25">
      <c r="J428" t="s">
        <v>1009</v>
      </c>
      <c r="K428">
        <v>427</v>
      </c>
      <c r="M428" t="s">
        <v>334</v>
      </c>
      <c r="N428">
        <f t="shared" si="17"/>
        <v>1038</v>
      </c>
      <c r="P428" t="s">
        <v>2274</v>
      </c>
      <c r="Q428">
        <v>88</v>
      </c>
      <c r="S428" s="47" t="s">
        <v>206</v>
      </c>
      <c r="T428" s="47">
        <v>128</v>
      </c>
      <c r="U428">
        <v>1000</v>
      </c>
      <c r="V428" s="48">
        <f t="shared" si="16"/>
        <v>314</v>
      </c>
    </row>
    <row r="429" spans="10:22" x14ac:dyDescent="0.25">
      <c r="J429" t="s">
        <v>1010</v>
      </c>
      <c r="K429">
        <v>428</v>
      </c>
      <c r="M429" t="s">
        <v>334</v>
      </c>
      <c r="N429">
        <f t="shared" si="17"/>
        <v>1038</v>
      </c>
      <c r="P429" t="s">
        <v>2275</v>
      </c>
      <c r="Q429">
        <v>88</v>
      </c>
      <c r="S429" s="47" t="s">
        <v>213</v>
      </c>
      <c r="T429" s="47">
        <v>256</v>
      </c>
      <c r="U429">
        <v>2000</v>
      </c>
      <c r="V429" s="48">
        <f t="shared" si="16"/>
        <v>628</v>
      </c>
    </row>
    <row r="430" spans="10:22" x14ac:dyDescent="0.25">
      <c r="J430" t="s">
        <v>1011</v>
      </c>
      <c r="K430">
        <v>429</v>
      </c>
      <c r="M430" t="s">
        <v>334</v>
      </c>
      <c r="N430">
        <f t="shared" si="17"/>
        <v>1038</v>
      </c>
      <c r="P430" t="s">
        <v>2276</v>
      </c>
      <c r="Q430">
        <v>88</v>
      </c>
      <c r="S430" s="47" t="s">
        <v>261</v>
      </c>
      <c r="T430" s="47">
        <v>128</v>
      </c>
      <c r="U430">
        <v>2000</v>
      </c>
      <c r="V430" s="48">
        <f t="shared" si="16"/>
        <v>564</v>
      </c>
    </row>
    <row r="431" spans="10:22" x14ac:dyDescent="0.25">
      <c r="J431" t="s">
        <v>1012</v>
      </c>
      <c r="K431">
        <v>430</v>
      </c>
      <c r="M431" t="s">
        <v>334</v>
      </c>
      <c r="N431">
        <f t="shared" si="17"/>
        <v>1038</v>
      </c>
      <c r="P431" t="s">
        <v>2277</v>
      </c>
      <c r="Q431">
        <v>88</v>
      </c>
      <c r="S431" s="47" t="s">
        <v>261</v>
      </c>
      <c r="T431" s="47">
        <v>128</v>
      </c>
      <c r="U431">
        <v>2000</v>
      </c>
      <c r="V431" s="48">
        <f t="shared" si="16"/>
        <v>564</v>
      </c>
    </row>
    <row r="432" spans="10:22" x14ac:dyDescent="0.25">
      <c r="J432" t="s">
        <v>1013</v>
      </c>
      <c r="K432">
        <v>431</v>
      </c>
      <c r="M432" t="s">
        <v>334</v>
      </c>
      <c r="N432">
        <f t="shared" si="17"/>
        <v>1038</v>
      </c>
      <c r="P432" t="s">
        <v>2278</v>
      </c>
      <c r="Q432">
        <v>88</v>
      </c>
      <c r="S432" s="47" t="s">
        <v>202</v>
      </c>
      <c r="T432" s="47">
        <v>256</v>
      </c>
      <c r="U432">
        <v>1000</v>
      </c>
      <c r="V432" s="48">
        <f t="shared" si="16"/>
        <v>378</v>
      </c>
    </row>
    <row r="433" spans="10:22" x14ac:dyDescent="0.25">
      <c r="J433" t="s">
        <v>1014</v>
      </c>
      <c r="K433">
        <v>432</v>
      </c>
      <c r="M433" t="s">
        <v>334</v>
      </c>
      <c r="N433">
        <f t="shared" si="17"/>
        <v>1038</v>
      </c>
      <c r="P433" t="s">
        <v>2279</v>
      </c>
      <c r="Q433">
        <v>88</v>
      </c>
      <c r="S433" s="47" t="s">
        <v>261</v>
      </c>
      <c r="T433" s="47">
        <v>128</v>
      </c>
      <c r="U433">
        <v>2000</v>
      </c>
      <c r="V433" s="48">
        <f t="shared" si="16"/>
        <v>564</v>
      </c>
    </row>
    <row r="434" spans="10:22" x14ac:dyDescent="0.25">
      <c r="J434" t="s">
        <v>1015</v>
      </c>
      <c r="K434">
        <v>433</v>
      </c>
      <c r="M434" t="s">
        <v>334</v>
      </c>
      <c r="N434">
        <f t="shared" si="17"/>
        <v>1038</v>
      </c>
      <c r="P434" t="s">
        <v>2279</v>
      </c>
      <c r="Q434">
        <v>88</v>
      </c>
      <c r="S434" s="47" t="s">
        <v>202</v>
      </c>
      <c r="T434" s="47">
        <v>256</v>
      </c>
      <c r="U434">
        <v>1000</v>
      </c>
      <c r="V434" s="48">
        <f t="shared" si="16"/>
        <v>378</v>
      </c>
    </row>
    <row r="435" spans="10:22" x14ac:dyDescent="0.25">
      <c r="J435" t="s">
        <v>1016</v>
      </c>
      <c r="K435">
        <v>434</v>
      </c>
      <c r="M435" t="s">
        <v>334</v>
      </c>
      <c r="N435">
        <f t="shared" si="17"/>
        <v>1038</v>
      </c>
      <c r="P435" t="s">
        <v>2278</v>
      </c>
      <c r="Q435">
        <v>88</v>
      </c>
      <c r="S435" s="47" t="s">
        <v>213</v>
      </c>
      <c r="T435" s="47">
        <v>256</v>
      </c>
      <c r="U435">
        <v>2000</v>
      </c>
      <c r="V435" s="48">
        <f t="shared" si="16"/>
        <v>628</v>
      </c>
    </row>
    <row r="436" spans="10:22" x14ac:dyDescent="0.25">
      <c r="J436" t="s">
        <v>1017</v>
      </c>
      <c r="K436">
        <v>435</v>
      </c>
      <c r="M436" t="s">
        <v>334</v>
      </c>
      <c r="N436">
        <f t="shared" si="17"/>
        <v>1038</v>
      </c>
      <c r="P436" t="s">
        <v>2280</v>
      </c>
      <c r="Q436">
        <v>88</v>
      </c>
      <c r="S436" s="47" t="s">
        <v>202</v>
      </c>
      <c r="T436" s="47">
        <v>256</v>
      </c>
      <c r="U436">
        <v>1000</v>
      </c>
      <c r="V436" s="48">
        <f t="shared" si="16"/>
        <v>378</v>
      </c>
    </row>
    <row r="437" spans="10:22" x14ac:dyDescent="0.25">
      <c r="J437" t="s">
        <v>1018</v>
      </c>
      <c r="K437">
        <v>436</v>
      </c>
      <c r="M437" t="s">
        <v>334</v>
      </c>
      <c r="N437">
        <f t="shared" si="17"/>
        <v>1038</v>
      </c>
      <c r="P437" t="s">
        <v>2281</v>
      </c>
      <c r="Q437">
        <v>88</v>
      </c>
      <c r="S437" s="47" t="s">
        <v>206</v>
      </c>
      <c r="T437" s="47">
        <v>128</v>
      </c>
      <c r="U437">
        <v>1000</v>
      </c>
      <c r="V437" s="48">
        <f t="shared" si="16"/>
        <v>314</v>
      </c>
    </row>
    <row r="438" spans="10:22" x14ac:dyDescent="0.25">
      <c r="J438" t="s">
        <v>1019</v>
      </c>
      <c r="K438">
        <v>437</v>
      </c>
      <c r="M438" t="s">
        <v>334</v>
      </c>
      <c r="N438">
        <f t="shared" si="17"/>
        <v>1038</v>
      </c>
      <c r="P438" t="s">
        <v>2282</v>
      </c>
      <c r="Q438">
        <v>88</v>
      </c>
      <c r="S438" s="47" t="s">
        <v>213</v>
      </c>
      <c r="T438" s="47">
        <v>256</v>
      </c>
      <c r="U438">
        <v>2000</v>
      </c>
      <c r="V438" s="48">
        <f t="shared" si="16"/>
        <v>628</v>
      </c>
    </row>
    <row r="439" spans="10:22" x14ac:dyDescent="0.25">
      <c r="J439" t="s">
        <v>1020</v>
      </c>
      <c r="K439">
        <v>438</v>
      </c>
      <c r="M439" t="s">
        <v>334</v>
      </c>
      <c r="N439">
        <f t="shared" si="17"/>
        <v>1038</v>
      </c>
      <c r="P439" t="s">
        <v>2283</v>
      </c>
      <c r="Q439">
        <v>88</v>
      </c>
      <c r="S439" s="47" t="s">
        <v>261</v>
      </c>
      <c r="T439" s="47">
        <v>128</v>
      </c>
      <c r="U439">
        <v>2000</v>
      </c>
      <c r="V439" s="48">
        <f t="shared" si="16"/>
        <v>564</v>
      </c>
    </row>
    <row r="440" spans="10:22" x14ac:dyDescent="0.25">
      <c r="J440" t="s">
        <v>1021</v>
      </c>
      <c r="K440">
        <v>439</v>
      </c>
      <c r="M440" t="s">
        <v>334</v>
      </c>
      <c r="N440">
        <f t="shared" si="17"/>
        <v>1038</v>
      </c>
      <c r="P440" t="s">
        <v>2284</v>
      </c>
      <c r="Q440">
        <v>88</v>
      </c>
      <c r="S440" s="47" t="s">
        <v>261</v>
      </c>
      <c r="T440" s="47">
        <v>128</v>
      </c>
      <c r="U440">
        <v>2000</v>
      </c>
      <c r="V440" s="48">
        <f t="shared" si="16"/>
        <v>564</v>
      </c>
    </row>
    <row r="441" spans="10:22" x14ac:dyDescent="0.25">
      <c r="J441" t="s">
        <v>1022</v>
      </c>
      <c r="K441">
        <v>440</v>
      </c>
      <c r="M441" t="s">
        <v>334</v>
      </c>
      <c r="N441">
        <f t="shared" si="17"/>
        <v>1038</v>
      </c>
      <c r="P441" t="s">
        <v>2285</v>
      </c>
      <c r="Q441">
        <v>88</v>
      </c>
      <c r="S441" s="47" t="s">
        <v>202</v>
      </c>
      <c r="T441" s="47">
        <v>256</v>
      </c>
      <c r="U441">
        <v>1000</v>
      </c>
      <c r="V441" s="48">
        <f t="shared" si="16"/>
        <v>378</v>
      </c>
    </row>
    <row r="442" spans="10:22" x14ac:dyDescent="0.25">
      <c r="J442" t="s">
        <v>1023</v>
      </c>
      <c r="K442">
        <v>441</v>
      </c>
      <c r="M442" t="s">
        <v>334</v>
      </c>
      <c r="N442">
        <f t="shared" si="17"/>
        <v>1038</v>
      </c>
      <c r="P442" t="s">
        <v>2286</v>
      </c>
      <c r="Q442">
        <v>89</v>
      </c>
      <c r="S442" s="47" t="s">
        <v>261</v>
      </c>
      <c r="T442" s="47">
        <v>128</v>
      </c>
      <c r="U442">
        <v>2000</v>
      </c>
      <c r="V442" s="48">
        <f t="shared" si="16"/>
        <v>564</v>
      </c>
    </row>
    <row r="443" spans="10:22" x14ac:dyDescent="0.25">
      <c r="J443" t="s">
        <v>1024</v>
      </c>
      <c r="K443">
        <v>442</v>
      </c>
      <c r="M443" t="s">
        <v>334</v>
      </c>
      <c r="N443">
        <f t="shared" si="17"/>
        <v>1038</v>
      </c>
      <c r="P443" t="s">
        <v>2287</v>
      </c>
      <c r="Q443">
        <v>90</v>
      </c>
      <c r="S443" s="47" t="s">
        <v>202</v>
      </c>
      <c r="T443" s="47">
        <v>256</v>
      </c>
      <c r="U443">
        <v>1000</v>
      </c>
      <c r="V443" s="48">
        <f t="shared" si="16"/>
        <v>378</v>
      </c>
    </row>
    <row r="444" spans="10:22" x14ac:dyDescent="0.25">
      <c r="J444" t="s">
        <v>1025</v>
      </c>
      <c r="K444">
        <v>443</v>
      </c>
      <c r="M444" t="s">
        <v>334</v>
      </c>
      <c r="N444">
        <f t="shared" si="17"/>
        <v>1038</v>
      </c>
      <c r="P444" t="s">
        <v>2288</v>
      </c>
      <c r="Q444">
        <v>91</v>
      </c>
      <c r="S444" s="47" t="s">
        <v>213</v>
      </c>
      <c r="T444" s="47">
        <v>256</v>
      </c>
      <c r="U444">
        <v>2000</v>
      </c>
      <c r="V444" s="48">
        <f t="shared" si="16"/>
        <v>628</v>
      </c>
    </row>
    <row r="445" spans="10:22" x14ac:dyDescent="0.25">
      <c r="J445" t="s">
        <v>1026</v>
      </c>
      <c r="K445">
        <v>444</v>
      </c>
      <c r="M445" t="s">
        <v>334</v>
      </c>
      <c r="N445">
        <f t="shared" si="17"/>
        <v>1038</v>
      </c>
      <c r="P445" t="s">
        <v>2289</v>
      </c>
      <c r="Q445">
        <v>91</v>
      </c>
      <c r="S445" s="47" t="s">
        <v>213</v>
      </c>
      <c r="T445" s="47">
        <v>256</v>
      </c>
      <c r="U445">
        <v>2000</v>
      </c>
      <c r="V445" s="48">
        <f t="shared" si="16"/>
        <v>628</v>
      </c>
    </row>
    <row r="446" spans="10:22" x14ac:dyDescent="0.25">
      <c r="J446" t="s">
        <v>1027</v>
      </c>
      <c r="K446">
        <v>445</v>
      </c>
      <c r="M446" t="s">
        <v>334</v>
      </c>
      <c r="N446">
        <f t="shared" si="17"/>
        <v>1038</v>
      </c>
      <c r="P446" t="s">
        <v>2290</v>
      </c>
      <c r="Q446">
        <v>91</v>
      </c>
      <c r="S446" s="47" t="s">
        <v>213</v>
      </c>
      <c r="T446" s="47">
        <v>256</v>
      </c>
      <c r="U446">
        <v>2000</v>
      </c>
      <c r="V446" s="48">
        <f t="shared" si="16"/>
        <v>628</v>
      </c>
    </row>
    <row r="447" spans="10:22" x14ac:dyDescent="0.25">
      <c r="J447" t="s">
        <v>1028</v>
      </c>
      <c r="K447">
        <v>446</v>
      </c>
      <c r="M447" t="s">
        <v>334</v>
      </c>
      <c r="N447">
        <f t="shared" si="17"/>
        <v>1038</v>
      </c>
      <c r="P447" t="s">
        <v>2291</v>
      </c>
      <c r="Q447">
        <v>91</v>
      </c>
      <c r="S447" s="47" t="s">
        <v>202</v>
      </c>
      <c r="T447" s="47">
        <v>256</v>
      </c>
      <c r="U447">
        <v>1000</v>
      </c>
      <c r="V447" s="48">
        <f t="shared" si="16"/>
        <v>378</v>
      </c>
    </row>
    <row r="448" spans="10:22" x14ac:dyDescent="0.25">
      <c r="J448" t="s">
        <v>1029</v>
      </c>
      <c r="K448">
        <v>447</v>
      </c>
      <c r="M448" t="s">
        <v>334</v>
      </c>
      <c r="N448">
        <f t="shared" si="17"/>
        <v>1038</v>
      </c>
      <c r="P448" t="s">
        <v>2292</v>
      </c>
      <c r="Q448">
        <v>91</v>
      </c>
      <c r="S448" s="47" t="s">
        <v>261</v>
      </c>
      <c r="T448" s="47">
        <v>128</v>
      </c>
      <c r="U448">
        <v>2000</v>
      </c>
      <c r="V448" s="48">
        <f t="shared" si="16"/>
        <v>564</v>
      </c>
    </row>
    <row r="449" spans="10:22" x14ac:dyDescent="0.25">
      <c r="J449" t="s">
        <v>1030</v>
      </c>
      <c r="K449">
        <v>448</v>
      </c>
      <c r="M449" t="s">
        <v>334</v>
      </c>
      <c r="N449">
        <f t="shared" si="17"/>
        <v>1038</v>
      </c>
      <c r="P449" t="s">
        <v>2293</v>
      </c>
      <c r="Q449">
        <v>91</v>
      </c>
      <c r="S449" s="47" t="s">
        <v>202</v>
      </c>
      <c r="T449" s="47">
        <v>256</v>
      </c>
      <c r="U449">
        <v>1000</v>
      </c>
      <c r="V449" s="48">
        <f t="shared" si="16"/>
        <v>378</v>
      </c>
    </row>
    <row r="450" spans="10:22" x14ac:dyDescent="0.25">
      <c r="J450" t="s">
        <v>1031</v>
      </c>
      <c r="K450">
        <v>449</v>
      </c>
      <c r="M450" t="s">
        <v>334</v>
      </c>
      <c r="N450">
        <f t="shared" si="17"/>
        <v>1038</v>
      </c>
      <c r="P450" t="s">
        <v>2294</v>
      </c>
      <c r="Q450">
        <v>92</v>
      </c>
      <c r="S450" s="47" t="s">
        <v>206</v>
      </c>
      <c r="T450" s="47">
        <v>128</v>
      </c>
      <c r="U450">
        <v>1000</v>
      </c>
      <c r="V450" s="48">
        <f t="shared" si="16"/>
        <v>314</v>
      </c>
    </row>
    <row r="451" spans="10:22" x14ac:dyDescent="0.25">
      <c r="J451" t="s">
        <v>1032</v>
      </c>
      <c r="K451">
        <v>450</v>
      </c>
      <c r="M451" t="s">
        <v>334</v>
      </c>
      <c r="N451">
        <f t="shared" si="17"/>
        <v>1038</v>
      </c>
      <c r="P451" t="s">
        <v>2295</v>
      </c>
      <c r="Q451">
        <v>93</v>
      </c>
      <c r="S451" s="47" t="s">
        <v>202</v>
      </c>
      <c r="T451" s="47">
        <v>256</v>
      </c>
      <c r="U451">
        <v>1000</v>
      </c>
      <c r="V451" s="48">
        <f t="shared" ref="V451:V514" si="18">IF(ISNUMBER(SEARCH("+",$S451)),(T451*0.5+U451*0.25),IF(ISNUMBER(SEARCH("HDD",$S451)),(T451*0.25),IF(ISNUMBER(SEARCH("SSD",$S451)),(T451*0.5))))</f>
        <v>378</v>
      </c>
    </row>
    <row r="452" spans="10:22" x14ac:dyDescent="0.25">
      <c r="J452" t="s">
        <v>1033</v>
      </c>
      <c r="K452">
        <v>451</v>
      </c>
      <c r="M452" t="s">
        <v>334</v>
      </c>
      <c r="N452">
        <f t="shared" si="17"/>
        <v>1038</v>
      </c>
      <c r="P452" t="s">
        <v>2296</v>
      </c>
      <c r="Q452">
        <v>94</v>
      </c>
      <c r="S452" s="47" t="s">
        <v>4117</v>
      </c>
      <c r="T452" s="47">
        <v>256</v>
      </c>
      <c r="U452">
        <v>500</v>
      </c>
      <c r="V452" s="48">
        <f t="shared" si="18"/>
        <v>253</v>
      </c>
    </row>
    <row r="453" spans="10:22" x14ac:dyDescent="0.25">
      <c r="J453" t="s">
        <v>1034</v>
      </c>
      <c r="K453">
        <v>452</v>
      </c>
      <c r="M453" t="s">
        <v>334</v>
      </c>
      <c r="N453">
        <f t="shared" si="17"/>
        <v>1038</v>
      </c>
      <c r="P453" t="s">
        <v>2297</v>
      </c>
      <c r="Q453">
        <v>94</v>
      </c>
      <c r="S453" s="47" t="s">
        <v>206</v>
      </c>
      <c r="T453" s="47">
        <v>128</v>
      </c>
      <c r="U453">
        <v>1000</v>
      </c>
      <c r="V453" s="48">
        <f t="shared" si="18"/>
        <v>314</v>
      </c>
    </row>
    <row r="454" spans="10:22" x14ac:dyDescent="0.25">
      <c r="J454" t="s">
        <v>1035</v>
      </c>
      <c r="K454">
        <v>453</v>
      </c>
      <c r="M454" t="s">
        <v>334</v>
      </c>
      <c r="N454">
        <f t="shared" si="17"/>
        <v>1038</v>
      </c>
      <c r="P454" t="s">
        <v>2298</v>
      </c>
      <c r="Q454">
        <v>94</v>
      </c>
      <c r="S454" s="47" t="s">
        <v>206</v>
      </c>
      <c r="T454" s="47">
        <v>128</v>
      </c>
      <c r="U454">
        <v>1000</v>
      </c>
      <c r="V454" s="48">
        <f t="shared" si="18"/>
        <v>314</v>
      </c>
    </row>
    <row r="455" spans="10:22" x14ac:dyDescent="0.25">
      <c r="J455" t="s">
        <v>1036</v>
      </c>
      <c r="K455">
        <v>454</v>
      </c>
      <c r="M455" t="s">
        <v>334</v>
      </c>
      <c r="N455">
        <f t="shared" si="17"/>
        <v>1038</v>
      </c>
      <c r="P455" t="s">
        <v>2299</v>
      </c>
      <c r="Q455">
        <v>94</v>
      </c>
      <c r="S455" s="47" t="s">
        <v>202</v>
      </c>
      <c r="T455" s="47">
        <v>256</v>
      </c>
      <c r="U455">
        <v>1000</v>
      </c>
      <c r="V455" s="48">
        <f t="shared" si="18"/>
        <v>378</v>
      </c>
    </row>
    <row r="456" spans="10:22" x14ac:dyDescent="0.25">
      <c r="J456" t="s">
        <v>1037</v>
      </c>
      <c r="K456">
        <v>455</v>
      </c>
      <c r="M456" t="s">
        <v>334</v>
      </c>
      <c r="N456">
        <f t="shared" si="17"/>
        <v>1038</v>
      </c>
      <c r="P456" t="s">
        <v>2300</v>
      </c>
      <c r="Q456">
        <v>94</v>
      </c>
      <c r="S456" s="47" t="s">
        <v>202</v>
      </c>
      <c r="T456" s="47">
        <v>256</v>
      </c>
      <c r="U456">
        <v>1000</v>
      </c>
      <c r="V456" s="48">
        <f t="shared" si="18"/>
        <v>378</v>
      </c>
    </row>
    <row r="457" spans="10:22" x14ac:dyDescent="0.25">
      <c r="J457" t="s">
        <v>1038</v>
      </c>
      <c r="K457">
        <v>456</v>
      </c>
      <c r="M457" t="s">
        <v>334</v>
      </c>
      <c r="N457">
        <f t="shared" si="17"/>
        <v>1038</v>
      </c>
      <c r="P457" t="s">
        <v>2301</v>
      </c>
      <c r="Q457">
        <v>94</v>
      </c>
      <c r="S457" s="47" t="s">
        <v>206</v>
      </c>
      <c r="T457" s="47">
        <v>128</v>
      </c>
      <c r="U457">
        <v>1000</v>
      </c>
      <c r="V457" s="48">
        <f t="shared" si="18"/>
        <v>314</v>
      </c>
    </row>
    <row r="458" spans="10:22" x14ac:dyDescent="0.25">
      <c r="J458" t="s">
        <v>1039</v>
      </c>
      <c r="K458">
        <v>457</v>
      </c>
      <c r="M458" t="s">
        <v>334</v>
      </c>
      <c r="N458">
        <f t="shared" si="17"/>
        <v>1038</v>
      </c>
      <c r="P458" t="s">
        <v>2302</v>
      </c>
      <c r="Q458">
        <v>94</v>
      </c>
      <c r="S458" s="47" t="s">
        <v>202</v>
      </c>
      <c r="T458" s="47">
        <v>256</v>
      </c>
      <c r="U458">
        <v>1000</v>
      </c>
      <c r="V458" s="48">
        <f t="shared" si="18"/>
        <v>378</v>
      </c>
    </row>
    <row r="459" spans="10:22" x14ac:dyDescent="0.25">
      <c r="J459" t="s">
        <v>1040</v>
      </c>
      <c r="K459">
        <v>458</v>
      </c>
      <c r="M459" t="s">
        <v>334</v>
      </c>
      <c r="N459">
        <f t="shared" si="17"/>
        <v>1038</v>
      </c>
      <c r="P459" t="s">
        <v>2303</v>
      </c>
      <c r="Q459">
        <v>94</v>
      </c>
      <c r="S459" s="47" t="s">
        <v>202</v>
      </c>
      <c r="T459" s="47">
        <v>256</v>
      </c>
      <c r="U459">
        <v>1000</v>
      </c>
      <c r="V459" s="48">
        <f t="shared" si="18"/>
        <v>378</v>
      </c>
    </row>
    <row r="460" spans="10:22" x14ac:dyDescent="0.25">
      <c r="J460" t="s">
        <v>1041</v>
      </c>
      <c r="K460">
        <v>459</v>
      </c>
      <c r="M460" t="s">
        <v>334</v>
      </c>
      <c r="N460">
        <f t="shared" si="17"/>
        <v>1038</v>
      </c>
      <c r="P460" t="s">
        <v>2304</v>
      </c>
      <c r="Q460">
        <v>94</v>
      </c>
      <c r="S460" s="47" t="s">
        <v>206</v>
      </c>
      <c r="T460" s="47">
        <v>128</v>
      </c>
      <c r="U460">
        <v>1000</v>
      </c>
      <c r="V460" s="48">
        <f t="shared" si="18"/>
        <v>314</v>
      </c>
    </row>
    <row r="461" spans="10:22" x14ac:dyDescent="0.25">
      <c r="J461" t="s">
        <v>1042</v>
      </c>
      <c r="K461">
        <v>460</v>
      </c>
      <c r="M461" t="s">
        <v>334</v>
      </c>
      <c r="N461">
        <f t="shared" si="17"/>
        <v>1038</v>
      </c>
      <c r="P461" t="s">
        <v>2304</v>
      </c>
      <c r="Q461">
        <v>94</v>
      </c>
      <c r="S461" s="47" t="s">
        <v>206</v>
      </c>
      <c r="T461" s="47">
        <v>128</v>
      </c>
      <c r="U461">
        <v>1000</v>
      </c>
      <c r="V461" s="48">
        <f t="shared" si="18"/>
        <v>314</v>
      </c>
    </row>
    <row r="462" spans="10:22" x14ac:dyDescent="0.25">
      <c r="J462" t="s">
        <v>1043</v>
      </c>
      <c r="K462">
        <v>461</v>
      </c>
      <c r="M462" t="s">
        <v>334</v>
      </c>
      <c r="N462">
        <f t="shared" si="17"/>
        <v>1038</v>
      </c>
      <c r="P462" t="s">
        <v>2304</v>
      </c>
      <c r="Q462">
        <v>94</v>
      </c>
      <c r="S462" s="47" t="s">
        <v>206</v>
      </c>
      <c r="T462" s="47">
        <v>128</v>
      </c>
      <c r="U462">
        <v>1000</v>
      </c>
      <c r="V462" s="48">
        <f t="shared" si="18"/>
        <v>314</v>
      </c>
    </row>
    <row r="463" spans="10:22" x14ac:dyDescent="0.25">
      <c r="J463" t="s">
        <v>1044</v>
      </c>
      <c r="K463">
        <v>462</v>
      </c>
      <c r="M463" t="s">
        <v>334</v>
      </c>
      <c r="N463">
        <f t="shared" ref="N463:N507" si="19">1307-VLOOKUP(M463,J$2:K$1308,2,FALSE)</f>
        <v>1038</v>
      </c>
      <c r="P463" t="s">
        <v>2305</v>
      </c>
      <c r="Q463">
        <v>94</v>
      </c>
      <c r="S463" s="47" t="s">
        <v>206</v>
      </c>
      <c r="T463" s="47">
        <v>128</v>
      </c>
      <c r="U463">
        <v>1000</v>
      </c>
      <c r="V463" s="48">
        <f t="shared" si="18"/>
        <v>314</v>
      </c>
    </row>
    <row r="464" spans="10:22" x14ac:dyDescent="0.25">
      <c r="J464" t="s">
        <v>1045</v>
      </c>
      <c r="K464">
        <v>463</v>
      </c>
      <c r="M464" t="s">
        <v>334</v>
      </c>
      <c r="N464">
        <f t="shared" si="19"/>
        <v>1038</v>
      </c>
      <c r="P464" t="s">
        <v>2306</v>
      </c>
      <c r="Q464">
        <v>95</v>
      </c>
      <c r="S464" s="47" t="s">
        <v>202</v>
      </c>
      <c r="T464" s="47">
        <v>256</v>
      </c>
      <c r="U464">
        <v>1000</v>
      </c>
      <c r="V464" s="48">
        <f t="shared" si="18"/>
        <v>378</v>
      </c>
    </row>
    <row r="465" spans="10:22" x14ac:dyDescent="0.25">
      <c r="J465" t="s">
        <v>1046</v>
      </c>
      <c r="K465">
        <v>464</v>
      </c>
      <c r="M465" t="s">
        <v>334</v>
      </c>
      <c r="N465">
        <f t="shared" si="19"/>
        <v>1038</v>
      </c>
      <c r="P465" t="s">
        <v>2307</v>
      </c>
      <c r="Q465">
        <v>96</v>
      </c>
      <c r="S465" s="47" t="s">
        <v>202</v>
      </c>
      <c r="T465" s="47">
        <v>256</v>
      </c>
      <c r="U465">
        <v>1000</v>
      </c>
      <c r="V465" s="48">
        <f t="shared" si="18"/>
        <v>378</v>
      </c>
    </row>
    <row r="466" spans="10:22" x14ac:dyDescent="0.25">
      <c r="J466" t="s">
        <v>349</v>
      </c>
      <c r="K466">
        <v>465</v>
      </c>
      <c r="M466" t="s">
        <v>334</v>
      </c>
      <c r="N466">
        <f t="shared" si="19"/>
        <v>1038</v>
      </c>
      <c r="P466" t="s">
        <v>2308</v>
      </c>
      <c r="Q466">
        <v>97</v>
      </c>
      <c r="S466" s="47" t="s">
        <v>206</v>
      </c>
      <c r="T466" s="47">
        <v>128</v>
      </c>
      <c r="U466">
        <v>1000</v>
      </c>
      <c r="V466" s="48">
        <f t="shared" si="18"/>
        <v>314</v>
      </c>
    </row>
    <row r="467" spans="10:22" x14ac:dyDescent="0.25">
      <c r="J467" t="s">
        <v>1047</v>
      </c>
      <c r="K467">
        <v>466</v>
      </c>
      <c r="M467" t="s">
        <v>334</v>
      </c>
      <c r="N467">
        <f t="shared" si="19"/>
        <v>1038</v>
      </c>
      <c r="P467" t="s">
        <v>2309</v>
      </c>
      <c r="Q467">
        <v>97</v>
      </c>
      <c r="S467" s="47" t="s">
        <v>206</v>
      </c>
      <c r="T467" s="47">
        <v>128</v>
      </c>
      <c r="U467">
        <v>1000</v>
      </c>
      <c r="V467" s="48">
        <f t="shared" si="18"/>
        <v>314</v>
      </c>
    </row>
    <row r="468" spans="10:22" x14ac:dyDescent="0.25">
      <c r="J468" t="s">
        <v>1048</v>
      </c>
      <c r="K468">
        <v>467</v>
      </c>
      <c r="M468" t="s">
        <v>334</v>
      </c>
      <c r="N468">
        <f t="shared" si="19"/>
        <v>1038</v>
      </c>
      <c r="P468" t="s">
        <v>2310</v>
      </c>
      <c r="Q468">
        <v>97</v>
      </c>
      <c r="S468" s="47" t="s">
        <v>206</v>
      </c>
      <c r="T468" s="47">
        <v>128</v>
      </c>
      <c r="U468">
        <v>1000</v>
      </c>
      <c r="V468" s="48">
        <f t="shared" si="18"/>
        <v>314</v>
      </c>
    </row>
    <row r="469" spans="10:22" x14ac:dyDescent="0.25">
      <c r="J469" t="s">
        <v>1049</v>
      </c>
      <c r="K469">
        <v>468</v>
      </c>
      <c r="M469" t="s">
        <v>334</v>
      </c>
      <c r="N469">
        <f t="shared" si="19"/>
        <v>1038</v>
      </c>
      <c r="P469" t="s">
        <v>2311</v>
      </c>
      <c r="Q469">
        <v>97</v>
      </c>
      <c r="S469" s="47" t="s">
        <v>206</v>
      </c>
      <c r="T469" s="47">
        <v>128</v>
      </c>
      <c r="U469">
        <v>1000</v>
      </c>
      <c r="V469" s="48">
        <f t="shared" si="18"/>
        <v>314</v>
      </c>
    </row>
    <row r="470" spans="10:22" x14ac:dyDescent="0.25">
      <c r="J470" t="s">
        <v>1050</v>
      </c>
      <c r="K470">
        <v>469</v>
      </c>
      <c r="M470" t="s">
        <v>334</v>
      </c>
      <c r="N470">
        <f t="shared" si="19"/>
        <v>1038</v>
      </c>
      <c r="P470" t="s">
        <v>2312</v>
      </c>
      <c r="Q470">
        <v>97</v>
      </c>
      <c r="S470" s="47" t="s">
        <v>206</v>
      </c>
      <c r="T470" s="47">
        <v>128</v>
      </c>
      <c r="U470">
        <v>1000</v>
      </c>
      <c r="V470" s="48">
        <f t="shared" si="18"/>
        <v>314</v>
      </c>
    </row>
    <row r="471" spans="10:22" x14ac:dyDescent="0.25">
      <c r="J471" t="s">
        <v>1051</v>
      </c>
      <c r="K471">
        <v>470</v>
      </c>
      <c r="M471" t="s">
        <v>334</v>
      </c>
      <c r="N471">
        <f t="shared" si="19"/>
        <v>1038</v>
      </c>
      <c r="P471" t="s">
        <v>2313</v>
      </c>
      <c r="Q471">
        <v>97</v>
      </c>
      <c r="S471" s="47" t="s">
        <v>206</v>
      </c>
      <c r="T471" s="47">
        <v>128</v>
      </c>
      <c r="U471">
        <v>1000</v>
      </c>
      <c r="V471" s="48">
        <f t="shared" si="18"/>
        <v>314</v>
      </c>
    </row>
    <row r="472" spans="10:22" x14ac:dyDescent="0.25">
      <c r="J472" t="s">
        <v>1052</v>
      </c>
      <c r="K472">
        <v>471</v>
      </c>
      <c r="M472" t="s">
        <v>334</v>
      </c>
      <c r="N472">
        <f t="shared" si="19"/>
        <v>1038</v>
      </c>
      <c r="P472" t="s">
        <v>2314</v>
      </c>
      <c r="Q472">
        <v>97</v>
      </c>
      <c r="S472" s="47" t="s">
        <v>202</v>
      </c>
      <c r="T472" s="47">
        <v>256</v>
      </c>
      <c r="U472">
        <v>1000</v>
      </c>
      <c r="V472" s="48">
        <f t="shared" si="18"/>
        <v>378</v>
      </c>
    </row>
    <row r="473" spans="10:22" x14ac:dyDescent="0.25">
      <c r="J473" t="s">
        <v>1053</v>
      </c>
      <c r="K473">
        <v>472</v>
      </c>
      <c r="M473" t="s">
        <v>334</v>
      </c>
      <c r="N473">
        <f t="shared" si="19"/>
        <v>1038</v>
      </c>
      <c r="P473" t="s">
        <v>2315</v>
      </c>
      <c r="Q473">
        <v>97</v>
      </c>
      <c r="S473" s="47" t="s">
        <v>202</v>
      </c>
      <c r="T473" s="47">
        <v>256</v>
      </c>
      <c r="U473">
        <v>1000</v>
      </c>
      <c r="V473" s="48">
        <f t="shared" si="18"/>
        <v>378</v>
      </c>
    </row>
    <row r="474" spans="10:22" x14ac:dyDescent="0.25">
      <c r="J474" t="s">
        <v>1054</v>
      </c>
      <c r="K474">
        <v>473</v>
      </c>
      <c r="M474" t="s">
        <v>334</v>
      </c>
      <c r="N474">
        <f t="shared" si="19"/>
        <v>1038</v>
      </c>
      <c r="P474" t="s">
        <v>2316</v>
      </c>
      <c r="Q474">
        <v>98</v>
      </c>
      <c r="S474" s="47" t="s">
        <v>202</v>
      </c>
      <c r="T474" s="47">
        <v>256</v>
      </c>
      <c r="U474">
        <v>1000</v>
      </c>
      <c r="V474" s="48">
        <f t="shared" si="18"/>
        <v>378</v>
      </c>
    </row>
    <row r="475" spans="10:22" x14ac:dyDescent="0.25">
      <c r="J475" t="s">
        <v>1055</v>
      </c>
      <c r="K475">
        <v>474</v>
      </c>
      <c r="M475" t="s">
        <v>334</v>
      </c>
      <c r="N475">
        <f t="shared" si="19"/>
        <v>1038</v>
      </c>
      <c r="P475" t="s">
        <v>2317</v>
      </c>
      <c r="Q475">
        <v>99</v>
      </c>
      <c r="S475" s="47" t="s">
        <v>202</v>
      </c>
      <c r="T475" s="47">
        <v>256</v>
      </c>
      <c r="U475">
        <v>1000</v>
      </c>
      <c r="V475" s="48">
        <f t="shared" si="18"/>
        <v>378</v>
      </c>
    </row>
    <row r="476" spans="10:22" x14ac:dyDescent="0.25">
      <c r="J476" t="s">
        <v>1056</v>
      </c>
      <c r="K476">
        <v>475</v>
      </c>
      <c r="M476" t="s">
        <v>334</v>
      </c>
      <c r="N476">
        <f t="shared" si="19"/>
        <v>1038</v>
      </c>
      <c r="P476" t="s">
        <v>2318</v>
      </c>
      <c r="Q476">
        <v>100</v>
      </c>
      <c r="S476" s="47" t="s">
        <v>206</v>
      </c>
      <c r="T476" s="47">
        <v>128</v>
      </c>
      <c r="U476">
        <v>1000</v>
      </c>
      <c r="V476" s="48">
        <f t="shared" si="18"/>
        <v>314</v>
      </c>
    </row>
    <row r="477" spans="10:22" x14ac:dyDescent="0.25">
      <c r="J477" t="s">
        <v>298</v>
      </c>
      <c r="K477">
        <v>476</v>
      </c>
      <c r="M477" t="s">
        <v>334</v>
      </c>
      <c r="N477">
        <f t="shared" si="19"/>
        <v>1038</v>
      </c>
      <c r="P477" t="s">
        <v>2319</v>
      </c>
      <c r="Q477">
        <v>101</v>
      </c>
      <c r="S477" s="47" t="s">
        <v>206</v>
      </c>
      <c r="T477" s="47">
        <v>128</v>
      </c>
      <c r="U477">
        <v>1000</v>
      </c>
      <c r="V477" s="48">
        <f t="shared" si="18"/>
        <v>314</v>
      </c>
    </row>
    <row r="478" spans="10:22" x14ac:dyDescent="0.25">
      <c r="J478" t="s">
        <v>1057</v>
      </c>
      <c r="K478">
        <v>477</v>
      </c>
      <c r="M478" t="s">
        <v>334</v>
      </c>
      <c r="N478">
        <f t="shared" si="19"/>
        <v>1038</v>
      </c>
      <c r="P478" t="s">
        <v>2320</v>
      </c>
      <c r="Q478">
        <v>102</v>
      </c>
      <c r="S478" s="47" t="s">
        <v>202</v>
      </c>
      <c r="T478" s="47">
        <v>256</v>
      </c>
      <c r="U478">
        <v>1000</v>
      </c>
      <c r="V478" s="48">
        <f t="shared" si="18"/>
        <v>378</v>
      </c>
    </row>
    <row r="479" spans="10:22" x14ac:dyDescent="0.25">
      <c r="J479" t="s">
        <v>1058</v>
      </c>
      <c r="K479">
        <v>478</v>
      </c>
      <c r="M479" t="s">
        <v>334</v>
      </c>
      <c r="N479">
        <f t="shared" si="19"/>
        <v>1038</v>
      </c>
      <c r="P479" t="s">
        <v>2321</v>
      </c>
      <c r="Q479">
        <v>102</v>
      </c>
      <c r="S479" s="47" t="s">
        <v>202</v>
      </c>
      <c r="T479" s="47">
        <v>256</v>
      </c>
      <c r="U479">
        <v>1000</v>
      </c>
      <c r="V479" s="48">
        <f t="shared" si="18"/>
        <v>378</v>
      </c>
    </row>
    <row r="480" spans="10:22" x14ac:dyDescent="0.25">
      <c r="J480" t="s">
        <v>1059</v>
      </c>
      <c r="K480">
        <v>479</v>
      </c>
      <c r="M480" t="s">
        <v>334</v>
      </c>
      <c r="N480">
        <f t="shared" si="19"/>
        <v>1038</v>
      </c>
      <c r="P480" t="s">
        <v>2322</v>
      </c>
      <c r="Q480">
        <v>102</v>
      </c>
      <c r="S480" s="47" t="s">
        <v>206</v>
      </c>
      <c r="T480" s="47">
        <v>128</v>
      </c>
      <c r="U480">
        <v>1000</v>
      </c>
      <c r="V480" s="48">
        <f t="shared" si="18"/>
        <v>314</v>
      </c>
    </row>
    <row r="481" spans="10:22" x14ac:dyDescent="0.25">
      <c r="J481" t="s">
        <v>1060</v>
      </c>
      <c r="K481">
        <v>480</v>
      </c>
      <c r="M481" t="s">
        <v>334</v>
      </c>
      <c r="N481">
        <f t="shared" si="19"/>
        <v>1038</v>
      </c>
      <c r="P481" t="s">
        <v>2323</v>
      </c>
      <c r="Q481">
        <v>102</v>
      </c>
      <c r="S481" s="47" t="s">
        <v>202</v>
      </c>
      <c r="T481" s="47">
        <v>256</v>
      </c>
      <c r="U481">
        <v>1000</v>
      </c>
      <c r="V481" s="48">
        <f t="shared" si="18"/>
        <v>378</v>
      </c>
    </row>
    <row r="482" spans="10:22" x14ac:dyDescent="0.25">
      <c r="J482" t="s">
        <v>1061</v>
      </c>
      <c r="K482">
        <v>481</v>
      </c>
      <c r="M482" t="s">
        <v>334</v>
      </c>
      <c r="N482">
        <f t="shared" si="19"/>
        <v>1038</v>
      </c>
      <c r="P482" t="s">
        <v>2324</v>
      </c>
      <c r="Q482">
        <v>102</v>
      </c>
      <c r="S482" s="47" t="s">
        <v>206</v>
      </c>
      <c r="T482" s="47">
        <v>128</v>
      </c>
      <c r="U482">
        <v>1000</v>
      </c>
      <c r="V482" s="48">
        <f t="shared" si="18"/>
        <v>314</v>
      </c>
    </row>
    <row r="483" spans="10:22" x14ac:dyDescent="0.25">
      <c r="J483" t="s">
        <v>1062</v>
      </c>
      <c r="K483">
        <v>482</v>
      </c>
      <c r="M483" t="s">
        <v>334</v>
      </c>
      <c r="N483">
        <f t="shared" si="19"/>
        <v>1038</v>
      </c>
      <c r="P483" t="s">
        <v>2325</v>
      </c>
      <c r="Q483">
        <v>102</v>
      </c>
      <c r="S483" s="47" t="s">
        <v>206</v>
      </c>
      <c r="T483" s="47">
        <v>128</v>
      </c>
      <c r="U483">
        <v>1000</v>
      </c>
      <c r="V483" s="48">
        <f t="shared" si="18"/>
        <v>314</v>
      </c>
    </row>
    <row r="484" spans="10:22" x14ac:dyDescent="0.25">
      <c r="J484" t="s">
        <v>1063</v>
      </c>
      <c r="K484">
        <v>483</v>
      </c>
      <c r="M484" t="s">
        <v>334</v>
      </c>
      <c r="N484">
        <f t="shared" si="19"/>
        <v>1038</v>
      </c>
      <c r="P484" t="s">
        <v>2325</v>
      </c>
      <c r="Q484">
        <v>102</v>
      </c>
      <c r="S484" s="47" t="s">
        <v>202</v>
      </c>
      <c r="T484" s="47">
        <v>256</v>
      </c>
      <c r="U484">
        <v>1000</v>
      </c>
      <c r="V484" s="48">
        <f t="shared" si="18"/>
        <v>378</v>
      </c>
    </row>
    <row r="485" spans="10:22" x14ac:dyDescent="0.25">
      <c r="J485" t="s">
        <v>1064</v>
      </c>
      <c r="K485">
        <v>484</v>
      </c>
      <c r="M485" t="s">
        <v>334</v>
      </c>
      <c r="N485">
        <f t="shared" si="19"/>
        <v>1038</v>
      </c>
      <c r="P485" t="s">
        <v>2326</v>
      </c>
      <c r="Q485">
        <v>102</v>
      </c>
      <c r="S485" s="47" t="s">
        <v>206</v>
      </c>
      <c r="T485" s="47">
        <v>128</v>
      </c>
      <c r="U485">
        <v>1000</v>
      </c>
      <c r="V485" s="48">
        <f t="shared" si="18"/>
        <v>314</v>
      </c>
    </row>
    <row r="486" spans="10:22" x14ac:dyDescent="0.25">
      <c r="J486" t="s">
        <v>1065</v>
      </c>
      <c r="K486">
        <v>485</v>
      </c>
      <c r="M486" t="s">
        <v>334</v>
      </c>
      <c r="N486">
        <f t="shared" si="19"/>
        <v>1038</v>
      </c>
      <c r="P486" t="s">
        <v>2327</v>
      </c>
      <c r="Q486">
        <v>102</v>
      </c>
      <c r="S486" s="47" t="s">
        <v>202</v>
      </c>
      <c r="T486" s="47">
        <v>256</v>
      </c>
      <c r="U486">
        <v>1000</v>
      </c>
      <c r="V486" s="48">
        <f t="shared" si="18"/>
        <v>378</v>
      </c>
    </row>
    <row r="487" spans="10:22" x14ac:dyDescent="0.25">
      <c r="J487" t="s">
        <v>1066</v>
      </c>
      <c r="K487">
        <v>486</v>
      </c>
      <c r="M487" t="s">
        <v>334</v>
      </c>
      <c r="N487">
        <f t="shared" si="19"/>
        <v>1038</v>
      </c>
      <c r="P487" t="s">
        <v>2328</v>
      </c>
      <c r="Q487">
        <v>102</v>
      </c>
      <c r="S487" s="47" t="s">
        <v>202</v>
      </c>
      <c r="T487" s="47">
        <v>256</v>
      </c>
      <c r="U487">
        <v>1000</v>
      </c>
      <c r="V487" s="48">
        <f t="shared" si="18"/>
        <v>378</v>
      </c>
    </row>
    <row r="488" spans="10:22" x14ac:dyDescent="0.25">
      <c r="J488" t="s">
        <v>1067</v>
      </c>
      <c r="K488">
        <v>487</v>
      </c>
      <c r="M488" t="s">
        <v>334</v>
      </c>
      <c r="N488">
        <f t="shared" si="19"/>
        <v>1038</v>
      </c>
      <c r="P488" t="s">
        <v>2329</v>
      </c>
      <c r="Q488">
        <v>102</v>
      </c>
      <c r="S488" s="47" t="s">
        <v>202</v>
      </c>
      <c r="T488" s="47">
        <v>256</v>
      </c>
      <c r="U488">
        <v>1000</v>
      </c>
      <c r="V488" s="48">
        <f t="shared" si="18"/>
        <v>378</v>
      </c>
    </row>
    <row r="489" spans="10:22" x14ac:dyDescent="0.25">
      <c r="J489" t="s">
        <v>1068</v>
      </c>
      <c r="K489">
        <v>488</v>
      </c>
      <c r="M489" t="s">
        <v>334</v>
      </c>
      <c r="N489">
        <f t="shared" si="19"/>
        <v>1038</v>
      </c>
      <c r="P489" t="s">
        <v>2330</v>
      </c>
      <c r="Q489">
        <v>102</v>
      </c>
      <c r="S489" s="47" t="s">
        <v>202</v>
      </c>
      <c r="T489" s="47">
        <v>256</v>
      </c>
      <c r="U489">
        <v>1000</v>
      </c>
      <c r="V489" s="48">
        <f t="shared" si="18"/>
        <v>378</v>
      </c>
    </row>
    <row r="490" spans="10:22" x14ac:dyDescent="0.25">
      <c r="J490" t="s">
        <v>1069</v>
      </c>
      <c r="K490">
        <v>489</v>
      </c>
      <c r="M490" t="s">
        <v>334</v>
      </c>
      <c r="N490">
        <f t="shared" si="19"/>
        <v>1038</v>
      </c>
      <c r="P490" t="s">
        <v>2331</v>
      </c>
      <c r="Q490">
        <v>102</v>
      </c>
      <c r="S490" s="47" t="s">
        <v>202</v>
      </c>
      <c r="T490" s="47">
        <v>256</v>
      </c>
      <c r="U490">
        <v>1000</v>
      </c>
      <c r="V490" s="48">
        <f t="shared" si="18"/>
        <v>378</v>
      </c>
    </row>
    <row r="491" spans="10:22" x14ac:dyDescent="0.25">
      <c r="J491" t="s">
        <v>1070</v>
      </c>
      <c r="K491">
        <v>490</v>
      </c>
      <c r="M491" t="s">
        <v>334</v>
      </c>
      <c r="N491">
        <f t="shared" si="19"/>
        <v>1038</v>
      </c>
      <c r="P491" t="s">
        <v>2332</v>
      </c>
      <c r="Q491">
        <v>102</v>
      </c>
      <c r="S491" s="47" t="s">
        <v>202</v>
      </c>
      <c r="T491" s="47">
        <v>256</v>
      </c>
      <c r="U491">
        <v>1000</v>
      </c>
      <c r="V491" s="48">
        <f t="shared" si="18"/>
        <v>378</v>
      </c>
    </row>
    <row r="492" spans="10:22" x14ac:dyDescent="0.25">
      <c r="J492" t="s">
        <v>1071</v>
      </c>
      <c r="K492">
        <v>491</v>
      </c>
      <c r="M492" t="s">
        <v>334</v>
      </c>
      <c r="N492">
        <f t="shared" si="19"/>
        <v>1038</v>
      </c>
      <c r="P492" t="s">
        <v>2333</v>
      </c>
      <c r="Q492">
        <v>103</v>
      </c>
      <c r="S492" s="47" t="s">
        <v>206</v>
      </c>
      <c r="T492" s="47">
        <v>128</v>
      </c>
      <c r="U492">
        <v>1000</v>
      </c>
      <c r="V492" s="48">
        <f t="shared" si="18"/>
        <v>314</v>
      </c>
    </row>
    <row r="493" spans="10:22" x14ac:dyDescent="0.25">
      <c r="J493" t="s">
        <v>1072</v>
      </c>
      <c r="K493">
        <v>492</v>
      </c>
      <c r="M493" t="s">
        <v>334</v>
      </c>
      <c r="N493">
        <f t="shared" si="19"/>
        <v>1038</v>
      </c>
      <c r="P493" t="s">
        <v>2334</v>
      </c>
      <c r="Q493">
        <v>104</v>
      </c>
      <c r="S493" s="47" t="s">
        <v>202</v>
      </c>
      <c r="T493" s="47">
        <v>256</v>
      </c>
      <c r="U493">
        <v>1000</v>
      </c>
      <c r="V493" s="48">
        <f t="shared" si="18"/>
        <v>378</v>
      </c>
    </row>
    <row r="494" spans="10:22" x14ac:dyDescent="0.25">
      <c r="J494" t="s">
        <v>1073</v>
      </c>
      <c r="K494">
        <v>493</v>
      </c>
      <c r="M494" t="s">
        <v>334</v>
      </c>
      <c r="N494">
        <f t="shared" si="19"/>
        <v>1038</v>
      </c>
      <c r="P494" t="s">
        <v>2335</v>
      </c>
      <c r="Q494">
        <v>105</v>
      </c>
      <c r="S494" s="47" t="s">
        <v>202</v>
      </c>
      <c r="T494" s="47">
        <v>256</v>
      </c>
      <c r="U494">
        <v>1000</v>
      </c>
      <c r="V494" s="48">
        <f t="shared" si="18"/>
        <v>378</v>
      </c>
    </row>
    <row r="495" spans="10:22" x14ac:dyDescent="0.25">
      <c r="J495" t="s">
        <v>1074</v>
      </c>
      <c r="K495">
        <v>494</v>
      </c>
      <c r="M495" t="s">
        <v>334</v>
      </c>
      <c r="N495">
        <f t="shared" si="19"/>
        <v>1038</v>
      </c>
      <c r="P495" t="s">
        <v>2336</v>
      </c>
      <c r="Q495">
        <v>106</v>
      </c>
      <c r="S495" s="47" t="s">
        <v>202</v>
      </c>
      <c r="T495" s="47">
        <v>256</v>
      </c>
      <c r="U495">
        <v>1000</v>
      </c>
      <c r="V495" s="48">
        <f t="shared" si="18"/>
        <v>378</v>
      </c>
    </row>
    <row r="496" spans="10:22" x14ac:dyDescent="0.25">
      <c r="J496" t="s">
        <v>1075</v>
      </c>
      <c r="K496">
        <v>495</v>
      </c>
      <c r="M496" t="s">
        <v>334</v>
      </c>
      <c r="N496">
        <f t="shared" si="19"/>
        <v>1038</v>
      </c>
      <c r="P496" t="s">
        <v>2337</v>
      </c>
      <c r="Q496">
        <v>107</v>
      </c>
      <c r="S496" s="47" t="s">
        <v>202</v>
      </c>
      <c r="T496" s="47">
        <v>256</v>
      </c>
      <c r="U496">
        <v>1000</v>
      </c>
      <c r="V496" s="48">
        <f t="shared" si="18"/>
        <v>378</v>
      </c>
    </row>
    <row r="497" spans="10:22" x14ac:dyDescent="0.25">
      <c r="J497" t="s">
        <v>1076</v>
      </c>
      <c r="K497">
        <v>496</v>
      </c>
      <c r="M497" t="s">
        <v>334</v>
      </c>
      <c r="N497">
        <f t="shared" si="19"/>
        <v>1038</v>
      </c>
      <c r="P497" t="s">
        <v>2338</v>
      </c>
      <c r="Q497">
        <v>107</v>
      </c>
      <c r="S497" s="47" t="s">
        <v>202</v>
      </c>
      <c r="T497" s="47">
        <v>256</v>
      </c>
      <c r="U497">
        <v>1000</v>
      </c>
      <c r="V497" s="48">
        <f t="shared" si="18"/>
        <v>378</v>
      </c>
    </row>
    <row r="498" spans="10:22" x14ac:dyDescent="0.25">
      <c r="J498" t="s">
        <v>1077</v>
      </c>
      <c r="K498">
        <v>497</v>
      </c>
      <c r="M498" t="s">
        <v>334</v>
      </c>
      <c r="N498">
        <f t="shared" si="19"/>
        <v>1038</v>
      </c>
      <c r="P498" t="s">
        <v>2339</v>
      </c>
      <c r="Q498">
        <v>107</v>
      </c>
      <c r="S498" s="47" t="s">
        <v>202</v>
      </c>
      <c r="T498" s="47">
        <v>256</v>
      </c>
      <c r="U498">
        <v>1000</v>
      </c>
      <c r="V498" s="48">
        <f t="shared" si="18"/>
        <v>378</v>
      </c>
    </row>
    <row r="499" spans="10:22" x14ac:dyDescent="0.25">
      <c r="J499" t="s">
        <v>1078</v>
      </c>
      <c r="K499">
        <v>498</v>
      </c>
      <c r="M499" t="s">
        <v>334</v>
      </c>
      <c r="N499">
        <f t="shared" si="19"/>
        <v>1038</v>
      </c>
      <c r="P499" t="s">
        <v>2340</v>
      </c>
      <c r="Q499">
        <v>107</v>
      </c>
      <c r="S499" s="47" t="s">
        <v>202</v>
      </c>
      <c r="T499" s="47">
        <v>256</v>
      </c>
      <c r="U499">
        <v>1000</v>
      </c>
      <c r="V499" s="48">
        <f t="shared" si="18"/>
        <v>378</v>
      </c>
    </row>
    <row r="500" spans="10:22" x14ac:dyDescent="0.25">
      <c r="J500" t="s">
        <v>1079</v>
      </c>
      <c r="K500">
        <v>499</v>
      </c>
      <c r="M500" t="s">
        <v>334</v>
      </c>
      <c r="N500">
        <f t="shared" si="19"/>
        <v>1038</v>
      </c>
      <c r="P500" t="s">
        <v>2341</v>
      </c>
      <c r="Q500">
        <v>107</v>
      </c>
      <c r="S500" s="47" t="s">
        <v>206</v>
      </c>
      <c r="T500" s="47">
        <v>128</v>
      </c>
      <c r="U500">
        <v>1000</v>
      </c>
      <c r="V500" s="48">
        <f t="shared" si="18"/>
        <v>314</v>
      </c>
    </row>
    <row r="501" spans="10:22" x14ac:dyDescent="0.25">
      <c r="J501" t="s">
        <v>1080</v>
      </c>
      <c r="K501">
        <v>500</v>
      </c>
      <c r="M501" t="s">
        <v>334</v>
      </c>
      <c r="N501">
        <f t="shared" si="19"/>
        <v>1038</v>
      </c>
      <c r="P501" t="s">
        <v>2342</v>
      </c>
      <c r="Q501">
        <v>108</v>
      </c>
      <c r="S501" s="47" t="s">
        <v>213</v>
      </c>
      <c r="T501" s="47">
        <v>256</v>
      </c>
      <c r="U501">
        <v>2000</v>
      </c>
      <c r="V501" s="48">
        <f t="shared" si="18"/>
        <v>628</v>
      </c>
    </row>
    <row r="502" spans="10:22" x14ac:dyDescent="0.25">
      <c r="J502" t="s">
        <v>1081</v>
      </c>
      <c r="K502">
        <v>501</v>
      </c>
      <c r="M502" t="s">
        <v>334</v>
      </c>
      <c r="N502">
        <f t="shared" si="19"/>
        <v>1038</v>
      </c>
      <c r="P502" t="s">
        <v>2343</v>
      </c>
      <c r="Q502">
        <v>108</v>
      </c>
      <c r="S502" s="47" t="s">
        <v>206</v>
      </c>
      <c r="T502" s="47">
        <v>128</v>
      </c>
      <c r="U502">
        <v>1000</v>
      </c>
      <c r="V502" s="48">
        <f t="shared" si="18"/>
        <v>314</v>
      </c>
    </row>
    <row r="503" spans="10:22" x14ac:dyDescent="0.25">
      <c r="J503" t="s">
        <v>1082</v>
      </c>
      <c r="K503">
        <v>502</v>
      </c>
      <c r="M503" t="s">
        <v>334</v>
      </c>
      <c r="N503">
        <f t="shared" si="19"/>
        <v>1038</v>
      </c>
      <c r="P503" t="s">
        <v>2344</v>
      </c>
      <c r="Q503">
        <v>108</v>
      </c>
      <c r="S503" s="47" t="s">
        <v>206</v>
      </c>
      <c r="T503" s="47">
        <v>128</v>
      </c>
      <c r="U503">
        <v>1000</v>
      </c>
      <c r="V503" s="48">
        <f t="shared" si="18"/>
        <v>314</v>
      </c>
    </row>
    <row r="504" spans="10:22" x14ac:dyDescent="0.25">
      <c r="J504" t="s">
        <v>1083</v>
      </c>
      <c r="K504">
        <v>503</v>
      </c>
      <c r="M504" t="s">
        <v>334</v>
      </c>
      <c r="N504">
        <f t="shared" si="19"/>
        <v>1038</v>
      </c>
      <c r="P504" t="s">
        <v>2345</v>
      </c>
      <c r="Q504">
        <v>108</v>
      </c>
      <c r="S504" s="47" t="s">
        <v>261</v>
      </c>
      <c r="T504" s="47">
        <v>128</v>
      </c>
      <c r="U504">
        <v>2000</v>
      </c>
      <c r="V504" s="48">
        <f t="shared" si="18"/>
        <v>564</v>
      </c>
    </row>
    <row r="505" spans="10:22" x14ac:dyDescent="0.25">
      <c r="J505" t="s">
        <v>1084</v>
      </c>
      <c r="K505">
        <v>504</v>
      </c>
      <c r="M505" t="s">
        <v>334</v>
      </c>
      <c r="N505">
        <f t="shared" si="19"/>
        <v>1038</v>
      </c>
      <c r="P505" t="s">
        <v>2346</v>
      </c>
      <c r="Q505">
        <v>108</v>
      </c>
      <c r="S505" s="47" t="s">
        <v>213</v>
      </c>
      <c r="T505" s="47">
        <v>256</v>
      </c>
      <c r="U505">
        <v>2000</v>
      </c>
      <c r="V505" s="48">
        <f t="shared" si="18"/>
        <v>628</v>
      </c>
    </row>
    <row r="506" spans="10:22" x14ac:dyDescent="0.25">
      <c r="J506" t="s">
        <v>1085</v>
      </c>
      <c r="K506">
        <v>505</v>
      </c>
      <c r="M506" t="s">
        <v>334</v>
      </c>
      <c r="N506">
        <f t="shared" si="19"/>
        <v>1038</v>
      </c>
      <c r="P506" t="s">
        <v>2347</v>
      </c>
      <c r="Q506">
        <v>109</v>
      </c>
      <c r="S506" s="47" t="s">
        <v>202</v>
      </c>
      <c r="T506" s="47">
        <v>256</v>
      </c>
      <c r="U506">
        <v>1000</v>
      </c>
      <c r="V506" s="48">
        <f t="shared" si="18"/>
        <v>378</v>
      </c>
    </row>
    <row r="507" spans="10:22" x14ac:dyDescent="0.25">
      <c r="J507" t="s">
        <v>1086</v>
      </c>
      <c r="K507">
        <v>506</v>
      </c>
      <c r="M507" t="s">
        <v>334</v>
      </c>
      <c r="N507">
        <f t="shared" si="19"/>
        <v>1038</v>
      </c>
      <c r="P507" t="s">
        <v>2348</v>
      </c>
      <c r="Q507">
        <v>110</v>
      </c>
      <c r="S507" s="47" t="s">
        <v>202</v>
      </c>
      <c r="T507" s="47">
        <v>256</v>
      </c>
      <c r="U507">
        <v>1000</v>
      </c>
      <c r="V507" s="48">
        <f t="shared" si="18"/>
        <v>378</v>
      </c>
    </row>
    <row r="508" spans="10:22" x14ac:dyDescent="0.25">
      <c r="J508" t="s">
        <v>1087</v>
      </c>
      <c r="K508">
        <v>507</v>
      </c>
      <c r="P508" t="s">
        <v>2349</v>
      </c>
      <c r="Q508">
        <v>111</v>
      </c>
      <c r="S508" s="47" t="s">
        <v>202</v>
      </c>
      <c r="T508" s="47">
        <v>256</v>
      </c>
      <c r="U508">
        <v>1000</v>
      </c>
      <c r="V508" s="48">
        <f t="shared" si="18"/>
        <v>378</v>
      </c>
    </row>
    <row r="509" spans="10:22" x14ac:dyDescent="0.25">
      <c r="J509" t="s">
        <v>1088</v>
      </c>
      <c r="K509">
        <v>508</v>
      </c>
      <c r="P509" t="s">
        <v>2350</v>
      </c>
      <c r="Q509">
        <v>112</v>
      </c>
      <c r="S509" s="47" t="s">
        <v>202</v>
      </c>
      <c r="T509" s="47">
        <v>256</v>
      </c>
      <c r="U509">
        <v>1000</v>
      </c>
      <c r="V509" s="48">
        <f t="shared" si="18"/>
        <v>378</v>
      </c>
    </row>
    <row r="510" spans="10:22" x14ac:dyDescent="0.25">
      <c r="J510" t="s">
        <v>1089</v>
      </c>
      <c r="K510">
        <v>509</v>
      </c>
      <c r="P510" t="s">
        <v>2351</v>
      </c>
      <c r="Q510">
        <v>113</v>
      </c>
      <c r="S510" s="47" t="s">
        <v>202</v>
      </c>
      <c r="T510" s="47">
        <v>256</v>
      </c>
      <c r="U510">
        <v>1000</v>
      </c>
      <c r="V510" s="48">
        <f t="shared" si="18"/>
        <v>378</v>
      </c>
    </row>
    <row r="511" spans="10:22" x14ac:dyDescent="0.25">
      <c r="J511" t="s">
        <v>1090</v>
      </c>
      <c r="K511">
        <v>510</v>
      </c>
      <c r="P511" t="s">
        <v>2352</v>
      </c>
      <c r="Q511">
        <v>114</v>
      </c>
      <c r="S511" s="47" t="s">
        <v>202</v>
      </c>
      <c r="T511" s="47">
        <v>256</v>
      </c>
      <c r="U511">
        <v>1000</v>
      </c>
      <c r="V511" s="48">
        <f t="shared" si="18"/>
        <v>378</v>
      </c>
    </row>
    <row r="512" spans="10:22" x14ac:dyDescent="0.25">
      <c r="J512" t="s">
        <v>343</v>
      </c>
      <c r="K512">
        <v>511</v>
      </c>
      <c r="P512" t="s">
        <v>2353</v>
      </c>
      <c r="Q512">
        <v>115</v>
      </c>
      <c r="S512" s="47" t="s">
        <v>202</v>
      </c>
      <c r="T512" s="47">
        <v>256</v>
      </c>
      <c r="U512">
        <v>1000</v>
      </c>
      <c r="V512" s="48">
        <f t="shared" si="18"/>
        <v>378</v>
      </c>
    </row>
    <row r="513" spans="10:22" x14ac:dyDescent="0.25">
      <c r="J513" t="s">
        <v>1091</v>
      </c>
      <c r="K513">
        <v>512</v>
      </c>
      <c r="M513" t="s">
        <v>351</v>
      </c>
      <c r="N513">
        <f t="shared" ref="N513:N576" si="20">1307-VLOOKUP(M513,J$2:K$1308,2,FALSE)</f>
        <v>887</v>
      </c>
      <c r="P513" t="s">
        <v>2354</v>
      </c>
      <c r="Q513">
        <v>116</v>
      </c>
      <c r="S513" s="47" t="s">
        <v>202</v>
      </c>
      <c r="T513" s="47">
        <v>256</v>
      </c>
      <c r="U513">
        <v>1000</v>
      </c>
      <c r="V513" s="48">
        <f t="shared" si="18"/>
        <v>378</v>
      </c>
    </row>
    <row r="514" spans="10:22" x14ac:dyDescent="0.25">
      <c r="J514" t="s">
        <v>1092</v>
      </c>
      <c r="K514">
        <v>513</v>
      </c>
      <c r="M514" t="s">
        <v>345</v>
      </c>
      <c r="N514">
        <f t="shared" si="20"/>
        <v>1203</v>
      </c>
      <c r="P514" t="s">
        <v>2355</v>
      </c>
      <c r="Q514">
        <v>116</v>
      </c>
      <c r="S514" s="47" t="s">
        <v>202</v>
      </c>
      <c r="T514" s="47">
        <v>256</v>
      </c>
      <c r="U514">
        <v>1000</v>
      </c>
      <c r="V514" s="48">
        <f t="shared" si="18"/>
        <v>378</v>
      </c>
    </row>
    <row r="515" spans="10:22" x14ac:dyDescent="0.25">
      <c r="J515" t="s">
        <v>1093</v>
      </c>
      <c r="K515">
        <v>514</v>
      </c>
      <c r="M515" t="s">
        <v>345</v>
      </c>
      <c r="N515">
        <f t="shared" si="20"/>
        <v>1203</v>
      </c>
      <c r="P515" t="s">
        <v>2356</v>
      </c>
      <c r="Q515">
        <v>116</v>
      </c>
      <c r="S515" s="47" t="s">
        <v>202</v>
      </c>
      <c r="T515" s="47">
        <v>256</v>
      </c>
      <c r="U515">
        <v>1000</v>
      </c>
      <c r="V515" s="48">
        <f t="shared" ref="V515:V578" si="21">IF(ISNUMBER(SEARCH("+",$S515)),(T515*0.5+U515*0.25),IF(ISNUMBER(SEARCH("HDD",$S515)),(T515*0.25),IF(ISNUMBER(SEARCH("SSD",$S515)),(T515*0.5))))</f>
        <v>378</v>
      </c>
    </row>
    <row r="516" spans="10:22" x14ac:dyDescent="0.25">
      <c r="J516" t="s">
        <v>1094</v>
      </c>
      <c r="K516">
        <v>515</v>
      </c>
      <c r="M516" t="s">
        <v>345</v>
      </c>
      <c r="N516">
        <f t="shared" si="20"/>
        <v>1203</v>
      </c>
      <c r="P516" t="s">
        <v>2357</v>
      </c>
      <c r="Q516">
        <v>116</v>
      </c>
      <c r="S516" s="47" t="s">
        <v>202</v>
      </c>
      <c r="T516" s="47">
        <v>256</v>
      </c>
      <c r="U516">
        <v>1000</v>
      </c>
      <c r="V516" s="48">
        <f t="shared" si="21"/>
        <v>378</v>
      </c>
    </row>
    <row r="517" spans="10:22" x14ac:dyDescent="0.25">
      <c r="J517" t="s">
        <v>1095</v>
      </c>
      <c r="K517">
        <v>516</v>
      </c>
      <c r="M517" t="s">
        <v>345</v>
      </c>
      <c r="N517">
        <f t="shared" si="20"/>
        <v>1203</v>
      </c>
      <c r="P517" t="s">
        <v>2357</v>
      </c>
      <c r="Q517">
        <v>116</v>
      </c>
      <c r="S517" s="47" t="s">
        <v>202</v>
      </c>
      <c r="T517" s="47">
        <v>256</v>
      </c>
      <c r="U517">
        <v>1000</v>
      </c>
      <c r="V517" s="48">
        <f t="shared" si="21"/>
        <v>378</v>
      </c>
    </row>
    <row r="518" spans="10:22" x14ac:dyDescent="0.25">
      <c r="J518" t="s">
        <v>1096</v>
      </c>
      <c r="K518">
        <v>517</v>
      </c>
      <c r="M518" t="s">
        <v>345</v>
      </c>
      <c r="N518">
        <f t="shared" si="20"/>
        <v>1203</v>
      </c>
      <c r="P518" t="s">
        <v>2358</v>
      </c>
      <c r="Q518">
        <v>116</v>
      </c>
      <c r="S518" s="47" t="s">
        <v>202</v>
      </c>
      <c r="T518" s="47">
        <v>256</v>
      </c>
      <c r="U518">
        <v>1000</v>
      </c>
      <c r="V518" s="48">
        <f t="shared" si="21"/>
        <v>378</v>
      </c>
    </row>
    <row r="519" spans="10:22" x14ac:dyDescent="0.25">
      <c r="J519" t="s">
        <v>1097</v>
      </c>
      <c r="K519">
        <v>518</v>
      </c>
      <c r="M519" t="s">
        <v>345</v>
      </c>
      <c r="N519">
        <f t="shared" si="20"/>
        <v>1203</v>
      </c>
      <c r="P519" t="s">
        <v>2359</v>
      </c>
      <c r="Q519">
        <v>116</v>
      </c>
      <c r="S519" s="47" t="s">
        <v>202</v>
      </c>
      <c r="T519" s="47">
        <v>256</v>
      </c>
      <c r="U519">
        <v>1000</v>
      </c>
      <c r="V519" s="48">
        <f t="shared" si="21"/>
        <v>378</v>
      </c>
    </row>
    <row r="520" spans="10:22" x14ac:dyDescent="0.25">
      <c r="J520" t="s">
        <v>50</v>
      </c>
      <c r="K520">
        <v>519</v>
      </c>
      <c r="M520" t="s">
        <v>345</v>
      </c>
      <c r="N520">
        <f t="shared" si="20"/>
        <v>1203</v>
      </c>
      <c r="P520" t="s">
        <v>2360</v>
      </c>
      <c r="Q520">
        <v>116</v>
      </c>
      <c r="S520" s="47" t="s">
        <v>202</v>
      </c>
      <c r="T520" s="47">
        <v>256</v>
      </c>
      <c r="U520">
        <v>1000</v>
      </c>
      <c r="V520" s="48">
        <f t="shared" si="21"/>
        <v>378</v>
      </c>
    </row>
    <row r="521" spans="10:22" x14ac:dyDescent="0.25">
      <c r="J521" t="s">
        <v>1098</v>
      </c>
      <c r="K521">
        <v>520</v>
      </c>
      <c r="M521" t="s">
        <v>345</v>
      </c>
      <c r="N521">
        <f t="shared" si="20"/>
        <v>1203</v>
      </c>
      <c r="P521" t="s">
        <v>2361</v>
      </c>
      <c r="Q521">
        <v>116</v>
      </c>
      <c r="S521" s="47" t="s">
        <v>202</v>
      </c>
      <c r="T521" s="47">
        <v>256</v>
      </c>
      <c r="U521">
        <v>1000</v>
      </c>
      <c r="V521" s="48">
        <f t="shared" si="21"/>
        <v>378</v>
      </c>
    </row>
    <row r="522" spans="10:22" x14ac:dyDescent="0.25">
      <c r="J522" t="s">
        <v>1099</v>
      </c>
      <c r="K522">
        <v>521</v>
      </c>
      <c r="M522" t="s">
        <v>345</v>
      </c>
      <c r="N522">
        <f t="shared" si="20"/>
        <v>1203</v>
      </c>
      <c r="P522" t="s">
        <v>2362</v>
      </c>
      <c r="Q522">
        <v>116</v>
      </c>
      <c r="S522" s="47" t="s">
        <v>202</v>
      </c>
      <c r="T522" s="47">
        <v>256</v>
      </c>
      <c r="U522">
        <v>1000</v>
      </c>
      <c r="V522" s="48">
        <f t="shared" si="21"/>
        <v>378</v>
      </c>
    </row>
    <row r="523" spans="10:22" x14ac:dyDescent="0.25">
      <c r="J523" t="s">
        <v>1100</v>
      </c>
      <c r="K523">
        <v>522</v>
      </c>
      <c r="M523" t="s">
        <v>345</v>
      </c>
      <c r="N523">
        <f t="shared" si="20"/>
        <v>1203</v>
      </c>
      <c r="P523" t="s">
        <v>2363</v>
      </c>
      <c r="Q523">
        <v>116</v>
      </c>
      <c r="S523" s="47" t="s">
        <v>202</v>
      </c>
      <c r="T523" s="47">
        <v>256</v>
      </c>
      <c r="U523">
        <v>1000</v>
      </c>
      <c r="V523" s="48">
        <f t="shared" si="21"/>
        <v>378</v>
      </c>
    </row>
    <row r="524" spans="10:22" x14ac:dyDescent="0.25">
      <c r="J524" t="s">
        <v>1101</v>
      </c>
      <c r="K524">
        <v>523</v>
      </c>
      <c r="M524" t="s">
        <v>345</v>
      </c>
      <c r="N524">
        <f t="shared" si="20"/>
        <v>1203</v>
      </c>
      <c r="P524" t="s">
        <v>2364</v>
      </c>
      <c r="Q524">
        <v>116</v>
      </c>
      <c r="S524" s="47" t="s">
        <v>202</v>
      </c>
      <c r="T524" s="47">
        <v>256</v>
      </c>
      <c r="U524">
        <v>1000</v>
      </c>
      <c r="V524" s="48">
        <f t="shared" si="21"/>
        <v>378</v>
      </c>
    </row>
    <row r="525" spans="10:22" x14ac:dyDescent="0.25">
      <c r="J525" t="s">
        <v>1102</v>
      </c>
      <c r="K525">
        <v>524</v>
      </c>
      <c r="M525" t="s">
        <v>345</v>
      </c>
      <c r="N525">
        <f t="shared" si="20"/>
        <v>1203</v>
      </c>
      <c r="P525" t="s">
        <v>2365</v>
      </c>
      <c r="Q525">
        <v>116</v>
      </c>
      <c r="S525" s="47" t="s">
        <v>202</v>
      </c>
      <c r="T525" s="47">
        <v>256</v>
      </c>
      <c r="U525">
        <v>1000</v>
      </c>
      <c r="V525" s="48">
        <f t="shared" si="21"/>
        <v>378</v>
      </c>
    </row>
    <row r="526" spans="10:22" x14ac:dyDescent="0.25">
      <c r="J526" t="s">
        <v>1103</v>
      </c>
      <c r="K526">
        <v>525</v>
      </c>
      <c r="M526" t="s">
        <v>345</v>
      </c>
      <c r="N526">
        <f t="shared" si="20"/>
        <v>1203</v>
      </c>
      <c r="P526" t="s">
        <v>2366</v>
      </c>
      <c r="Q526">
        <v>116</v>
      </c>
      <c r="S526" s="47" t="s">
        <v>202</v>
      </c>
      <c r="T526" s="47">
        <v>256</v>
      </c>
      <c r="U526">
        <v>1000</v>
      </c>
      <c r="V526" s="48">
        <f t="shared" si="21"/>
        <v>378</v>
      </c>
    </row>
    <row r="527" spans="10:22" x14ac:dyDescent="0.25">
      <c r="J527" t="s">
        <v>1104</v>
      </c>
      <c r="K527">
        <v>526</v>
      </c>
      <c r="M527" t="s">
        <v>345</v>
      </c>
      <c r="N527">
        <f t="shared" si="20"/>
        <v>1203</v>
      </c>
      <c r="P527" t="s">
        <v>2367</v>
      </c>
      <c r="Q527">
        <v>117</v>
      </c>
      <c r="S527" s="47" t="s">
        <v>202</v>
      </c>
      <c r="T527" s="47">
        <v>256</v>
      </c>
      <c r="U527">
        <v>1000</v>
      </c>
      <c r="V527" s="48">
        <f t="shared" si="21"/>
        <v>378</v>
      </c>
    </row>
    <row r="528" spans="10:22" x14ac:dyDescent="0.25">
      <c r="J528" t="s">
        <v>1105</v>
      </c>
      <c r="K528">
        <v>527</v>
      </c>
      <c r="M528" t="s">
        <v>345</v>
      </c>
      <c r="N528">
        <f t="shared" si="20"/>
        <v>1203</v>
      </c>
      <c r="P528" t="s">
        <v>2368</v>
      </c>
      <c r="Q528">
        <v>117</v>
      </c>
      <c r="S528" s="47" t="s">
        <v>202</v>
      </c>
      <c r="T528" s="47">
        <v>256</v>
      </c>
      <c r="U528">
        <v>1000</v>
      </c>
      <c r="V528" s="48">
        <f t="shared" si="21"/>
        <v>378</v>
      </c>
    </row>
    <row r="529" spans="10:22" x14ac:dyDescent="0.25">
      <c r="J529" t="s">
        <v>1106</v>
      </c>
      <c r="K529">
        <v>528</v>
      </c>
      <c r="M529" t="s">
        <v>345</v>
      </c>
      <c r="N529">
        <f t="shared" si="20"/>
        <v>1203</v>
      </c>
      <c r="P529" t="s">
        <v>2369</v>
      </c>
      <c r="Q529">
        <v>117</v>
      </c>
      <c r="S529" s="47" t="s">
        <v>202</v>
      </c>
      <c r="T529" s="47">
        <v>256</v>
      </c>
      <c r="U529">
        <v>1000</v>
      </c>
      <c r="V529" s="48">
        <f t="shared" si="21"/>
        <v>378</v>
      </c>
    </row>
    <row r="530" spans="10:22" x14ac:dyDescent="0.25">
      <c r="J530" t="s">
        <v>1107</v>
      </c>
      <c r="K530">
        <v>529</v>
      </c>
      <c r="M530" t="s">
        <v>345</v>
      </c>
      <c r="N530">
        <f t="shared" si="20"/>
        <v>1203</v>
      </c>
      <c r="P530" t="s">
        <v>2370</v>
      </c>
      <c r="Q530">
        <v>117</v>
      </c>
      <c r="S530" s="47" t="s">
        <v>202</v>
      </c>
      <c r="T530" s="47">
        <v>256</v>
      </c>
      <c r="U530">
        <v>1000</v>
      </c>
      <c r="V530" s="48">
        <f t="shared" si="21"/>
        <v>378</v>
      </c>
    </row>
    <row r="531" spans="10:22" x14ac:dyDescent="0.25">
      <c r="J531" t="s">
        <v>1108</v>
      </c>
      <c r="K531">
        <v>530</v>
      </c>
      <c r="M531" t="s">
        <v>345</v>
      </c>
      <c r="N531">
        <f t="shared" si="20"/>
        <v>1203</v>
      </c>
      <c r="P531" t="s">
        <v>2371</v>
      </c>
      <c r="Q531">
        <v>117</v>
      </c>
      <c r="S531" s="47" t="s">
        <v>202</v>
      </c>
      <c r="T531" s="47">
        <v>256</v>
      </c>
      <c r="U531">
        <v>1000</v>
      </c>
      <c r="V531" s="48">
        <f t="shared" si="21"/>
        <v>378</v>
      </c>
    </row>
    <row r="532" spans="10:22" x14ac:dyDescent="0.25">
      <c r="J532" t="s">
        <v>1109</v>
      </c>
      <c r="K532">
        <v>531</v>
      </c>
      <c r="M532" t="s">
        <v>345</v>
      </c>
      <c r="N532">
        <f t="shared" si="20"/>
        <v>1203</v>
      </c>
      <c r="P532" t="s">
        <v>2372</v>
      </c>
      <c r="Q532">
        <v>117</v>
      </c>
      <c r="S532" s="47" t="s">
        <v>202</v>
      </c>
      <c r="T532" s="47">
        <v>256</v>
      </c>
      <c r="U532">
        <v>1000</v>
      </c>
      <c r="V532" s="48">
        <f t="shared" si="21"/>
        <v>378</v>
      </c>
    </row>
    <row r="533" spans="10:22" x14ac:dyDescent="0.25">
      <c r="J533" t="s">
        <v>1110</v>
      </c>
      <c r="K533">
        <v>532</v>
      </c>
      <c r="M533" t="s">
        <v>345</v>
      </c>
      <c r="N533">
        <f t="shared" si="20"/>
        <v>1203</v>
      </c>
      <c r="P533" t="s">
        <v>2373</v>
      </c>
      <c r="Q533">
        <v>117</v>
      </c>
      <c r="S533" s="47" t="s">
        <v>202</v>
      </c>
      <c r="T533" s="47">
        <v>256</v>
      </c>
      <c r="U533">
        <v>1000</v>
      </c>
      <c r="V533" s="48">
        <f t="shared" si="21"/>
        <v>378</v>
      </c>
    </row>
    <row r="534" spans="10:22" x14ac:dyDescent="0.25">
      <c r="J534" t="s">
        <v>1111</v>
      </c>
      <c r="K534">
        <v>533</v>
      </c>
      <c r="M534" t="s">
        <v>345</v>
      </c>
      <c r="N534">
        <f t="shared" si="20"/>
        <v>1203</v>
      </c>
      <c r="P534" t="s">
        <v>2374</v>
      </c>
      <c r="Q534">
        <v>117</v>
      </c>
      <c r="S534" s="47" t="s">
        <v>202</v>
      </c>
      <c r="T534" s="47">
        <v>256</v>
      </c>
      <c r="U534">
        <v>1000</v>
      </c>
      <c r="V534" s="48">
        <f t="shared" si="21"/>
        <v>378</v>
      </c>
    </row>
    <row r="535" spans="10:22" x14ac:dyDescent="0.25">
      <c r="J535" t="s">
        <v>1112</v>
      </c>
      <c r="K535">
        <v>534</v>
      </c>
      <c r="M535" t="s">
        <v>345</v>
      </c>
      <c r="N535">
        <f t="shared" si="20"/>
        <v>1203</v>
      </c>
      <c r="P535" t="s">
        <v>2375</v>
      </c>
      <c r="Q535">
        <v>117</v>
      </c>
      <c r="S535" s="47" t="s">
        <v>202</v>
      </c>
      <c r="T535" s="47">
        <v>256</v>
      </c>
      <c r="U535">
        <v>1000</v>
      </c>
      <c r="V535" s="48">
        <f t="shared" si="21"/>
        <v>378</v>
      </c>
    </row>
    <row r="536" spans="10:22" x14ac:dyDescent="0.25">
      <c r="J536" t="s">
        <v>329</v>
      </c>
      <c r="K536">
        <v>535</v>
      </c>
      <c r="M536" t="s">
        <v>345</v>
      </c>
      <c r="N536">
        <f t="shared" si="20"/>
        <v>1203</v>
      </c>
      <c r="P536" t="s">
        <v>2376</v>
      </c>
      <c r="Q536">
        <v>117</v>
      </c>
      <c r="S536" s="47" t="s">
        <v>202</v>
      </c>
      <c r="T536" s="47">
        <v>256</v>
      </c>
      <c r="U536">
        <v>1000</v>
      </c>
      <c r="V536" s="48">
        <f t="shared" si="21"/>
        <v>378</v>
      </c>
    </row>
    <row r="537" spans="10:22" x14ac:dyDescent="0.25">
      <c r="J537" t="s">
        <v>1113</v>
      </c>
      <c r="K537">
        <v>536</v>
      </c>
      <c r="M537" t="s">
        <v>345</v>
      </c>
      <c r="N537">
        <f t="shared" si="20"/>
        <v>1203</v>
      </c>
      <c r="P537" t="s">
        <v>2377</v>
      </c>
      <c r="Q537">
        <v>118</v>
      </c>
      <c r="S537" s="47" t="s">
        <v>202</v>
      </c>
      <c r="T537" s="47">
        <v>256</v>
      </c>
      <c r="U537">
        <v>1000</v>
      </c>
      <c r="V537" s="48">
        <f t="shared" si="21"/>
        <v>378</v>
      </c>
    </row>
    <row r="538" spans="10:22" x14ac:dyDescent="0.25">
      <c r="J538" t="s">
        <v>1114</v>
      </c>
      <c r="K538">
        <v>537</v>
      </c>
      <c r="M538" t="s">
        <v>345</v>
      </c>
      <c r="N538">
        <f t="shared" si="20"/>
        <v>1203</v>
      </c>
      <c r="P538" t="s">
        <v>2378</v>
      </c>
      <c r="Q538">
        <v>119</v>
      </c>
      <c r="S538" s="47" t="s">
        <v>202</v>
      </c>
      <c r="T538" s="47">
        <v>256</v>
      </c>
      <c r="U538">
        <v>1000</v>
      </c>
      <c r="V538" s="48">
        <f t="shared" si="21"/>
        <v>378</v>
      </c>
    </row>
    <row r="539" spans="10:22" x14ac:dyDescent="0.25">
      <c r="J539" t="s">
        <v>1115</v>
      </c>
      <c r="K539">
        <v>538</v>
      </c>
      <c r="M539" t="s">
        <v>325</v>
      </c>
      <c r="N539">
        <f t="shared" si="20"/>
        <v>691</v>
      </c>
      <c r="P539" t="s">
        <v>2379</v>
      </c>
      <c r="Q539">
        <v>119</v>
      </c>
      <c r="S539" s="47" t="s">
        <v>202</v>
      </c>
      <c r="T539" s="47">
        <v>256</v>
      </c>
      <c r="U539">
        <v>1000</v>
      </c>
      <c r="V539" s="48">
        <f t="shared" si="21"/>
        <v>378</v>
      </c>
    </row>
    <row r="540" spans="10:22" x14ac:dyDescent="0.25">
      <c r="J540" t="s">
        <v>1116</v>
      </c>
      <c r="K540">
        <v>539</v>
      </c>
      <c r="M540" t="s">
        <v>288</v>
      </c>
      <c r="N540">
        <f t="shared" si="20"/>
        <v>765</v>
      </c>
      <c r="P540" t="s">
        <v>2380</v>
      </c>
      <c r="Q540">
        <v>119</v>
      </c>
      <c r="S540" s="47" t="s">
        <v>202</v>
      </c>
      <c r="T540" s="47">
        <v>256</v>
      </c>
      <c r="U540">
        <v>1000</v>
      </c>
      <c r="V540" s="48">
        <f t="shared" si="21"/>
        <v>378</v>
      </c>
    </row>
    <row r="541" spans="10:22" x14ac:dyDescent="0.25">
      <c r="J541" t="s">
        <v>1117</v>
      </c>
      <c r="K541">
        <v>540</v>
      </c>
      <c r="M541" t="s">
        <v>340</v>
      </c>
      <c r="N541">
        <f t="shared" si="20"/>
        <v>962</v>
      </c>
      <c r="P541" t="s">
        <v>2381</v>
      </c>
      <c r="Q541">
        <v>119</v>
      </c>
      <c r="S541" s="47" t="s">
        <v>202</v>
      </c>
      <c r="T541" s="47">
        <v>256</v>
      </c>
      <c r="U541">
        <v>1000</v>
      </c>
      <c r="V541" s="48">
        <f t="shared" si="21"/>
        <v>378</v>
      </c>
    </row>
    <row r="542" spans="10:22" x14ac:dyDescent="0.25">
      <c r="J542" t="s">
        <v>1118</v>
      </c>
      <c r="K542">
        <v>541</v>
      </c>
      <c r="M542" t="s">
        <v>340</v>
      </c>
      <c r="N542">
        <f t="shared" si="20"/>
        <v>962</v>
      </c>
      <c r="P542" t="s">
        <v>2382</v>
      </c>
      <c r="Q542">
        <v>120</v>
      </c>
      <c r="S542" s="47" t="s">
        <v>202</v>
      </c>
      <c r="T542" s="47">
        <v>256</v>
      </c>
      <c r="U542">
        <v>1000</v>
      </c>
      <c r="V542" s="48">
        <f t="shared" si="21"/>
        <v>378</v>
      </c>
    </row>
    <row r="543" spans="10:22" x14ac:dyDescent="0.25">
      <c r="J543" t="s">
        <v>288</v>
      </c>
      <c r="K543">
        <v>542</v>
      </c>
      <c r="M543" t="s">
        <v>340</v>
      </c>
      <c r="N543">
        <f t="shared" si="20"/>
        <v>962</v>
      </c>
      <c r="P543" t="s">
        <v>2383</v>
      </c>
      <c r="Q543">
        <v>120</v>
      </c>
      <c r="S543" s="47" t="s">
        <v>202</v>
      </c>
      <c r="T543" s="47">
        <v>256</v>
      </c>
      <c r="U543">
        <v>1000</v>
      </c>
      <c r="V543" s="48">
        <f t="shared" si="21"/>
        <v>378</v>
      </c>
    </row>
    <row r="544" spans="10:22" x14ac:dyDescent="0.25">
      <c r="J544" t="s">
        <v>1119</v>
      </c>
      <c r="K544">
        <v>543</v>
      </c>
      <c r="M544" t="s">
        <v>340</v>
      </c>
      <c r="N544">
        <f t="shared" si="20"/>
        <v>962</v>
      </c>
      <c r="P544" t="s">
        <v>2384</v>
      </c>
      <c r="Q544">
        <v>120</v>
      </c>
      <c r="S544" s="47" t="s">
        <v>202</v>
      </c>
      <c r="T544" s="47">
        <v>256</v>
      </c>
      <c r="U544">
        <v>1000</v>
      </c>
      <c r="V544" s="48">
        <f t="shared" si="21"/>
        <v>378</v>
      </c>
    </row>
    <row r="545" spans="10:22" x14ac:dyDescent="0.25">
      <c r="J545" t="s">
        <v>1120</v>
      </c>
      <c r="K545">
        <v>544</v>
      </c>
      <c r="M545" t="s">
        <v>340</v>
      </c>
      <c r="N545">
        <f t="shared" si="20"/>
        <v>962</v>
      </c>
      <c r="P545" t="s">
        <v>2385</v>
      </c>
      <c r="Q545">
        <v>120</v>
      </c>
      <c r="S545" s="47" t="s">
        <v>202</v>
      </c>
      <c r="T545" s="47">
        <v>256</v>
      </c>
      <c r="U545">
        <v>1000</v>
      </c>
      <c r="V545" s="48">
        <f t="shared" si="21"/>
        <v>378</v>
      </c>
    </row>
    <row r="546" spans="10:22" x14ac:dyDescent="0.25">
      <c r="J546" t="s">
        <v>1121</v>
      </c>
      <c r="K546">
        <v>545</v>
      </c>
      <c r="M546" t="s">
        <v>340</v>
      </c>
      <c r="N546">
        <f t="shared" si="20"/>
        <v>962</v>
      </c>
      <c r="P546" t="s">
        <v>2386</v>
      </c>
      <c r="Q546">
        <v>121</v>
      </c>
      <c r="S546" s="47" t="s">
        <v>202</v>
      </c>
      <c r="T546" s="47">
        <v>256</v>
      </c>
      <c r="U546">
        <v>1000</v>
      </c>
      <c r="V546" s="48">
        <f t="shared" si="21"/>
        <v>378</v>
      </c>
    </row>
    <row r="547" spans="10:22" x14ac:dyDescent="0.25">
      <c r="J547" t="s">
        <v>1122</v>
      </c>
      <c r="K547">
        <v>546</v>
      </c>
      <c r="M547" t="s">
        <v>340</v>
      </c>
      <c r="N547">
        <f t="shared" si="20"/>
        <v>962</v>
      </c>
      <c r="P547" t="s">
        <v>2387</v>
      </c>
      <c r="Q547">
        <v>122</v>
      </c>
      <c r="S547" s="47" t="s">
        <v>202</v>
      </c>
      <c r="T547" s="47">
        <v>256</v>
      </c>
      <c r="U547">
        <v>1000</v>
      </c>
      <c r="V547" s="48">
        <f t="shared" si="21"/>
        <v>378</v>
      </c>
    </row>
    <row r="548" spans="10:22" x14ac:dyDescent="0.25">
      <c r="J548" t="s">
        <v>1123</v>
      </c>
      <c r="K548">
        <v>547</v>
      </c>
      <c r="M548" t="s">
        <v>340</v>
      </c>
      <c r="N548">
        <f t="shared" si="20"/>
        <v>962</v>
      </c>
      <c r="P548" t="s">
        <v>2388</v>
      </c>
      <c r="Q548">
        <v>123</v>
      </c>
      <c r="S548" s="47" t="s">
        <v>202</v>
      </c>
      <c r="T548" s="47">
        <v>256</v>
      </c>
      <c r="U548">
        <v>1000</v>
      </c>
      <c r="V548" s="48">
        <f t="shared" si="21"/>
        <v>378</v>
      </c>
    </row>
    <row r="549" spans="10:22" x14ac:dyDescent="0.25">
      <c r="J549" t="s">
        <v>1124</v>
      </c>
      <c r="K549">
        <v>548</v>
      </c>
      <c r="M549" t="s">
        <v>340</v>
      </c>
      <c r="N549">
        <f t="shared" si="20"/>
        <v>962</v>
      </c>
      <c r="P549" t="s">
        <v>2389</v>
      </c>
      <c r="Q549">
        <v>124</v>
      </c>
      <c r="S549" s="47" t="s">
        <v>202</v>
      </c>
      <c r="T549" s="47">
        <v>256</v>
      </c>
      <c r="U549">
        <v>1000</v>
      </c>
      <c r="V549" s="48">
        <f t="shared" si="21"/>
        <v>378</v>
      </c>
    </row>
    <row r="550" spans="10:22" x14ac:dyDescent="0.25">
      <c r="J550" t="s">
        <v>1125</v>
      </c>
      <c r="K550">
        <v>549</v>
      </c>
      <c r="M550" t="s">
        <v>340</v>
      </c>
      <c r="N550">
        <f t="shared" si="20"/>
        <v>962</v>
      </c>
      <c r="P550" t="s">
        <v>2390</v>
      </c>
      <c r="Q550">
        <v>125</v>
      </c>
      <c r="S550" s="47" t="s">
        <v>202</v>
      </c>
      <c r="T550" s="47">
        <v>256</v>
      </c>
      <c r="U550">
        <v>1000</v>
      </c>
      <c r="V550" s="48">
        <f t="shared" si="21"/>
        <v>378</v>
      </c>
    </row>
    <row r="551" spans="10:22" x14ac:dyDescent="0.25">
      <c r="J551" t="s">
        <v>1126</v>
      </c>
      <c r="K551">
        <v>550</v>
      </c>
      <c r="M551" t="s">
        <v>340</v>
      </c>
      <c r="N551">
        <f t="shared" si="20"/>
        <v>962</v>
      </c>
      <c r="P551" t="s">
        <v>2391</v>
      </c>
      <c r="Q551">
        <v>126</v>
      </c>
      <c r="S551" s="47" t="s">
        <v>202</v>
      </c>
      <c r="T551" s="47">
        <v>256</v>
      </c>
      <c r="U551">
        <v>1000</v>
      </c>
      <c r="V551" s="48">
        <f t="shared" si="21"/>
        <v>378</v>
      </c>
    </row>
    <row r="552" spans="10:22" x14ac:dyDescent="0.25">
      <c r="J552" t="s">
        <v>1127</v>
      </c>
      <c r="K552">
        <v>551</v>
      </c>
      <c r="M552" t="s">
        <v>340</v>
      </c>
      <c r="N552">
        <f t="shared" si="20"/>
        <v>962</v>
      </c>
      <c r="P552" t="s">
        <v>2392</v>
      </c>
      <c r="Q552">
        <v>126</v>
      </c>
      <c r="S552" s="47" t="s">
        <v>202</v>
      </c>
      <c r="T552" s="47">
        <v>256</v>
      </c>
      <c r="U552">
        <v>1000</v>
      </c>
      <c r="V552" s="48">
        <f t="shared" si="21"/>
        <v>378</v>
      </c>
    </row>
    <row r="553" spans="10:22" x14ac:dyDescent="0.25">
      <c r="J553" t="s">
        <v>1128</v>
      </c>
      <c r="K553">
        <v>552</v>
      </c>
      <c r="M553" t="s">
        <v>331</v>
      </c>
      <c r="N553">
        <f t="shared" si="20"/>
        <v>1101</v>
      </c>
      <c r="P553" t="s">
        <v>2393</v>
      </c>
      <c r="Q553">
        <v>126</v>
      </c>
      <c r="S553" s="47" t="s">
        <v>202</v>
      </c>
      <c r="T553" s="47">
        <v>256</v>
      </c>
      <c r="U553">
        <v>1000</v>
      </c>
      <c r="V553" s="48">
        <f t="shared" si="21"/>
        <v>378</v>
      </c>
    </row>
    <row r="554" spans="10:22" x14ac:dyDescent="0.25">
      <c r="J554" t="s">
        <v>1129</v>
      </c>
      <c r="K554">
        <v>553</v>
      </c>
      <c r="M554" t="s">
        <v>331</v>
      </c>
      <c r="N554">
        <f t="shared" si="20"/>
        <v>1101</v>
      </c>
      <c r="P554" t="s">
        <v>2394</v>
      </c>
      <c r="Q554">
        <v>126</v>
      </c>
      <c r="S554" s="47" t="s">
        <v>202</v>
      </c>
      <c r="T554" s="47">
        <v>256</v>
      </c>
      <c r="U554">
        <v>1000</v>
      </c>
      <c r="V554" s="48">
        <f t="shared" si="21"/>
        <v>378</v>
      </c>
    </row>
    <row r="555" spans="10:22" x14ac:dyDescent="0.25">
      <c r="J555" t="s">
        <v>32</v>
      </c>
      <c r="K555">
        <v>554</v>
      </c>
      <c r="M555" t="s">
        <v>331</v>
      </c>
      <c r="N555">
        <f t="shared" si="20"/>
        <v>1101</v>
      </c>
      <c r="P555" t="s">
        <v>2395</v>
      </c>
      <c r="Q555">
        <v>126</v>
      </c>
      <c r="S555" s="47" t="s">
        <v>202</v>
      </c>
      <c r="T555" s="47">
        <v>256</v>
      </c>
      <c r="U555">
        <v>1000</v>
      </c>
      <c r="V555" s="48">
        <f t="shared" si="21"/>
        <v>378</v>
      </c>
    </row>
    <row r="556" spans="10:22" x14ac:dyDescent="0.25">
      <c r="J556" t="s">
        <v>1130</v>
      </c>
      <c r="K556">
        <v>555</v>
      </c>
      <c r="M556" t="s">
        <v>331</v>
      </c>
      <c r="N556">
        <f t="shared" si="20"/>
        <v>1101</v>
      </c>
      <c r="P556" t="s">
        <v>2396</v>
      </c>
      <c r="Q556">
        <v>126</v>
      </c>
      <c r="S556" s="47" t="s">
        <v>213</v>
      </c>
      <c r="T556" s="47">
        <v>256</v>
      </c>
      <c r="U556">
        <v>2000</v>
      </c>
      <c r="V556" s="48">
        <f t="shared" si="21"/>
        <v>628</v>
      </c>
    </row>
    <row r="557" spans="10:22" x14ac:dyDescent="0.25">
      <c r="J557" t="s">
        <v>54</v>
      </c>
      <c r="K557">
        <v>556</v>
      </c>
      <c r="M557" t="s">
        <v>331</v>
      </c>
      <c r="N557">
        <f t="shared" si="20"/>
        <v>1101</v>
      </c>
      <c r="P557" t="s">
        <v>2397</v>
      </c>
      <c r="Q557">
        <v>126</v>
      </c>
      <c r="S557" s="47" t="s">
        <v>202</v>
      </c>
      <c r="T557" s="47">
        <v>256</v>
      </c>
      <c r="U557">
        <v>1000</v>
      </c>
      <c r="V557" s="48">
        <f t="shared" si="21"/>
        <v>378</v>
      </c>
    </row>
    <row r="558" spans="10:22" x14ac:dyDescent="0.25">
      <c r="J558" t="s">
        <v>1131</v>
      </c>
      <c r="K558">
        <v>557</v>
      </c>
      <c r="M558" t="s">
        <v>331</v>
      </c>
      <c r="N558">
        <f t="shared" si="20"/>
        <v>1101</v>
      </c>
      <c r="P558" t="s">
        <v>2398</v>
      </c>
      <c r="Q558">
        <v>126</v>
      </c>
      <c r="S558" s="47" t="s">
        <v>202</v>
      </c>
      <c r="T558" s="47">
        <v>256</v>
      </c>
      <c r="U558">
        <v>1000</v>
      </c>
      <c r="V558" s="48">
        <f t="shared" si="21"/>
        <v>378</v>
      </c>
    </row>
    <row r="559" spans="10:22" x14ac:dyDescent="0.25">
      <c r="J559" t="s">
        <v>1132</v>
      </c>
      <c r="K559">
        <v>558</v>
      </c>
      <c r="M559" t="s">
        <v>331</v>
      </c>
      <c r="N559">
        <f t="shared" si="20"/>
        <v>1101</v>
      </c>
      <c r="P559" t="s">
        <v>2399</v>
      </c>
      <c r="Q559">
        <v>126</v>
      </c>
      <c r="S559" s="47" t="s">
        <v>213</v>
      </c>
      <c r="T559" s="47">
        <v>256</v>
      </c>
      <c r="U559">
        <v>2000</v>
      </c>
      <c r="V559" s="48">
        <f t="shared" si="21"/>
        <v>628</v>
      </c>
    </row>
    <row r="560" spans="10:22" x14ac:dyDescent="0.25">
      <c r="J560" t="s">
        <v>1133</v>
      </c>
      <c r="K560">
        <v>559</v>
      </c>
      <c r="M560" t="s">
        <v>331</v>
      </c>
      <c r="N560">
        <f t="shared" si="20"/>
        <v>1101</v>
      </c>
      <c r="P560" t="s">
        <v>2400</v>
      </c>
      <c r="Q560">
        <v>126</v>
      </c>
      <c r="S560" s="47" t="s">
        <v>213</v>
      </c>
      <c r="T560" s="47">
        <v>256</v>
      </c>
      <c r="U560">
        <v>2000</v>
      </c>
      <c r="V560" s="48">
        <f t="shared" si="21"/>
        <v>628</v>
      </c>
    </row>
    <row r="561" spans="10:22" x14ac:dyDescent="0.25">
      <c r="J561" t="s">
        <v>1134</v>
      </c>
      <c r="K561">
        <v>560</v>
      </c>
      <c r="M561" t="s">
        <v>331</v>
      </c>
      <c r="N561">
        <f t="shared" si="20"/>
        <v>1101</v>
      </c>
      <c r="P561" t="s">
        <v>2401</v>
      </c>
      <c r="Q561">
        <v>126</v>
      </c>
      <c r="S561" s="47" t="s">
        <v>202</v>
      </c>
      <c r="T561" s="47">
        <v>256</v>
      </c>
      <c r="U561">
        <v>1000</v>
      </c>
      <c r="V561" s="48">
        <f t="shared" si="21"/>
        <v>378</v>
      </c>
    </row>
    <row r="562" spans="10:22" x14ac:dyDescent="0.25">
      <c r="J562" t="s">
        <v>1135</v>
      </c>
      <c r="K562">
        <v>561</v>
      </c>
      <c r="M562" t="s">
        <v>331</v>
      </c>
      <c r="N562">
        <f t="shared" si="20"/>
        <v>1101</v>
      </c>
      <c r="P562" t="s">
        <v>2402</v>
      </c>
      <c r="Q562">
        <v>126</v>
      </c>
      <c r="S562" s="47" t="s">
        <v>213</v>
      </c>
      <c r="T562" s="47">
        <v>256</v>
      </c>
      <c r="U562">
        <v>2000</v>
      </c>
      <c r="V562" s="48">
        <f t="shared" si="21"/>
        <v>628</v>
      </c>
    </row>
    <row r="563" spans="10:22" x14ac:dyDescent="0.25">
      <c r="J563" t="s">
        <v>1136</v>
      </c>
      <c r="K563">
        <v>562</v>
      </c>
      <c r="M563" t="s">
        <v>331</v>
      </c>
      <c r="N563">
        <f t="shared" si="20"/>
        <v>1101</v>
      </c>
      <c r="P563" t="s">
        <v>2403</v>
      </c>
      <c r="Q563">
        <v>126</v>
      </c>
      <c r="S563" s="47" t="s">
        <v>202</v>
      </c>
      <c r="T563" s="47">
        <v>256</v>
      </c>
      <c r="U563">
        <v>1000</v>
      </c>
      <c r="V563" s="48">
        <f t="shared" si="21"/>
        <v>378</v>
      </c>
    </row>
    <row r="564" spans="10:22" x14ac:dyDescent="0.25">
      <c r="J564" t="s">
        <v>1137</v>
      </c>
      <c r="K564">
        <v>563</v>
      </c>
      <c r="M564" t="s">
        <v>331</v>
      </c>
      <c r="N564">
        <f t="shared" si="20"/>
        <v>1101</v>
      </c>
      <c r="P564" t="s">
        <v>2404</v>
      </c>
      <c r="Q564">
        <v>126</v>
      </c>
      <c r="S564" s="47" t="s">
        <v>202</v>
      </c>
      <c r="T564" s="47">
        <v>256</v>
      </c>
      <c r="U564">
        <v>1000</v>
      </c>
      <c r="V564" s="48">
        <f t="shared" si="21"/>
        <v>378</v>
      </c>
    </row>
    <row r="565" spans="10:22" x14ac:dyDescent="0.25">
      <c r="J565" t="s">
        <v>1138</v>
      </c>
      <c r="K565">
        <v>564</v>
      </c>
      <c r="M565" t="s">
        <v>331</v>
      </c>
      <c r="N565">
        <f t="shared" si="20"/>
        <v>1101</v>
      </c>
      <c r="P565" t="s">
        <v>2405</v>
      </c>
      <c r="Q565">
        <v>126</v>
      </c>
      <c r="S565" s="47" t="s">
        <v>213</v>
      </c>
      <c r="T565" s="47">
        <v>256</v>
      </c>
      <c r="U565">
        <v>2000</v>
      </c>
      <c r="V565" s="48">
        <f t="shared" si="21"/>
        <v>628</v>
      </c>
    </row>
    <row r="566" spans="10:22" x14ac:dyDescent="0.25">
      <c r="J566" t="s">
        <v>1139</v>
      </c>
      <c r="K566">
        <v>565</v>
      </c>
      <c r="M566" t="s">
        <v>331</v>
      </c>
      <c r="N566">
        <f t="shared" si="20"/>
        <v>1101</v>
      </c>
      <c r="P566" t="s">
        <v>2406</v>
      </c>
      <c r="Q566">
        <v>126</v>
      </c>
      <c r="S566" s="47" t="s">
        <v>202</v>
      </c>
      <c r="T566" s="47">
        <v>256</v>
      </c>
      <c r="U566">
        <v>1000</v>
      </c>
      <c r="V566" s="48">
        <f t="shared" si="21"/>
        <v>378</v>
      </c>
    </row>
    <row r="567" spans="10:22" x14ac:dyDescent="0.25">
      <c r="J567" t="s">
        <v>289</v>
      </c>
      <c r="K567">
        <v>566</v>
      </c>
      <c r="M567" t="s">
        <v>331</v>
      </c>
      <c r="N567">
        <f t="shared" si="20"/>
        <v>1101</v>
      </c>
      <c r="P567" t="s">
        <v>2407</v>
      </c>
      <c r="Q567">
        <v>126</v>
      </c>
      <c r="S567" s="47" t="s">
        <v>213</v>
      </c>
      <c r="T567" s="47">
        <v>256</v>
      </c>
      <c r="U567">
        <v>2000</v>
      </c>
      <c r="V567" s="48">
        <f t="shared" si="21"/>
        <v>628</v>
      </c>
    </row>
    <row r="568" spans="10:22" x14ac:dyDescent="0.25">
      <c r="J568" t="s">
        <v>1140</v>
      </c>
      <c r="K568">
        <v>567</v>
      </c>
      <c r="M568" t="s">
        <v>331</v>
      </c>
      <c r="N568">
        <f t="shared" si="20"/>
        <v>1101</v>
      </c>
      <c r="P568" t="s">
        <v>2408</v>
      </c>
      <c r="Q568">
        <v>126</v>
      </c>
      <c r="S568" s="47" t="s">
        <v>213</v>
      </c>
      <c r="T568" s="47">
        <v>256</v>
      </c>
      <c r="U568">
        <v>2000</v>
      </c>
      <c r="V568" s="48">
        <f t="shared" si="21"/>
        <v>628</v>
      </c>
    </row>
    <row r="569" spans="10:22" x14ac:dyDescent="0.25">
      <c r="J569" t="s">
        <v>1141</v>
      </c>
      <c r="K569">
        <v>568</v>
      </c>
      <c r="M569" t="s">
        <v>331</v>
      </c>
      <c r="N569">
        <f t="shared" si="20"/>
        <v>1101</v>
      </c>
      <c r="P569" t="s">
        <v>2409</v>
      </c>
      <c r="Q569">
        <v>126</v>
      </c>
      <c r="S569" s="47" t="s">
        <v>202</v>
      </c>
      <c r="T569" s="47">
        <v>256</v>
      </c>
      <c r="U569">
        <v>1000</v>
      </c>
      <c r="V569" s="48">
        <f t="shared" si="21"/>
        <v>378</v>
      </c>
    </row>
    <row r="570" spans="10:22" x14ac:dyDescent="0.25">
      <c r="J570" t="s">
        <v>1142</v>
      </c>
      <c r="K570">
        <v>569</v>
      </c>
      <c r="M570" t="s">
        <v>331</v>
      </c>
      <c r="N570">
        <f t="shared" si="20"/>
        <v>1101</v>
      </c>
      <c r="P570" t="s">
        <v>2410</v>
      </c>
      <c r="Q570">
        <v>127</v>
      </c>
      <c r="S570" s="47" t="s">
        <v>202</v>
      </c>
      <c r="T570" s="47">
        <v>256</v>
      </c>
      <c r="U570">
        <v>1000</v>
      </c>
      <c r="V570" s="48">
        <f t="shared" si="21"/>
        <v>378</v>
      </c>
    </row>
    <row r="571" spans="10:22" x14ac:dyDescent="0.25">
      <c r="J571" t="s">
        <v>1143</v>
      </c>
      <c r="K571">
        <v>570</v>
      </c>
      <c r="M571" t="s">
        <v>342</v>
      </c>
      <c r="N571">
        <f t="shared" si="20"/>
        <v>1139</v>
      </c>
      <c r="P571" t="s">
        <v>2411</v>
      </c>
      <c r="Q571">
        <v>128</v>
      </c>
      <c r="S571" s="47" t="s">
        <v>206</v>
      </c>
      <c r="T571" s="47">
        <v>128</v>
      </c>
      <c r="U571">
        <v>1000</v>
      </c>
      <c r="V571" s="48">
        <f t="shared" si="21"/>
        <v>314</v>
      </c>
    </row>
    <row r="572" spans="10:22" x14ac:dyDescent="0.25">
      <c r="J572" t="s">
        <v>1144</v>
      </c>
      <c r="K572">
        <v>571</v>
      </c>
      <c r="M572" t="s">
        <v>342</v>
      </c>
      <c r="N572">
        <f t="shared" si="20"/>
        <v>1139</v>
      </c>
      <c r="P572" t="s">
        <v>2412</v>
      </c>
      <c r="Q572">
        <v>129</v>
      </c>
      <c r="S572" s="47" t="s">
        <v>206</v>
      </c>
      <c r="T572" s="47">
        <v>128</v>
      </c>
      <c r="U572">
        <v>1000</v>
      </c>
      <c r="V572" s="48">
        <f t="shared" si="21"/>
        <v>314</v>
      </c>
    </row>
    <row r="573" spans="10:22" x14ac:dyDescent="0.25">
      <c r="J573" t="s">
        <v>1145</v>
      </c>
      <c r="K573">
        <v>572</v>
      </c>
      <c r="M573" t="s">
        <v>342</v>
      </c>
      <c r="N573">
        <f t="shared" si="20"/>
        <v>1139</v>
      </c>
      <c r="P573" t="s">
        <v>2413</v>
      </c>
      <c r="Q573">
        <v>129</v>
      </c>
      <c r="S573" s="47" t="s">
        <v>202</v>
      </c>
      <c r="T573" s="47">
        <v>256</v>
      </c>
      <c r="U573">
        <v>1000</v>
      </c>
      <c r="V573" s="48">
        <f t="shared" si="21"/>
        <v>378</v>
      </c>
    </row>
    <row r="574" spans="10:22" x14ac:dyDescent="0.25">
      <c r="J574" t="s">
        <v>1146</v>
      </c>
      <c r="K574">
        <v>573</v>
      </c>
      <c r="M574" t="s">
        <v>342</v>
      </c>
      <c r="N574">
        <f t="shared" si="20"/>
        <v>1139</v>
      </c>
      <c r="P574" t="s">
        <v>2414</v>
      </c>
      <c r="Q574">
        <v>129</v>
      </c>
      <c r="S574" s="47" t="s">
        <v>202</v>
      </c>
      <c r="T574" s="47">
        <v>256</v>
      </c>
      <c r="U574">
        <v>1000</v>
      </c>
      <c r="V574" s="48">
        <f t="shared" si="21"/>
        <v>378</v>
      </c>
    </row>
    <row r="575" spans="10:22" x14ac:dyDescent="0.25">
      <c r="J575" t="s">
        <v>1147</v>
      </c>
      <c r="K575">
        <v>574</v>
      </c>
      <c r="M575" t="s">
        <v>342</v>
      </c>
      <c r="N575">
        <f t="shared" si="20"/>
        <v>1139</v>
      </c>
      <c r="P575" t="s">
        <v>2415</v>
      </c>
      <c r="Q575">
        <v>129</v>
      </c>
      <c r="S575" s="47" t="s">
        <v>202</v>
      </c>
      <c r="T575" s="47">
        <v>256</v>
      </c>
      <c r="U575">
        <v>1000</v>
      </c>
      <c r="V575" s="48">
        <f t="shared" si="21"/>
        <v>378</v>
      </c>
    </row>
    <row r="576" spans="10:22" x14ac:dyDescent="0.25">
      <c r="J576" t="s">
        <v>1148</v>
      </c>
      <c r="K576">
        <v>575</v>
      </c>
      <c r="M576" t="s">
        <v>342</v>
      </c>
      <c r="N576">
        <f t="shared" si="20"/>
        <v>1139</v>
      </c>
      <c r="P576" t="s">
        <v>2416</v>
      </c>
      <c r="Q576">
        <v>129</v>
      </c>
      <c r="S576" s="47" t="s">
        <v>202</v>
      </c>
      <c r="T576" s="47">
        <v>256</v>
      </c>
      <c r="U576">
        <v>1000</v>
      </c>
      <c r="V576" s="48">
        <f t="shared" si="21"/>
        <v>378</v>
      </c>
    </row>
    <row r="577" spans="10:22" x14ac:dyDescent="0.25">
      <c r="J577" t="s">
        <v>1149</v>
      </c>
      <c r="K577">
        <v>576</v>
      </c>
      <c r="M577" t="s">
        <v>342</v>
      </c>
      <c r="N577">
        <f t="shared" ref="N577:N640" si="22">1307-VLOOKUP(M577,J$2:K$1308,2,FALSE)</f>
        <v>1139</v>
      </c>
      <c r="P577" t="s">
        <v>2417</v>
      </c>
      <c r="Q577">
        <v>129</v>
      </c>
      <c r="S577" s="47" t="s">
        <v>202</v>
      </c>
      <c r="T577" s="47">
        <v>256</v>
      </c>
      <c r="U577">
        <v>1000</v>
      </c>
      <c r="V577" s="48">
        <f t="shared" si="21"/>
        <v>378</v>
      </c>
    </row>
    <row r="578" spans="10:22" x14ac:dyDescent="0.25">
      <c r="J578" t="s">
        <v>1150</v>
      </c>
      <c r="K578">
        <v>577</v>
      </c>
      <c r="M578" t="s">
        <v>342</v>
      </c>
      <c r="N578">
        <f t="shared" si="22"/>
        <v>1139</v>
      </c>
      <c r="P578" t="s">
        <v>2418</v>
      </c>
      <c r="Q578">
        <v>130</v>
      </c>
      <c r="S578" s="47" t="s">
        <v>202</v>
      </c>
      <c r="T578" s="47">
        <v>256</v>
      </c>
      <c r="U578">
        <v>1000</v>
      </c>
      <c r="V578" s="48">
        <f t="shared" si="21"/>
        <v>378</v>
      </c>
    </row>
    <row r="579" spans="10:22" x14ac:dyDescent="0.25">
      <c r="J579" t="s">
        <v>1151</v>
      </c>
      <c r="K579">
        <v>578</v>
      </c>
      <c r="M579" t="s">
        <v>342</v>
      </c>
      <c r="N579">
        <f t="shared" si="22"/>
        <v>1139</v>
      </c>
      <c r="P579" t="s">
        <v>2419</v>
      </c>
      <c r="Q579">
        <v>131</v>
      </c>
      <c r="S579" s="47" t="s">
        <v>202</v>
      </c>
      <c r="T579" s="47">
        <v>256</v>
      </c>
      <c r="U579">
        <v>1000</v>
      </c>
      <c r="V579" s="48">
        <f t="shared" ref="V579:V642" si="23">IF(ISNUMBER(SEARCH("+",$S579)),(T579*0.5+U579*0.25),IF(ISNUMBER(SEARCH("HDD",$S579)),(T579*0.25),IF(ISNUMBER(SEARCH("SSD",$S579)),(T579*0.5))))</f>
        <v>378</v>
      </c>
    </row>
    <row r="580" spans="10:22" x14ac:dyDescent="0.25">
      <c r="J580" t="s">
        <v>1152</v>
      </c>
      <c r="K580">
        <v>579</v>
      </c>
      <c r="M580" t="s">
        <v>342</v>
      </c>
      <c r="N580">
        <f t="shared" si="22"/>
        <v>1139</v>
      </c>
      <c r="P580" t="s">
        <v>2420</v>
      </c>
      <c r="Q580">
        <v>132</v>
      </c>
      <c r="S580" s="47" t="s">
        <v>202</v>
      </c>
      <c r="T580" s="47">
        <v>256</v>
      </c>
      <c r="U580">
        <v>1000</v>
      </c>
      <c r="V580" s="48">
        <f t="shared" si="23"/>
        <v>378</v>
      </c>
    </row>
    <row r="581" spans="10:22" x14ac:dyDescent="0.25">
      <c r="J581" t="s">
        <v>1153</v>
      </c>
      <c r="K581">
        <v>580</v>
      </c>
      <c r="M581" t="s">
        <v>342</v>
      </c>
      <c r="N581">
        <f t="shared" si="22"/>
        <v>1139</v>
      </c>
      <c r="P581" t="s">
        <v>2421</v>
      </c>
      <c r="Q581">
        <v>133</v>
      </c>
      <c r="S581" s="47" t="s">
        <v>202</v>
      </c>
      <c r="T581" s="47">
        <v>256</v>
      </c>
      <c r="U581">
        <v>1000</v>
      </c>
      <c r="V581" s="48">
        <f t="shared" si="23"/>
        <v>378</v>
      </c>
    </row>
    <row r="582" spans="10:22" x14ac:dyDescent="0.25">
      <c r="J582" t="s">
        <v>1154</v>
      </c>
      <c r="K582">
        <v>581</v>
      </c>
      <c r="M582" t="s">
        <v>342</v>
      </c>
      <c r="N582">
        <f t="shared" si="22"/>
        <v>1139</v>
      </c>
      <c r="P582" t="s">
        <v>2422</v>
      </c>
      <c r="Q582">
        <v>134</v>
      </c>
      <c r="S582" s="47" t="s">
        <v>202</v>
      </c>
      <c r="T582" s="47">
        <v>256</v>
      </c>
      <c r="U582">
        <v>1000</v>
      </c>
      <c r="V582" s="48">
        <f t="shared" si="23"/>
        <v>378</v>
      </c>
    </row>
    <row r="583" spans="10:22" x14ac:dyDescent="0.25">
      <c r="J583" t="s">
        <v>1155</v>
      </c>
      <c r="K583">
        <v>582</v>
      </c>
      <c r="M583" t="s">
        <v>342</v>
      </c>
      <c r="N583">
        <f t="shared" si="22"/>
        <v>1139</v>
      </c>
      <c r="P583" t="s">
        <v>2423</v>
      </c>
      <c r="Q583">
        <v>134</v>
      </c>
      <c r="S583" s="47" t="s">
        <v>202</v>
      </c>
      <c r="T583" s="47">
        <v>256</v>
      </c>
      <c r="U583">
        <v>1000</v>
      </c>
      <c r="V583" s="48">
        <f t="shared" si="23"/>
        <v>378</v>
      </c>
    </row>
    <row r="584" spans="10:22" x14ac:dyDescent="0.25">
      <c r="J584" t="s">
        <v>1156</v>
      </c>
      <c r="K584">
        <v>583</v>
      </c>
      <c r="M584" t="s">
        <v>342</v>
      </c>
      <c r="N584">
        <f t="shared" si="22"/>
        <v>1139</v>
      </c>
      <c r="P584" t="s">
        <v>2424</v>
      </c>
      <c r="Q584">
        <v>134</v>
      </c>
      <c r="S584" s="47" t="s">
        <v>206</v>
      </c>
      <c r="T584" s="47">
        <v>128</v>
      </c>
      <c r="U584">
        <v>1000</v>
      </c>
      <c r="V584" s="48">
        <f t="shared" si="23"/>
        <v>314</v>
      </c>
    </row>
    <row r="585" spans="10:22" x14ac:dyDescent="0.25">
      <c r="J585" t="s">
        <v>1157</v>
      </c>
      <c r="K585">
        <v>584</v>
      </c>
      <c r="M585" t="s">
        <v>342</v>
      </c>
      <c r="N585">
        <f t="shared" si="22"/>
        <v>1139</v>
      </c>
      <c r="P585" t="s">
        <v>2425</v>
      </c>
      <c r="Q585">
        <v>134</v>
      </c>
      <c r="S585" s="47" t="s">
        <v>202</v>
      </c>
      <c r="T585" s="47">
        <v>256</v>
      </c>
      <c r="U585">
        <v>1000</v>
      </c>
      <c r="V585" s="48">
        <f t="shared" si="23"/>
        <v>378</v>
      </c>
    </row>
    <row r="586" spans="10:22" x14ac:dyDescent="0.25">
      <c r="J586" t="s">
        <v>1158</v>
      </c>
      <c r="K586">
        <v>585</v>
      </c>
      <c r="M586" t="s">
        <v>342</v>
      </c>
      <c r="N586">
        <f t="shared" si="22"/>
        <v>1139</v>
      </c>
      <c r="P586" t="s">
        <v>2426</v>
      </c>
      <c r="Q586">
        <v>134</v>
      </c>
      <c r="S586" s="47" t="s">
        <v>206</v>
      </c>
      <c r="T586" s="47">
        <v>128</v>
      </c>
      <c r="U586">
        <v>1000</v>
      </c>
      <c r="V586" s="48">
        <f t="shared" si="23"/>
        <v>314</v>
      </c>
    </row>
    <row r="587" spans="10:22" x14ac:dyDescent="0.25">
      <c r="J587" t="s">
        <v>1159</v>
      </c>
      <c r="K587">
        <v>586</v>
      </c>
      <c r="M587" t="s">
        <v>342</v>
      </c>
      <c r="N587">
        <f t="shared" si="22"/>
        <v>1139</v>
      </c>
      <c r="P587" t="s">
        <v>2427</v>
      </c>
      <c r="Q587">
        <v>134</v>
      </c>
      <c r="S587" s="47" t="s">
        <v>202</v>
      </c>
      <c r="T587" s="47">
        <v>256</v>
      </c>
      <c r="U587">
        <v>1000</v>
      </c>
      <c r="V587" s="48">
        <f t="shared" si="23"/>
        <v>378</v>
      </c>
    </row>
    <row r="588" spans="10:22" x14ac:dyDescent="0.25">
      <c r="J588" t="s">
        <v>1160</v>
      </c>
      <c r="K588">
        <v>587</v>
      </c>
      <c r="M588" t="s">
        <v>342</v>
      </c>
      <c r="N588">
        <f t="shared" si="22"/>
        <v>1139</v>
      </c>
      <c r="P588" t="s">
        <v>2428</v>
      </c>
      <c r="Q588">
        <v>134</v>
      </c>
      <c r="S588" s="47" t="s">
        <v>202</v>
      </c>
      <c r="T588" s="47">
        <v>256</v>
      </c>
      <c r="U588">
        <v>1000</v>
      </c>
      <c r="V588" s="48">
        <f t="shared" si="23"/>
        <v>378</v>
      </c>
    </row>
    <row r="589" spans="10:22" x14ac:dyDescent="0.25">
      <c r="J589" t="s">
        <v>1161</v>
      </c>
      <c r="K589">
        <v>588</v>
      </c>
      <c r="M589" t="s">
        <v>342</v>
      </c>
      <c r="N589">
        <f t="shared" si="22"/>
        <v>1139</v>
      </c>
      <c r="P589" t="s">
        <v>2429</v>
      </c>
      <c r="Q589">
        <v>134</v>
      </c>
      <c r="S589" s="47" t="s">
        <v>202</v>
      </c>
      <c r="T589" s="47">
        <v>256</v>
      </c>
      <c r="U589">
        <v>1000</v>
      </c>
      <c r="V589" s="48">
        <f t="shared" si="23"/>
        <v>378</v>
      </c>
    </row>
    <row r="590" spans="10:22" x14ac:dyDescent="0.25">
      <c r="J590" t="s">
        <v>1162</v>
      </c>
      <c r="K590">
        <v>589</v>
      </c>
      <c r="M590" t="s">
        <v>342</v>
      </c>
      <c r="N590">
        <f t="shared" si="22"/>
        <v>1139</v>
      </c>
      <c r="P590" t="s">
        <v>2430</v>
      </c>
      <c r="Q590">
        <v>134</v>
      </c>
      <c r="S590" s="47" t="s">
        <v>206</v>
      </c>
      <c r="T590" s="47">
        <v>128</v>
      </c>
      <c r="U590">
        <v>1000</v>
      </c>
      <c r="V590" s="48">
        <f t="shared" si="23"/>
        <v>314</v>
      </c>
    </row>
    <row r="591" spans="10:22" x14ac:dyDescent="0.25">
      <c r="J591" t="s">
        <v>1163</v>
      </c>
      <c r="K591">
        <v>590</v>
      </c>
      <c r="M591" t="s">
        <v>342</v>
      </c>
      <c r="N591">
        <f t="shared" si="22"/>
        <v>1139</v>
      </c>
      <c r="P591" t="s">
        <v>2431</v>
      </c>
      <c r="Q591">
        <v>134</v>
      </c>
      <c r="S591" s="47" t="s">
        <v>206</v>
      </c>
      <c r="T591" s="47">
        <v>128</v>
      </c>
      <c r="U591">
        <v>1000</v>
      </c>
      <c r="V591" s="48">
        <f t="shared" si="23"/>
        <v>314</v>
      </c>
    </row>
    <row r="592" spans="10:22" x14ac:dyDescent="0.25">
      <c r="J592" t="s">
        <v>1164</v>
      </c>
      <c r="K592">
        <v>591</v>
      </c>
      <c r="M592" t="s">
        <v>342</v>
      </c>
      <c r="N592">
        <f t="shared" si="22"/>
        <v>1139</v>
      </c>
      <c r="P592" t="s">
        <v>2432</v>
      </c>
      <c r="Q592">
        <v>134</v>
      </c>
      <c r="S592" s="47" t="s">
        <v>202</v>
      </c>
      <c r="T592" s="47">
        <v>256</v>
      </c>
      <c r="U592">
        <v>1000</v>
      </c>
      <c r="V592" s="48">
        <f t="shared" si="23"/>
        <v>378</v>
      </c>
    </row>
    <row r="593" spans="10:22" x14ac:dyDescent="0.25">
      <c r="J593" t="s">
        <v>1165</v>
      </c>
      <c r="K593">
        <v>592</v>
      </c>
      <c r="M593" t="s">
        <v>342</v>
      </c>
      <c r="N593">
        <f t="shared" si="22"/>
        <v>1139</v>
      </c>
      <c r="P593" t="s">
        <v>2433</v>
      </c>
      <c r="Q593">
        <v>134</v>
      </c>
      <c r="S593" s="47" t="s">
        <v>202</v>
      </c>
      <c r="T593" s="47">
        <v>256</v>
      </c>
      <c r="U593">
        <v>1000</v>
      </c>
      <c r="V593" s="48">
        <f t="shared" si="23"/>
        <v>378</v>
      </c>
    </row>
    <row r="594" spans="10:22" x14ac:dyDescent="0.25">
      <c r="J594" t="s">
        <v>1166</v>
      </c>
      <c r="K594">
        <v>593</v>
      </c>
      <c r="M594" t="s">
        <v>342</v>
      </c>
      <c r="N594">
        <f t="shared" si="22"/>
        <v>1139</v>
      </c>
      <c r="P594" t="s">
        <v>2434</v>
      </c>
      <c r="Q594">
        <v>134</v>
      </c>
      <c r="S594" s="47" t="s">
        <v>206</v>
      </c>
      <c r="T594" s="47">
        <v>128</v>
      </c>
      <c r="U594">
        <v>1000</v>
      </c>
      <c r="V594" s="48">
        <f t="shared" si="23"/>
        <v>314</v>
      </c>
    </row>
    <row r="595" spans="10:22" x14ac:dyDescent="0.25">
      <c r="J595" t="s">
        <v>1167</v>
      </c>
      <c r="K595">
        <v>594</v>
      </c>
      <c r="M595" t="s">
        <v>342</v>
      </c>
      <c r="N595">
        <f t="shared" si="22"/>
        <v>1139</v>
      </c>
      <c r="P595" t="s">
        <v>2435</v>
      </c>
      <c r="Q595">
        <v>134</v>
      </c>
      <c r="S595" s="47" t="s">
        <v>202</v>
      </c>
      <c r="T595" s="47">
        <v>256</v>
      </c>
      <c r="U595">
        <v>1000</v>
      </c>
      <c r="V595" s="48">
        <f t="shared" si="23"/>
        <v>378</v>
      </c>
    </row>
    <row r="596" spans="10:22" x14ac:dyDescent="0.25">
      <c r="J596" t="s">
        <v>1168</v>
      </c>
      <c r="K596">
        <v>595</v>
      </c>
      <c r="M596" t="s">
        <v>342</v>
      </c>
      <c r="N596">
        <f t="shared" si="22"/>
        <v>1139</v>
      </c>
      <c r="P596" t="s">
        <v>2436</v>
      </c>
      <c r="Q596">
        <v>135</v>
      </c>
      <c r="S596" s="47" t="s">
        <v>202</v>
      </c>
      <c r="T596" s="47">
        <v>256</v>
      </c>
      <c r="U596">
        <v>1000</v>
      </c>
      <c r="V596" s="48">
        <f t="shared" si="23"/>
        <v>378</v>
      </c>
    </row>
    <row r="597" spans="10:22" x14ac:dyDescent="0.25">
      <c r="J597" t="s">
        <v>1169</v>
      </c>
      <c r="K597">
        <v>596</v>
      </c>
      <c r="M597" t="s">
        <v>342</v>
      </c>
      <c r="N597">
        <f t="shared" si="22"/>
        <v>1139</v>
      </c>
      <c r="P597" t="s">
        <v>2437</v>
      </c>
      <c r="Q597">
        <v>136</v>
      </c>
      <c r="S597" s="47" t="s">
        <v>202</v>
      </c>
      <c r="T597" s="47">
        <v>256</v>
      </c>
      <c r="U597">
        <v>1000</v>
      </c>
      <c r="V597" s="48">
        <f t="shared" si="23"/>
        <v>378</v>
      </c>
    </row>
    <row r="598" spans="10:22" x14ac:dyDescent="0.25">
      <c r="J598" t="s">
        <v>1170</v>
      </c>
      <c r="K598">
        <v>597</v>
      </c>
      <c r="M598" t="s">
        <v>342</v>
      </c>
      <c r="N598">
        <f t="shared" si="22"/>
        <v>1139</v>
      </c>
      <c r="P598" t="s">
        <v>2438</v>
      </c>
      <c r="Q598">
        <v>136</v>
      </c>
      <c r="S598" s="47" t="s">
        <v>202</v>
      </c>
      <c r="T598" s="47">
        <v>256</v>
      </c>
      <c r="U598">
        <v>1000</v>
      </c>
      <c r="V598" s="48">
        <f t="shared" si="23"/>
        <v>378</v>
      </c>
    </row>
    <row r="599" spans="10:22" x14ac:dyDescent="0.25">
      <c r="J599" t="s">
        <v>1171</v>
      </c>
      <c r="K599">
        <v>598</v>
      </c>
      <c r="M599" t="s">
        <v>342</v>
      </c>
      <c r="N599">
        <f t="shared" si="22"/>
        <v>1139</v>
      </c>
      <c r="P599" t="s">
        <v>2439</v>
      </c>
      <c r="Q599">
        <v>136</v>
      </c>
      <c r="S599" s="47" t="s">
        <v>206</v>
      </c>
      <c r="T599" s="47">
        <v>128</v>
      </c>
      <c r="U599">
        <v>1000</v>
      </c>
      <c r="V599" s="48">
        <f t="shared" si="23"/>
        <v>314</v>
      </c>
    </row>
    <row r="600" spans="10:22" x14ac:dyDescent="0.25">
      <c r="J600" t="s">
        <v>1172</v>
      </c>
      <c r="K600">
        <v>599</v>
      </c>
      <c r="M600" t="s">
        <v>342</v>
      </c>
      <c r="N600">
        <f t="shared" si="22"/>
        <v>1139</v>
      </c>
      <c r="P600" t="s">
        <v>2440</v>
      </c>
      <c r="Q600">
        <v>136</v>
      </c>
      <c r="S600" s="47" t="s">
        <v>202</v>
      </c>
      <c r="T600" s="47">
        <v>256</v>
      </c>
      <c r="U600">
        <v>1000</v>
      </c>
      <c r="V600" s="48">
        <f t="shared" si="23"/>
        <v>378</v>
      </c>
    </row>
    <row r="601" spans="10:22" x14ac:dyDescent="0.25">
      <c r="J601" t="s">
        <v>1173</v>
      </c>
      <c r="K601">
        <v>600</v>
      </c>
      <c r="M601" t="s">
        <v>342</v>
      </c>
      <c r="N601">
        <f t="shared" si="22"/>
        <v>1139</v>
      </c>
      <c r="P601" t="s">
        <v>2441</v>
      </c>
      <c r="Q601">
        <v>136</v>
      </c>
      <c r="S601" s="47" t="s">
        <v>202</v>
      </c>
      <c r="T601" s="47">
        <v>256</v>
      </c>
      <c r="U601">
        <v>1000</v>
      </c>
      <c r="V601" s="48">
        <f t="shared" si="23"/>
        <v>378</v>
      </c>
    </row>
    <row r="602" spans="10:22" x14ac:dyDescent="0.25">
      <c r="J602" t="s">
        <v>1174</v>
      </c>
      <c r="K602">
        <v>601</v>
      </c>
      <c r="M602" t="s">
        <v>342</v>
      </c>
      <c r="N602">
        <f t="shared" si="22"/>
        <v>1139</v>
      </c>
      <c r="P602" t="s">
        <v>2442</v>
      </c>
      <c r="Q602">
        <v>136</v>
      </c>
      <c r="S602" s="47" t="s">
        <v>206</v>
      </c>
      <c r="T602" s="47">
        <v>128</v>
      </c>
      <c r="U602">
        <v>1000</v>
      </c>
      <c r="V602" s="48">
        <f t="shared" si="23"/>
        <v>314</v>
      </c>
    </row>
    <row r="603" spans="10:22" x14ac:dyDescent="0.25">
      <c r="J603" t="s">
        <v>1175</v>
      </c>
      <c r="K603">
        <v>602</v>
      </c>
      <c r="M603" t="s">
        <v>342</v>
      </c>
      <c r="N603">
        <f t="shared" si="22"/>
        <v>1139</v>
      </c>
      <c r="P603" t="s">
        <v>2443</v>
      </c>
      <c r="Q603">
        <v>136</v>
      </c>
      <c r="S603" s="47" t="s">
        <v>202</v>
      </c>
      <c r="T603" s="47">
        <v>256</v>
      </c>
      <c r="U603">
        <v>1000</v>
      </c>
      <c r="V603" s="48">
        <f t="shared" si="23"/>
        <v>378</v>
      </c>
    </row>
    <row r="604" spans="10:22" x14ac:dyDescent="0.25">
      <c r="J604" t="s">
        <v>1176</v>
      </c>
      <c r="K604">
        <v>603</v>
      </c>
      <c r="M604" t="s">
        <v>342</v>
      </c>
      <c r="N604">
        <f t="shared" si="22"/>
        <v>1139</v>
      </c>
      <c r="P604" t="s">
        <v>2444</v>
      </c>
      <c r="Q604">
        <v>136</v>
      </c>
      <c r="S604" s="47" t="s">
        <v>202</v>
      </c>
      <c r="T604" s="47">
        <v>256</v>
      </c>
      <c r="U604">
        <v>1000</v>
      </c>
      <c r="V604" s="48">
        <f t="shared" si="23"/>
        <v>378</v>
      </c>
    </row>
    <row r="605" spans="10:22" x14ac:dyDescent="0.25">
      <c r="J605" t="s">
        <v>1177</v>
      </c>
      <c r="K605">
        <v>604</v>
      </c>
      <c r="M605" t="s">
        <v>342</v>
      </c>
      <c r="N605">
        <f t="shared" si="22"/>
        <v>1139</v>
      </c>
      <c r="P605" t="s">
        <v>2445</v>
      </c>
      <c r="Q605">
        <v>136</v>
      </c>
      <c r="S605" s="47" t="s">
        <v>213</v>
      </c>
      <c r="T605" s="47">
        <v>256</v>
      </c>
      <c r="U605">
        <v>2000</v>
      </c>
      <c r="V605" s="48">
        <f t="shared" si="23"/>
        <v>628</v>
      </c>
    </row>
    <row r="606" spans="10:22" x14ac:dyDescent="0.25">
      <c r="J606" t="s">
        <v>1178</v>
      </c>
      <c r="K606">
        <v>605</v>
      </c>
      <c r="M606" t="s">
        <v>342</v>
      </c>
      <c r="N606">
        <f t="shared" si="22"/>
        <v>1139</v>
      </c>
      <c r="P606" t="s">
        <v>2446</v>
      </c>
      <c r="Q606">
        <v>136</v>
      </c>
      <c r="S606" s="47" t="s">
        <v>202</v>
      </c>
      <c r="T606" s="47">
        <v>256</v>
      </c>
      <c r="U606">
        <v>1000</v>
      </c>
      <c r="V606" s="48">
        <f t="shared" si="23"/>
        <v>378</v>
      </c>
    </row>
    <row r="607" spans="10:22" x14ac:dyDescent="0.25">
      <c r="J607" t="s">
        <v>1179</v>
      </c>
      <c r="K607">
        <v>606</v>
      </c>
      <c r="M607" t="s">
        <v>342</v>
      </c>
      <c r="N607">
        <f t="shared" si="22"/>
        <v>1139</v>
      </c>
      <c r="P607" t="s">
        <v>2447</v>
      </c>
      <c r="Q607">
        <v>136</v>
      </c>
      <c r="S607" s="47" t="s">
        <v>213</v>
      </c>
      <c r="T607" s="47">
        <v>256</v>
      </c>
      <c r="U607">
        <v>2000</v>
      </c>
      <c r="V607" s="48">
        <f t="shared" si="23"/>
        <v>628</v>
      </c>
    </row>
    <row r="608" spans="10:22" x14ac:dyDescent="0.25">
      <c r="J608" t="s">
        <v>1180</v>
      </c>
      <c r="K608">
        <v>607</v>
      </c>
      <c r="M608" t="s">
        <v>342</v>
      </c>
      <c r="N608">
        <f t="shared" si="22"/>
        <v>1139</v>
      </c>
      <c r="P608" t="s">
        <v>2448</v>
      </c>
      <c r="Q608">
        <v>136</v>
      </c>
      <c r="S608" s="47" t="s">
        <v>213</v>
      </c>
      <c r="T608" s="47">
        <v>256</v>
      </c>
      <c r="U608">
        <v>2000</v>
      </c>
      <c r="V608" s="48">
        <f t="shared" si="23"/>
        <v>628</v>
      </c>
    </row>
    <row r="609" spans="10:22" x14ac:dyDescent="0.25">
      <c r="J609" t="s">
        <v>1181</v>
      </c>
      <c r="K609">
        <v>608</v>
      </c>
      <c r="M609" t="s">
        <v>342</v>
      </c>
      <c r="N609">
        <f t="shared" si="22"/>
        <v>1139</v>
      </c>
      <c r="P609" t="s">
        <v>2449</v>
      </c>
      <c r="Q609">
        <v>137</v>
      </c>
      <c r="S609" s="47" t="s">
        <v>202</v>
      </c>
      <c r="T609" s="47">
        <v>256</v>
      </c>
      <c r="U609">
        <v>1000</v>
      </c>
      <c r="V609" s="48">
        <f t="shared" si="23"/>
        <v>378</v>
      </c>
    </row>
    <row r="610" spans="10:22" x14ac:dyDescent="0.25">
      <c r="J610" t="s">
        <v>1182</v>
      </c>
      <c r="K610">
        <v>609</v>
      </c>
      <c r="M610" t="s">
        <v>342</v>
      </c>
      <c r="N610">
        <f t="shared" si="22"/>
        <v>1139</v>
      </c>
      <c r="P610" t="s">
        <v>2450</v>
      </c>
      <c r="Q610">
        <v>138</v>
      </c>
      <c r="S610" s="47" t="s">
        <v>202</v>
      </c>
      <c r="T610" s="47">
        <v>256</v>
      </c>
      <c r="U610">
        <v>1000</v>
      </c>
      <c r="V610" s="48">
        <f t="shared" si="23"/>
        <v>378</v>
      </c>
    </row>
    <row r="611" spans="10:22" x14ac:dyDescent="0.25">
      <c r="J611" t="s">
        <v>1183</v>
      </c>
      <c r="K611">
        <v>610</v>
      </c>
      <c r="M611" t="s">
        <v>342</v>
      </c>
      <c r="N611">
        <f t="shared" si="22"/>
        <v>1139</v>
      </c>
      <c r="P611" t="s">
        <v>2451</v>
      </c>
      <c r="Q611">
        <v>139</v>
      </c>
      <c r="S611" s="47" t="s">
        <v>202</v>
      </c>
      <c r="T611" s="47">
        <v>256</v>
      </c>
      <c r="U611">
        <v>1000</v>
      </c>
      <c r="V611" s="48">
        <f t="shared" si="23"/>
        <v>378</v>
      </c>
    </row>
    <row r="612" spans="10:22" x14ac:dyDescent="0.25">
      <c r="J612" t="s">
        <v>1184</v>
      </c>
      <c r="K612">
        <v>611</v>
      </c>
      <c r="M612" t="s">
        <v>342</v>
      </c>
      <c r="N612">
        <f t="shared" si="22"/>
        <v>1139</v>
      </c>
      <c r="P612" t="s">
        <v>2452</v>
      </c>
      <c r="Q612">
        <v>140</v>
      </c>
      <c r="S612" s="47" t="s">
        <v>202</v>
      </c>
      <c r="T612" s="47">
        <v>256</v>
      </c>
      <c r="U612">
        <v>1000</v>
      </c>
      <c r="V612" s="48">
        <f t="shared" si="23"/>
        <v>378</v>
      </c>
    </row>
    <row r="613" spans="10:22" x14ac:dyDescent="0.25">
      <c r="J613" t="s">
        <v>1185</v>
      </c>
      <c r="K613">
        <v>612</v>
      </c>
      <c r="M613" t="s">
        <v>342</v>
      </c>
      <c r="N613">
        <f t="shared" si="22"/>
        <v>1139</v>
      </c>
      <c r="P613" t="s">
        <v>2453</v>
      </c>
      <c r="Q613">
        <v>141</v>
      </c>
      <c r="S613" s="47" t="s">
        <v>202</v>
      </c>
      <c r="T613" s="47">
        <v>256</v>
      </c>
      <c r="U613">
        <v>1000</v>
      </c>
      <c r="V613" s="48">
        <f t="shared" si="23"/>
        <v>378</v>
      </c>
    </row>
    <row r="614" spans="10:22" x14ac:dyDescent="0.25">
      <c r="J614" t="s">
        <v>1186</v>
      </c>
      <c r="K614">
        <v>613</v>
      </c>
      <c r="M614" t="s">
        <v>342</v>
      </c>
      <c r="N614">
        <f t="shared" si="22"/>
        <v>1139</v>
      </c>
      <c r="P614" t="s">
        <v>2454</v>
      </c>
      <c r="Q614">
        <v>142</v>
      </c>
      <c r="S614" s="47" t="s">
        <v>202</v>
      </c>
      <c r="T614" s="47">
        <v>256</v>
      </c>
      <c r="U614">
        <v>1000</v>
      </c>
      <c r="V614" s="48">
        <f t="shared" si="23"/>
        <v>378</v>
      </c>
    </row>
    <row r="615" spans="10:22" x14ac:dyDescent="0.25">
      <c r="J615" t="s">
        <v>1187</v>
      </c>
      <c r="K615">
        <v>614</v>
      </c>
      <c r="M615" t="s">
        <v>342</v>
      </c>
      <c r="N615">
        <f t="shared" si="22"/>
        <v>1139</v>
      </c>
      <c r="P615" t="s">
        <v>2455</v>
      </c>
      <c r="Q615">
        <v>142</v>
      </c>
      <c r="S615" s="47" t="s">
        <v>202</v>
      </c>
      <c r="T615" s="47">
        <v>256</v>
      </c>
      <c r="U615">
        <v>1000</v>
      </c>
      <c r="V615" s="48">
        <f t="shared" si="23"/>
        <v>378</v>
      </c>
    </row>
    <row r="616" spans="10:22" x14ac:dyDescent="0.25">
      <c r="J616" t="s">
        <v>1188</v>
      </c>
      <c r="K616">
        <v>615</v>
      </c>
      <c r="M616" t="s">
        <v>342</v>
      </c>
      <c r="N616">
        <f t="shared" si="22"/>
        <v>1139</v>
      </c>
      <c r="P616" t="s">
        <v>2456</v>
      </c>
      <c r="Q616">
        <v>142</v>
      </c>
      <c r="S616" s="47" t="s">
        <v>202</v>
      </c>
      <c r="T616" s="47">
        <v>256</v>
      </c>
      <c r="U616">
        <v>1000</v>
      </c>
      <c r="V616" s="48">
        <f t="shared" si="23"/>
        <v>378</v>
      </c>
    </row>
    <row r="617" spans="10:22" x14ac:dyDescent="0.25">
      <c r="J617" t="s">
        <v>325</v>
      </c>
      <c r="K617">
        <v>616</v>
      </c>
      <c r="M617" t="s">
        <v>342</v>
      </c>
      <c r="N617">
        <f t="shared" si="22"/>
        <v>1139</v>
      </c>
      <c r="P617" t="s">
        <v>2457</v>
      </c>
      <c r="Q617">
        <v>142</v>
      </c>
      <c r="S617" s="47" t="s">
        <v>202</v>
      </c>
      <c r="T617" s="47">
        <v>256</v>
      </c>
      <c r="U617">
        <v>1000</v>
      </c>
      <c r="V617" s="48">
        <f t="shared" si="23"/>
        <v>378</v>
      </c>
    </row>
    <row r="618" spans="10:22" x14ac:dyDescent="0.25">
      <c r="J618" t="s">
        <v>1189</v>
      </c>
      <c r="K618">
        <v>617</v>
      </c>
      <c r="M618" t="s">
        <v>342</v>
      </c>
      <c r="N618">
        <f t="shared" si="22"/>
        <v>1139</v>
      </c>
      <c r="P618" t="s">
        <v>2458</v>
      </c>
      <c r="Q618">
        <v>143</v>
      </c>
      <c r="S618" s="47" t="s">
        <v>202</v>
      </c>
      <c r="T618" s="47">
        <v>256</v>
      </c>
      <c r="U618">
        <v>1000</v>
      </c>
      <c r="V618" s="48">
        <f t="shared" si="23"/>
        <v>378</v>
      </c>
    </row>
    <row r="619" spans="10:22" x14ac:dyDescent="0.25">
      <c r="J619" t="s">
        <v>1190</v>
      </c>
      <c r="K619">
        <v>618</v>
      </c>
      <c r="M619" t="s">
        <v>342</v>
      </c>
      <c r="N619">
        <f t="shared" si="22"/>
        <v>1139</v>
      </c>
      <c r="P619" t="s">
        <v>2459</v>
      </c>
      <c r="Q619">
        <v>144</v>
      </c>
      <c r="S619" s="47" t="s">
        <v>202</v>
      </c>
      <c r="T619" s="47">
        <v>256</v>
      </c>
      <c r="U619">
        <v>1000</v>
      </c>
      <c r="V619" s="48">
        <f t="shared" si="23"/>
        <v>378</v>
      </c>
    </row>
    <row r="620" spans="10:22" x14ac:dyDescent="0.25">
      <c r="J620" t="s">
        <v>1191</v>
      </c>
      <c r="K620">
        <v>619</v>
      </c>
      <c r="M620" t="s">
        <v>342</v>
      </c>
      <c r="N620">
        <f t="shared" si="22"/>
        <v>1139</v>
      </c>
      <c r="P620" t="s">
        <v>2460</v>
      </c>
      <c r="Q620">
        <v>145</v>
      </c>
      <c r="S620" s="47" t="s">
        <v>202</v>
      </c>
      <c r="T620" s="47">
        <v>256</v>
      </c>
      <c r="U620">
        <v>1000</v>
      </c>
      <c r="V620" s="48">
        <f t="shared" si="23"/>
        <v>378</v>
      </c>
    </row>
    <row r="621" spans="10:22" x14ac:dyDescent="0.25">
      <c r="J621" t="s">
        <v>1192</v>
      </c>
      <c r="K621">
        <v>620</v>
      </c>
      <c r="M621" t="s">
        <v>342</v>
      </c>
      <c r="N621">
        <f t="shared" si="22"/>
        <v>1139</v>
      </c>
      <c r="P621" t="s">
        <v>2461</v>
      </c>
      <c r="Q621">
        <v>145</v>
      </c>
      <c r="S621" s="47" t="s">
        <v>202</v>
      </c>
      <c r="T621" s="47">
        <v>256</v>
      </c>
      <c r="U621">
        <v>1000</v>
      </c>
      <c r="V621" s="48">
        <f t="shared" si="23"/>
        <v>378</v>
      </c>
    </row>
    <row r="622" spans="10:22" x14ac:dyDescent="0.25">
      <c r="J622" t="s">
        <v>1193</v>
      </c>
      <c r="K622">
        <v>621</v>
      </c>
      <c r="M622" t="s">
        <v>342</v>
      </c>
      <c r="N622">
        <f t="shared" si="22"/>
        <v>1139</v>
      </c>
      <c r="P622" t="s">
        <v>2462</v>
      </c>
      <c r="Q622">
        <v>146</v>
      </c>
      <c r="S622" s="47" t="s">
        <v>202</v>
      </c>
      <c r="T622" s="47">
        <v>256</v>
      </c>
      <c r="U622">
        <v>1000</v>
      </c>
      <c r="V622" s="48">
        <f t="shared" si="23"/>
        <v>378</v>
      </c>
    </row>
    <row r="623" spans="10:22" x14ac:dyDescent="0.25">
      <c r="J623" t="s">
        <v>1194</v>
      </c>
      <c r="K623">
        <v>622</v>
      </c>
      <c r="M623" t="s">
        <v>342</v>
      </c>
      <c r="N623">
        <f t="shared" si="22"/>
        <v>1139</v>
      </c>
      <c r="P623" t="s">
        <v>2463</v>
      </c>
      <c r="Q623">
        <v>147</v>
      </c>
      <c r="S623" s="47" t="s">
        <v>202</v>
      </c>
      <c r="T623" s="47">
        <v>256</v>
      </c>
      <c r="U623">
        <v>1000</v>
      </c>
      <c r="V623" s="48">
        <f t="shared" si="23"/>
        <v>378</v>
      </c>
    </row>
    <row r="624" spans="10:22" x14ac:dyDescent="0.25">
      <c r="J624" t="s">
        <v>1195</v>
      </c>
      <c r="K624">
        <v>623</v>
      </c>
      <c r="M624" t="s">
        <v>342</v>
      </c>
      <c r="N624">
        <f t="shared" si="22"/>
        <v>1139</v>
      </c>
      <c r="P624" t="s">
        <v>2464</v>
      </c>
      <c r="Q624">
        <v>148</v>
      </c>
      <c r="S624" s="47" t="s">
        <v>202</v>
      </c>
      <c r="T624" s="47">
        <v>256</v>
      </c>
      <c r="U624">
        <v>1000</v>
      </c>
      <c r="V624" s="48">
        <f t="shared" si="23"/>
        <v>378</v>
      </c>
    </row>
    <row r="625" spans="10:22" x14ac:dyDescent="0.25">
      <c r="J625" t="s">
        <v>1196</v>
      </c>
      <c r="K625">
        <v>624</v>
      </c>
      <c r="M625" t="s">
        <v>342</v>
      </c>
      <c r="N625">
        <f t="shared" si="22"/>
        <v>1139</v>
      </c>
      <c r="P625" t="s">
        <v>2465</v>
      </c>
      <c r="Q625">
        <v>149</v>
      </c>
      <c r="S625" s="47" t="s">
        <v>202</v>
      </c>
      <c r="T625" s="47">
        <v>256</v>
      </c>
      <c r="U625">
        <v>1000</v>
      </c>
      <c r="V625" s="48">
        <f t="shared" si="23"/>
        <v>378</v>
      </c>
    </row>
    <row r="626" spans="10:22" x14ac:dyDescent="0.25">
      <c r="J626" t="s">
        <v>1197</v>
      </c>
      <c r="K626">
        <v>625</v>
      </c>
      <c r="M626" t="s">
        <v>342</v>
      </c>
      <c r="N626">
        <f t="shared" si="22"/>
        <v>1139</v>
      </c>
      <c r="P626" t="s">
        <v>2466</v>
      </c>
      <c r="Q626">
        <v>150</v>
      </c>
      <c r="S626" s="47" t="s">
        <v>206</v>
      </c>
      <c r="T626" s="47">
        <v>128</v>
      </c>
      <c r="U626">
        <v>1000</v>
      </c>
      <c r="V626" s="48">
        <f t="shared" si="23"/>
        <v>314</v>
      </c>
    </row>
    <row r="627" spans="10:22" x14ac:dyDescent="0.25">
      <c r="J627" t="s">
        <v>1198</v>
      </c>
      <c r="K627">
        <v>626</v>
      </c>
      <c r="M627" t="s">
        <v>342</v>
      </c>
      <c r="N627">
        <f t="shared" si="22"/>
        <v>1139</v>
      </c>
      <c r="P627" t="s">
        <v>2467</v>
      </c>
      <c r="Q627">
        <v>151</v>
      </c>
      <c r="S627" s="47" t="s">
        <v>206</v>
      </c>
      <c r="T627" s="47">
        <v>128</v>
      </c>
      <c r="U627">
        <v>1000</v>
      </c>
      <c r="V627" s="48">
        <f t="shared" si="23"/>
        <v>314</v>
      </c>
    </row>
    <row r="628" spans="10:22" x14ac:dyDescent="0.25">
      <c r="J628" t="s">
        <v>1199</v>
      </c>
      <c r="K628">
        <v>627</v>
      </c>
      <c r="M628" t="s">
        <v>342</v>
      </c>
      <c r="N628">
        <f t="shared" si="22"/>
        <v>1139</v>
      </c>
      <c r="P628" t="s">
        <v>2468</v>
      </c>
      <c r="Q628">
        <v>152</v>
      </c>
      <c r="S628" s="47" t="s">
        <v>202</v>
      </c>
      <c r="T628" s="47">
        <v>256</v>
      </c>
      <c r="U628">
        <v>1000</v>
      </c>
      <c r="V628" s="48">
        <f t="shared" si="23"/>
        <v>378</v>
      </c>
    </row>
    <row r="629" spans="10:22" x14ac:dyDescent="0.25">
      <c r="J629" t="s">
        <v>1200</v>
      </c>
      <c r="K629">
        <v>628</v>
      </c>
      <c r="M629" t="s">
        <v>342</v>
      </c>
      <c r="N629">
        <f t="shared" si="22"/>
        <v>1139</v>
      </c>
      <c r="P629" t="s">
        <v>2469</v>
      </c>
      <c r="Q629">
        <v>153</v>
      </c>
      <c r="S629" s="47" t="s">
        <v>202</v>
      </c>
      <c r="T629" s="47">
        <v>256</v>
      </c>
      <c r="U629">
        <v>1000</v>
      </c>
      <c r="V629" s="48">
        <f t="shared" si="23"/>
        <v>378</v>
      </c>
    </row>
    <row r="630" spans="10:22" x14ac:dyDescent="0.25">
      <c r="J630" t="s">
        <v>1201</v>
      </c>
      <c r="K630">
        <v>629</v>
      </c>
      <c r="M630" t="s">
        <v>342</v>
      </c>
      <c r="N630">
        <f t="shared" si="22"/>
        <v>1139</v>
      </c>
      <c r="P630" t="s">
        <v>2470</v>
      </c>
      <c r="Q630">
        <v>153</v>
      </c>
      <c r="S630" s="47" t="s">
        <v>206</v>
      </c>
      <c r="T630" s="47">
        <v>128</v>
      </c>
      <c r="U630">
        <v>1000</v>
      </c>
      <c r="V630" s="48">
        <f t="shared" si="23"/>
        <v>314</v>
      </c>
    </row>
    <row r="631" spans="10:22" x14ac:dyDescent="0.25">
      <c r="J631" t="s">
        <v>1202</v>
      </c>
      <c r="K631">
        <v>630</v>
      </c>
      <c r="M631" t="s">
        <v>342</v>
      </c>
      <c r="N631">
        <f t="shared" si="22"/>
        <v>1139</v>
      </c>
      <c r="P631" t="s">
        <v>2471</v>
      </c>
      <c r="Q631">
        <v>153</v>
      </c>
      <c r="S631" s="47" t="s">
        <v>202</v>
      </c>
      <c r="T631" s="47">
        <v>256</v>
      </c>
      <c r="U631">
        <v>1000</v>
      </c>
      <c r="V631" s="48">
        <f t="shared" si="23"/>
        <v>378</v>
      </c>
    </row>
    <row r="632" spans="10:22" x14ac:dyDescent="0.25">
      <c r="J632" t="s">
        <v>1203</v>
      </c>
      <c r="K632">
        <v>631</v>
      </c>
      <c r="M632" t="s">
        <v>342</v>
      </c>
      <c r="N632">
        <f t="shared" si="22"/>
        <v>1139</v>
      </c>
      <c r="P632" t="s">
        <v>2472</v>
      </c>
      <c r="Q632">
        <v>153</v>
      </c>
      <c r="S632" s="47" t="s">
        <v>6096</v>
      </c>
      <c r="T632" s="47">
        <v>500</v>
      </c>
      <c r="U632">
        <v>1000</v>
      </c>
      <c r="V632" s="48">
        <f t="shared" si="23"/>
        <v>500</v>
      </c>
    </row>
    <row r="633" spans="10:22" x14ac:dyDescent="0.25">
      <c r="J633" t="s">
        <v>1204</v>
      </c>
      <c r="K633">
        <v>632</v>
      </c>
      <c r="M633" t="s">
        <v>342</v>
      </c>
      <c r="N633">
        <f t="shared" si="22"/>
        <v>1139</v>
      </c>
      <c r="P633" t="s">
        <v>2473</v>
      </c>
      <c r="Q633">
        <v>153</v>
      </c>
      <c r="S633" s="47" t="s">
        <v>202</v>
      </c>
      <c r="T633" s="47">
        <v>256</v>
      </c>
      <c r="U633">
        <v>1000</v>
      </c>
      <c r="V633" s="48">
        <f t="shared" si="23"/>
        <v>378</v>
      </c>
    </row>
    <row r="634" spans="10:22" x14ac:dyDescent="0.25">
      <c r="J634" t="s">
        <v>1205</v>
      </c>
      <c r="K634">
        <v>633</v>
      </c>
      <c r="M634" t="s">
        <v>342</v>
      </c>
      <c r="N634">
        <f t="shared" si="22"/>
        <v>1139</v>
      </c>
      <c r="P634" t="s">
        <v>2474</v>
      </c>
      <c r="Q634">
        <v>153</v>
      </c>
      <c r="S634" s="47" t="s">
        <v>206</v>
      </c>
      <c r="T634" s="47">
        <v>128</v>
      </c>
      <c r="U634">
        <v>1000</v>
      </c>
      <c r="V634" s="48">
        <f t="shared" si="23"/>
        <v>314</v>
      </c>
    </row>
    <row r="635" spans="10:22" x14ac:dyDescent="0.25">
      <c r="J635" t="s">
        <v>1206</v>
      </c>
      <c r="K635">
        <v>634</v>
      </c>
      <c r="M635" t="s">
        <v>342</v>
      </c>
      <c r="N635">
        <f t="shared" si="22"/>
        <v>1139</v>
      </c>
      <c r="P635" t="s">
        <v>2475</v>
      </c>
      <c r="Q635">
        <v>153</v>
      </c>
      <c r="S635" s="47" t="s">
        <v>206</v>
      </c>
      <c r="T635" s="47">
        <v>128</v>
      </c>
      <c r="U635">
        <v>1000</v>
      </c>
      <c r="V635" s="48">
        <f t="shared" si="23"/>
        <v>314</v>
      </c>
    </row>
    <row r="636" spans="10:22" x14ac:dyDescent="0.25">
      <c r="J636" t="s">
        <v>1207</v>
      </c>
      <c r="K636">
        <v>635</v>
      </c>
      <c r="M636" t="s">
        <v>342</v>
      </c>
      <c r="N636">
        <f t="shared" si="22"/>
        <v>1139</v>
      </c>
      <c r="P636" t="s">
        <v>2476</v>
      </c>
      <c r="Q636">
        <v>153</v>
      </c>
      <c r="S636" s="47" t="s">
        <v>35</v>
      </c>
      <c r="T636" s="47">
        <v>128</v>
      </c>
      <c r="V636" s="48">
        <f t="shared" si="23"/>
        <v>64</v>
      </c>
    </row>
    <row r="637" spans="10:22" x14ac:dyDescent="0.25">
      <c r="J637" t="s">
        <v>1208</v>
      </c>
      <c r="K637">
        <v>636</v>
      </c>
      <c r="M637" t="s">
        <v>342</v>
      </c>
      <c r="N637">
        <f t="shared" si="22"/>
        <v>1139</v>
      </c>
      <c r="P637" t="s">
        <v>2477</v>
      </c>
      <c r="Q637">
        <v>153</v>
      </c>
      <c r="S637" s="47" t="s">
        <v>35</v>
      </c>
      <c r="T637" s="47">
        <v>128</v>
      </c>
      <c r="V637" s="48">
        <f t="shared" si="23"/>
        <v>64</v>
      </c>
    </row>
    <row r="638" spans="10:22" x14ac:dyDescent="0.25">
      <c r="J638" t="s">
        <v>1209</v>
      </c>
      <c r="K638">
        <v>637</v>
      </c>
      <c r="M638" t="s">
        <v>342</v>
      </c>
      <c r="N638">
        <f t="shared" si="22"/>
        <v>1139</v>
      </c>
      <c r="P638" t="s">
        <v>2478</v>
      </c>
      <c r="Q638">
        <v>154</v>
      </c>
      <c r="S638" s="47" t="s">
        <v>35</v>
      </c>
      <c r="T638" s="47">
        <v>128</v>
      </c>
      <c r="V638" s="48">
        <f t="shared" si="23"/>
        <v>64</v>
      </c>
    </row>
    <row r="639" spans="10:22" x14ac:dyDescent="0.25">
      <c r="J639" t="s">
        <v>1210</v>
      </c>
      <c r="K639">
        <v>638</v>
      </c>
      <c r="M639" t="s">
        <v>342</v>
      </c>
      <c r="N639">
        <f t="shared" si="22"/>
        <v>1139</v>
      </c>
      <c r="P639" t="s">
        <v>2479</v>
      </c>
      <c r="Q639">
        <v>155</v>
      </c>
      <c r="S639" s="47" t="s">
        <v>35</v>
      </c>
      <c r="T639" s="47">
        <v>128</v>
      </c>
      <c r="V639" s="48">
        <f t="shared" si="23"/>
        <v>64</v>
      </c>
    </row>
    <row r="640" spans="10:22" x14ac:dyDescent="0.25">
      <c r="J640" t="s">
        <v>1211</v>
      </c>
      <c r="K640">
        <v>639</v>
      </c>
      <c r="M640" t="s">
        <v>342</v>
      </c>
      <c r="N640">
        <f t="shared" si="22"/>
        <v>1139</v>
      </c>
      <c r="P640" t="s">
        <v>2480</v>
      </c>
      <c r="Q640">
        <v>156</v>
      </c>
      <c r="S640" s="47" t="s">
        <v>35</v>
      </c>
      <c r="T640" s="47">
        <v>128</v>
      </c>
      <c r="V640" s="48">
        <f t="shared" si="23"/>
        <v>64</v>
      </c>
    </row>
    <row r="641" spans="10:22" x14ac:dyDescent="0.25">
      <c r="J641" t="s">
        <v>1212</v>
      </c>
      <c r="K641">
        <v>640</v>
      </c>
      <c r="M641" t="s">
        <v>342</v>
      </c>
      <c r="N641">
        <f t="shared" ref="N641:N656" si="24">1307-VLOOKUP(M641,J$2:K$1308,2,FALSE)</f>
        <v>1139</v>
      </c>
      <c r="P641" t="s">
        <v>2481</v>
      </c>
      <c r="Q641">
        <v>157</v>
      </c>
      <c r="S641" s="47" t="s">
        <v>35</v>
      </c>
      <c r="T641" s="47">
        <v>128</v>
      </c>
      <c r="V641" s="48">
        <f t="shared" si="23"/>
        <v>64</v>
      </c>
    </row>
    <row r="642" spans="10:22" x14ac:dyDescent="0.25">
      <c r="J642" t="s">
        <v>1213</v>
      </c>
      <c r="K642">
        <v>641</v>
      </c>
      <c r="M642" t="s">
        <v>342</v>
      </c>
      <c r="N642">
        <f t="shared" si="24"/>
        <v>1139</v>
      </c>
      <c r="P642" t="s">
        <v>2482</v>
      </c>
      <c r="Q642">
        <v>158</v>
      </c>
      <c r="S642" s="47" t="s">
        <v>93</v>
      </c>
      <c r="T642" s="47">
        <v>64</v>
      </c>
      <c r="V642" s="48">
        <f t="shared" si="23"/>
        <v>32</v>
      </c>
    </row>
    <row r="643" spans="10:22" x14ac:dyDescent="0.25">
      <c r="J643" t="s">
        <v>1214</v>
      </c>
      <c r="K643">
        <v>642</v>
      </c>
      <c r="M643" t="s">
        <v>342</v>
      </c>
      <c r="N643">
        <f t="shared" si="24"/>
        <v>1139</v>
      </c>
      <c r="P643" t="s">
        <v>2483</v>
      </c>
      <c r="Q643">
        <v>159</v>
      </c>
      <c r="S643" s="47" t="s">
        <v>35</v>
      </c>
      <c r="T643" s="47">
        <v>128</v>
      </c>
      <c r="V643" s="48">
        <f t="shared" ref="V643:V706" si="25">IF(ISNUMBER(SEARCH("+",$S643)),(T643*0.5+U643*0.25),IF(ISNUMBER(SEARCH("HDD",$S643)),(T643*0.25),IF(ISNUMBER(SEARCH("SSD",$S643)),(T643*0.5))))</f>
        <v>64</v>
      </c>
    </row>
    <row r="644" spans="10:22" x14ac:dyDescent="0.25">
      <c r="J644" t="s">
        <v>1215</v>
      </c>
      <c r="K644">
        <v>643</v>
      </c>
      <c r="M644" t="s">
        <v>342</v>
      </c>
      <c r="N644">
        <f t="shared" si="24"/>
        <v>1139</v>
      </c>
      <c r="P644" t="s">
        <v>2484</v>
      </c>
      <c r="Q644">
        <v>160</v>
      </c>
      <c r="S644" s="47" t="s">
        <v>35</v>
      </c>
      <c r="T644" s="47">
        <v>128</v>
      </c>
      <c r="V644" s="48">
        <f t="shared" si="25"/>
        <v>64</v>
      </c>
    </row>
    <row r="645" spans="10:22" x14ac:dyDescent="0.25">
      <c r="J645" t="s">
        <v>1216</v>
      </c>
      <c r="K645">
        <v>644</v>
      </c>
      <c r="M645" t="s">
        <v>342</v>
      </c>
      <c r="N645">
        <f t="shared" si="24"/>
        <v>1139</v>
      </c>
      <c r="P645" t="s">
        <v>2485</v>
      </c>
      <c r="Q645">
        <v>161</v>
      </c>
      <c r="S645" s="47" t="s">
        <v>35</v>
      </c>
      <c r="T645" s="47">
        <v>128</v>
      </c>
      <c r="V645" s="48">
        <f t="shared" si="25"/>
        <v>64</v>
      </c>
    </row>
    <row r="646" spans="10:22" x14ac:dyDescent="0.25">
      <c r="J646" t="s">
        <v>1217</v>
      </c>
      <c r="K646">
        <v>645</v>
      </c>
      <c r="M646" t="s">
        <v>342</v>
      </c>
      <c r="N646">
        <f t="shared" si="24"/>
        <v>1139</v>
      </c>
      <c r="P646" t="s">
        <v>2486</v>
      </c>
      <c r="Q646">
        <v>162</v>
      </c>
      <c r="S646" s="47" t="s">
        <v>35</v>
      </c>
      <c r="T646" s="47">
        <v>128</v>
      </c>
      <c r="V646" s="48">
        <f t="shared" si="25"/>
        <v>64</v>
      </c>
    </row>
    <row r="647" spans="10:22" x14ac:dyDescent="0.25">
      <c r="J647" t="s">
        <v>1218</v>
      </c>
      <c r="K647">
        <v>646</v>
      </c>
      <c r="M647" t="s">
        <v>342</v>
      </c>
      <c r="N647">
        <f t="shared" si="24"/>
        <v>1139</v>
      </c>
      <c r="P647" t="s">
        <v>2487</v>
      </c>
      <c r="Q647">
        <v>163</v>
      </c>
      <c r="S647" s="47" t="s">
        <v>197</v>
      </c>
      <c r="T647" s="47">
        <v>1000</v>
      </c>
      <c r="V647" s="48">
        <f t="shared" si="25"/>
        <v>500</v>
      </c>
    </row>
    <row r="648" spans="10:22" x14ac:dyDescent="0.25">
      <c r="J648" t="s">
        <v>1219</v>
      </c>
      <c r="K648">
        <v>647</v>
      </c>
      <c r="M648" t="s">
        <v>342</v>
      </c>
      <c r="N648">
        <f t="shared" si="24"/>
        <v>1139</v>
      </c>
      <c r="P648" t="s">
        <v>2488</v>
      </c>
      <c r="Q648">
        <v>164</v>
      </c>
      <c r="S648" s="47" t="s">
        <v>48</v>
      </c>
      <c r="T648" s="47">
        <v>256</v>
      </c>
      <c r="V648" s="48">
        <f t="shared" si="25"/>
        <v>128</v>
      </c>
    </row>
    <row r="649" spans="10:22" x14ac:dyDescent="0.25">
      <c r="J649" t="s">
        <v>1220</v>
      </c>
      <c r="K649">
        <v>648</v>
      </c>
      <c r="M649" t="s">
        <v>342</v>
      </c>
      <c r="N649">
        <f t="shared" si="24"/>
        <v>1139</v>
      </c>
      <c r="P649" t="s">
        <v>2489</v>
      </c>
      <c r="Q649">
        <v>165</v>
      </c>
      <c r="S649" s="47" t="s">
        <v>35</v>
      </c>
      <c r="T649" s="47">
        <v>128</v>
      </c>
      <c r="V649" s="48">
        <f t="shared" si="25"/>
        <v>64</v>
      </c>
    </row>
    <row r="650" spans="10:22" x14ac:dyDescent="0.25">
      <c r="J650" t="s">
        <v>1221</v>
      </c>
      <c r="K650">
        <v>649</v>
      </c>
      <c r="M650" t="s">
        <v>342</v>
      </c>
      <c r="N650">
        <f t="shared" si="24"/>
        <v>1139</v>
      </c>
      <c r="P650" t="s">
        <v>2490</v>
      </c>
      <c r="Q650">
        <v>165</v>
      </c>
      <c r="S650" s="47" t="s">
        <v>35</v>
      </c>
      <c r="T650" s="47">
        <v>128</v>
      </c>
      <c r="V650" s="48">
        <f t="shared" si="25"/>
        <v>64</v>
      </c>
    </row>
    <row r="651" spans="10:22" x14ac:dyDescent="0.25">
      <c r="J651" t="s">
        <v>321</v>
      </c>
      <c r="K651">
        <v>650</v>
      </c>
      <c r="M651" t="s">
        <v>342</v>
      </c>
      <c r="N651">
        <f t="shared" si="24"/>
        <v>1139</v>
      </c>
      <c r="P651" t="s">
        <v>2491</v>
      </c>
      <c r="Q651">
        <v>165</v>
      </c>
      <c r="S651" s="47" t="s">
        <v>35</v>
      </c>
      <c r="T651" s="47">
        <v>128</v>
      </c>
      <c r="V651" s="48">
        <f t="shared" si="25"/>
        <v>64</v>
      </c>
    </row>
    <row r="652" spans="10:22" x14ac:dyDescent="0.25">
      <c r="J652" t="s">
        <v>1222</v>
      </c>
      <c r="K652">
        <v>651</v>
      </c>
      <c r="M652" t="s">
        <v>342</v>
      </c>
      <c r="N652">
        <f t="shared" si="24"/>
        <v>1139</v>
      </c>
      <c r="P652" t="s">
        <v>2492</v>
      </c>
      <c r="Q652">
        <v>166</v>
      </c>
      <c r="S652" s="47" t="s">
        <v>35</v>
      </c>
      <c r="T652" s="47">
        <v>128</v>
      </c>
      <c r="V652" s="48">
        <f t="shared" si="25"/>
        <v>64</v>
      </c>
    </row>
    <row r="653" spans="10:22" x14ac:dyDescent="0.25">
      <c r="J653" t="s">
        <v>1223</v>
      </c>
      <c r="K653">
        <v>652</v>
      </c>
      <c r="M653" t="s">
        <v>342</v>
      </c>
      <c r="N653">
        <f t="shared" si="24"/>
        <v>1139</v>
      </c>
      <c r="P653" t="s">
        <v>2493</v>
      </c>
      <c r="Q653">
        <v>167</v>
      </c>
      <c r="S653" s="47" t="s">
        <v>35</v>
      </c>
      <c r="T653" s="47">
        <v>128</v>
      </c>
      <c r="V653" s="48">
        <f t="shared" si="25"/>
        <v>64</v>
      </c>
    </row>
    <row r="654" spans="10:22" x14ac:dyDescent="0.25">
      <c r="J654" t="s">
        <v>1224</v>
      </c>
      <c r="K654">
        <v>653</v>
      </c>
      <c r="M654" t="s">
        <v>342</v>
      </c>
      <c r="N654">
        <f t="shared" si="24"/>
        <v>1139</v>
      </c>
      <c r="P654" t="s">
        <v>2494</v>
      </c>
      <c r="Q654">
        <v>167</v>
      </c>
      <c r="S654" s="47" t="s">
        <v>35</v>
      </c>
      <c r="T654" s="47">
        <v>128</v>
      </c>
      <c r="V654" s="48">
        <f t="shared" si="25"/>
        <v>64</v>
      </c>
    </row>
    <row r="655" spans="10:22" x14ac:dyDescent="0.25">
      <c r="J655" t="s">
        <v>1225</v>
      </c>
      <c r="K655">
        <v>654</v>
      </c>
      <c r="M655" t="s">
        <v>342</v>
      </c>
      <c r="N655">
        <f t="shared" si="24"/>
        <v>1139</v>
      </c>
      <c r="P655" t="s">
        <v>2495</v>
      </c>
      <c r="Q655">
        <v>167</v>
      </c>
      <c r="S655" s="47" t="s">
        <v>35</v>
      </c>
      <c r="T655" s="47">
        <v>128</v>
      </c>
      <c r="V655" s="48">
        <f t="shared" si="25"/>
        <v>64</v>
      </c>
    </row>
    <row r="656" spans="10:22" x14ac:dyDescent="0.25">
      <c r="J656" t="s">
        <v>1226</v>
      </c>
      <c r="K656">
        <v>655</v>
      </c>
      <c r="M656" t="s">
        <v>322</v>
      </c>
      <c r="N656">
        <f t="shared" si="24"/>
        <v>549</v>
      </c>
      <c r="P656" t="s">
        <v>2496</v>
      </c>
      <c r="Q656">
        <v>167</v>
      </c>
      <c r="S656" s="47" t="s">
        <v>35</v>
      </c>
      <c r="T656" s="47">
        <v>128</v>
      </c>
      <c r="V656" s="48">
        <f t="shared" si="25"/>
        <v>64</v>
      </c>
    </row>
    <row r="657" spans="10:22" x14ac:dyDescent="0.25">
      <c r="J657" t="s">
        <v>1227</v>
      </c>
      <c r="K657">
        <v>656</v>
      </c>
      <c r="P657" t="s">
        <v>2497</v>
      </c>
      <c r="Q657">
        <v>167</v>
      </c>
      <c r="S657" s="47" t="s">
        <v>35</v>
      </c>
      <c r="T657" s="47">
        <v>128</v>
      </c>
      <c r="V657" s="48">
        <f t="shared" si="25"/>
        <v>64</v>
      </c>
    </row>
    <row r="658" spans="10:22" x14ac:dyDescent="0.25">
      <c r="J658" t="s">
        <v>1228</v>
      </c>
      <c r="K658">
        <v>657</v>
      </c>
      <c r="P658" t="s">
        <v>2498</v>
      </c>
      <c r="Q658">
        <v>168</v>
      </c>
      <c r="S658" s="47" t="s">
        <v>35</v>
      </c>
      <c r="T658" s="47">
        <v>128</v>
      </c>
      <c r="V658" s="48">
        <f t="shared" si="25"/>
        <v>64</v>
      </c>
    </row>
    <row r="659" spans="10:22" x14ac:dyDescent="0.25">
      <c r="J659" t="s">
        <v>1229</v>
      </c>
      <c r="K659">
        <v>658</v>
      </c>
      <c r="P659" t="s">
        <v>2499</v>
      </c>
      <c r="Q659">
        <v>168</v>
      </c>
      <c r="S659" s="47" t="s">
        <v>35</v>
      </c>
      <c r="T659" s="47">
        <v>128</v>
      </c>
      <c r="V659" s="48">
        <f t="shared" si="25"/>
        <v>64</v>
      </c>
    </row>
    <row r="660" spans="10:22" x14ac:dyDescent="0.25">
      <c r="J660" t="s">
        <v>1230</v>
      </c>
      <c r="K660">
        <v>659</v>
      </c>
      <c r="P660" t="s">
        <v>2500</v>
      </c>
      <c r="Q660">
        <v>168</v>
      </c>
      <c r="S660" s="47" t="s">
        <v>35</v>
      </c>
      <c r="T660" s="47">
        <v>128</v>
      </c>
      <c r="V660" s="48">
        <f t="shared" si="25"/>
        <v>64</v>
      </c>
    </row>
    <row r="661" spans="10:22" x14ac:dyDescent="0.25">
      <c r="J661" t="s">
        <v>1231</v>
      </c>
      <c r="K661">
        <v>660</v>
      </c>
      <c r="P661" t="s">
        <v>2501</v>
      </c>
      <c r="Q661">
        <v>168</v>
      </c>
      <c r="S661" s="47" t="s">
        <v>35</v>
      </c>
      <c r="T661" s="47">
        <v>128</v>
      </c>
      <c r="V661" s="48">
        <f t="shared" si="25"/>
        <v>64</v>
      </c>
    </row>
    <row r="662" spans="10:22" x14ac:dyDescent="0.25">
      <c r="J662" t="s">
        <v>1232</v>
      </c>
      <c r="K662">
        <v>661</v>
      </c>
      <c r="P662" t="s">
        <v>2500</v>
      </c>
      <c r="Q662">
        <v>168</v>
      </c>
      <c r="S662" s="47" t="s">
        <v>35</v>
      </c>
      <c r="T662" s="47">
        <v>128</v>
      </c>
      <c r="V662" s="48">
        <f t="shared" si="25"/>
        <v>64</v>
      </c>
    </row>
    <row r="663" spans="10:22" x14ac:dyDescent="0.25">
      <c r="J663" t="s">
        <v>1233</v>
      </c>
      <c r="K663">
        <v>662</v>
      </c>
      <c r="P663" t="s">
        <v>2502</v>
      </c>
      <c r="Q663">
        <v>168</v>
      </c>
      <c r="S663" s="47" t="s">
        <v>35</v>
      </c>
      <c r="T663" s="47">
        <v>128</v>
      </c>
      <c r="V663" s="48">
        <f t="shared" si="25"/>
        <v>64</v>
      </c>
    </row>
    <row r="664" spans="10:22" x14ac:dyDescent="0.25">
      <c r="J664" t="s">
        <v>1234</v>
      </c>
      <c r="K664">
        <v>663</v>
      </c>
      <c r="P664" t="s">
        <v>2503</v>
      </c>
      <c r="Q664">
        <v>168</v>
      </c>
      <c r="S664" s="47" t="s">
        <v>48</v>
      </c>
      <c r="T664" s="47">
        <v>256</v>
      </c>
      <c r="V664" s="48">
        <f t="shared" si="25"/>
        <v>128</v>
      </c>
    </row>
    <row r="665" spans="10:22" x14ac:dyDescent="0.25">
      <c r="J665" t="s">
        <v>1235</v>
      </c>
      <c r="K665">
        <v>664</v>
      </c>
      <c r="P665" t="s">
        <v>2504</v>
      </c>
      <c r="Q665">
        <v>168</v>
      </c>
      <c r="S665" s="47" t="s">
        <v>35</v>
      </c>
      <c r="T665" s="47">
        <v>128</v>
      </c>
      <c r="V665" s="48">
        <f t="shared" si="25"/>
        <v>64</v>
      </c>
    </row>
    <row r="666" spans="10:22" x14ac:dyDescent="0.25">
      <c r="J666" t="s">
        <v>1236</v>
      </c>
      <c r="K666">
        <v>665</v>
      </c>
      <c r="P666" t="s">
        <v>2505</v>
      </c>
      <c r="Q666">
        <v>168</v>
      </c>
      <c r="S666" s="47" t="s">
        <v>48</v>
      </c>
      <c r="T666" s="47">
        <v>256</v>
      </c>
      <c r="V666" s="48">
        <f t="shared" si="25"/>
        <v>128</v>
      </c>
    </row>
    <row r="667" spans="10:22" x14ac:dyDescent="0.25">
      <c r="J667" t="s">
        <v>1237</v>
      </c>
      <c r="K667">
        <v>666</v>
      </c>
      <c r="P667" t="s">
        <v>2506</v>
      </c>
      <c r="Q667">
        <v>168</v>
      </c>
      <c r="S667" s="47" t="s">
        <v>35</v>
      </c>
      <c r="T667" s="47">
        <v>128</v>
      </c>
      <c r="V667" s="48">
        <f t="shared" si="25"/>
        <v>64</v>
      </c>
    </row>
    <row r="668" spans="10:22" x14ac:dyDescent="0.25">
      <c r="J668" t="s">
        <v>1238</v>
      </c>
      <c r="K668">
        <v>667</v>
      </c>
      <c r="P668" t="s">
        <v>2506</v>
      </c>
      <c r="Q668">
        <v>168</v>
      </c>
      <c r="S668" s="47" t="s">
        <v>35</v>
      </c>
      <c r="T668" s="47">
        <v>128</v>
      </c>
      <c r="V668" s="48">
        <f t="shared" si="25"/>
        <v>64</v>
      </c>
    </row>
    <row r="669" spans="10:22" x14ac:dyDescent="0.25">
      <c r="J669" t="s">
        <v>1239</v>
      </c>
      <c r="K669">
        <v>668</v>
      </c>
      <c r="M669" t="s">
        <v>324</v>
      </c>
      <c r="N669">
        <f t="shared" ref="N669:N677" si="26">VLOOKUP(M669,J$2:K$1308,2,FALSE)</f>
        <v>1227</v>
      </c>
      <c r="P669" t="s">
        <v>2507</v>
      </c>
      <c r="Q669">
        <v>168</v>
      </c>
      <c r="S669" s="47" t="s">
        <v>35</v>
      </c>
      <c r="T669" s="47">
        <v>128</v>
      </c>
      <c r="V669" s="48">
        <f t="shared" si="25"/>
        <v>64</v>
      </c>
    </row>
    <row r="670" spans="10:22" x14ac:dyDescent="0.25">
      <c r="J670" t="s">
        <v>1240</v>
      </c>
      <c r="K670">
        <v>669</v>
      </c>
      <c r="M670" t="s">
        <v>293</v>
      </c>
      <c r="N670">
        <f t="shared" si="26"/>
        <v>1135</v>
      </c>
      <c r="P670" t="s">
        <v>2508</v>
      </c>
      <c r="Q670">
        <v>168</v>
      </c>
      <c r="S670" s="47" t="s">
        <v>48</v>
      </c>
      <c r="T670" s="47">
        <v>256</v>
      </c>
      <c r="V670" s="48">
        <f t="shared" si="25"/>
        <v>128</v>
      </c>
    </row>
    <row r="671" spans="10:22" x14ac:dyDescent="0.25">
      <c r="J671" t="s">
        <v>1241</v>
      </c>
      <c r="K671">
        <v>670</v>
      </c>
      <c r="M671" t="s">
        <v>293</v>
      </c>
      <c r="N671">
        <f t="shared" si="26"/>
        <v>1135</v>
      </c>
      <c r="P671" t="s">
        <v>2509</v>
      </c>
      <c r="Q671">
        <v>168</v>
      </c>
      <c r="S671" s="47" t="s">
        <v>35</v>
      </c>
      <c r="T671" s="47">
        <v>128</v>
      </c>
      <c r="V671" s="48">
        <f t="shared" si="25"/>
        <v>64</v>
      </c>
    </row>
    <row r="672" spans="10:22" x14ac:dyDescent="0.25">
      <c r="J672" t="s">
        <v>1242</v>
      </c>
      <c r="K672">
        <v>671</v>
      </c>
      <c r="M672" t="s">
        <v>295</v>
      </c>
      <c r="N672">
        <f t="shared" si="26"/>
        <v>1015</v>
      </c>
      <c r="P672" t="s">
        <v>2510</v>
      </c>
      <c r="Q672">
        <v>168</v>
      </c>
      <c r="S672" s="47" t="s">
        <v>35</v>
      </c>
      <c r="T672" s="47">
        <v>128</v>
      </c>
      <c r="V672" s="48">
        <f t="shared" si="25"/>
        <v>64</v>
      </c>
    </row>
    <row r="673" spans="10:22" x14ac:dyDescent="0.25">
      <c r="J673" t="s">
        <v>1243</v>
      </c>
      <c r="K673">
        <v>672</v>
      </c>
      <c r="M673" t="s">
        <v>295</v>
      </c>
      <c r="N673">
        <f t="shared" si="26"/>
        <v>1015</v>
      </c>
      <c r="P673" t="s">
        <v>2511</v>
      </c>
      <c r="Q673">
        <v>169</v>
      </c>
      <c r="S673" s="47" t="s">
        <v>35</v>
      </c>
      <c r="T673" s="47">
        <v>128</v>
      </c>
      <c r="V673" s="48">
        <f t="shared" si="25"/>
        <v>64</v>
      </c>
    </row>
    <row r="674" spans="10:22" x14ac:dyDescent="0.25">
      <c r="J674" t="s">
        <v>1244</v>
      </c>
      <c r="K674">
        <v>673</v>
      </c>
      <c r="M674" t="s">
        <v>295</v>
      </c>
      <c r="N674">
        <f t="shared" si="26"/>
        <v>1015</v>
      </c>
      <c r="P674" t="s">
        <v>2512</v>
      </c>
      <c r="Q674">
        <v>170</v>
      </c>
      <c r="S674" s="47" t="s">
        <v>197</v>
      </c>
      <c r="T674" s="47">
        <v>1000</v>
      </c>
      <c r="V674" s="48">
        <f t="shared" si="25"/>
        <v>500</v>
      </c>
    </row>
    <row r="675" spans="10:22" x14ac:dyDescent="0.25">
      <c r="J675" t="s">
        <v>1245</v>
      </c>
      <c r="K675">
        <v>674</v>
      </c>
      <c r="M675" t="s">
        <v>295</v>
      </c>
      <c r="N675">
        <f t="shared" si="26"/>
        <v>1015</v>
      </c>
      <c r="P675" t="s">
        <v>2513</v>
      </c>
      <c r="Q675">
        <v>171</v>
      </c>
      <c r="S675" s="47" t="s">
        <v>35</v>
      </c>
      <c r="T675" s="47">
        <v>128</v>
      </c>
      <c r="V675" s="48">
        <f t="shared" si="25"/>
        <v>64</v>
      </c>
    </row>
    <row r="676" spans="10:22" x14ac:dyDescent="0.25">
      <c r="J676" t="s">
        <v>1246</v>
      </c>
      <c r="K676">
        <v>675</v>
      </c>
      <c r="M676" t="s">
        <v>295</v>
      </c>
      <c r="N676">
        <f t="shared" si="26"/>
        <v>1015</v>
      </c>
      <c r="P676" t="s">
        <v>2514</v>
      </c>
      <c r="Q676">
        <v>172</v>
      </c>
      <c r="S676" s="47" t="s">
        <v>35</v>
      </c>
      <c r="T676" s="47">
        <v>128</v>
      </c>
      <c r="V676" s="48">
        <f t="shared" si="25"/>
        <v>64</v>
      </c>
    </row>
    <row r="677" spans="10:22" x14ac:dyDescent="0.25">
      <c r="J677" t="s">
        <v>1247</v>
      </c>
      <c r="K677">
        <v>676</v>
      </c>
      <c r="M677" t="s">
        <v>295</v>
      </c>
      <c r="N677">
        <f t="shared" si="26"/>
        <v>1015</v>
      </c>
      <c r="P677" t="s">
        <v>2515</v>
      </c>
      <c r="Q677">
        <v>173</v>
      </c>
      <c r="S677" s="47" t="s">
        <v>35</v>
      </c>
      <c r="T677" s="47">
        <v>128</v>
      </c>
      <c r="V677" s="48">
        <f t="shared" si="25"/>
        <v>64</v>
      </c>
    </row>
    <row r="678" spans="10:22" x14ac:dyDescent="0.25">
      <c r="J678" t="s">
        <v>1248</v>
      </c>
      <c r="K678">
        <v>677</v>
      </c>
      <c r="P678" t="s">
        <v>2516</v>
      </c>
      <c r="Q678">
        <v>174</v>
      </c>
      <c r="S678" s="47" t="s">
        <v>35</v>
      </c>
      <c r="T678" s="47">
        <v>128</v>
      </c>
      <c r="V678" s="48">
        <f t="shared" si="25"/>
        <v>64</v>
      </c>
    </row>
    <row r="679" spans="10:22" x14ac:dyDescent="0.25">
      <c r="J679" t="s">
        <v>1249</v>
      </c>
      <c r="K679">
        <v>678</v>
      </c>
      <c r="P679" t="s">
        <v>2517</v>
      </c>
      <c r="Q679">
        <v>175</v>
      </c>
      <c r="S679" s="47" t="s">
        <v>29</v>
      </c>
      <c r="T679" s="47">
        <v>1000</v>
      </c>
      <c r="V679" s="48">
        <f t="shared" si="25"/>
        <v>250</v>
      </c>
    </row>
    <row r="680" spans="10:22" x14ac:dyDescent="0.25">
      <c r="J680" t="s">
        <v>1250</v>
      </c>
      <c r="K680">
        <v>679</v>
      </c>
      <c r="P680" t="s">
        <v>2518</v>
      </c>
      <c r="Q680">
        <v>176</v>
      </c>
      <c r="S680" s="47" t="s">
        <v>35</v>
      </c>
      <c r="T680" s="47">
        <v>128</v>
      </c>
      <c r="V680" s="48">
        <f t="shared" si="25"/>
        <v>64</v>
      </c>
    </row>
    <row r="681" spans="10:22" x14ac:dyDescent="0.25">
      <c r="J681" t="s">
        <v>1251</v>
      </c>
      <c r="K681">
        <v>680</v>
      </c>
      <c r="P681" t="s">
        <v>2519</v>
      </c>
      <c r="Q681">
        <v>177</v>
      </c>
      <c r="S681" s="47" t="s">
        <v>48</v>
      </c>
      <c r="T681" s="47">
        <v>256</v>
      </c>
      <c r="V681" s="48">
        <f t="shared" si="25"/>
        <v>128</v>
      </c>
    </row>
    <row r="682" spans="10:22" x14ac:dyDescent="0.25">
      <c r="J682" t="s">
        <v>27</v>
      </c>
      <c r="K682">
        <v>681</v>
      </c>
      <c r="P682" t="s">
        <v>2520</v>
      </c>
      <c r="Q682">
        <v>178</v>
      </c>
      <c r="S682" s="47" t="s">
        <v>48</v>
      </c>
      <c r="T682" s="47">
        <v>256</v>
      </c>
      <c r="V682" s="48">
        <f t="shared" si="25"/>
        <v>128</v>
      </c>
    </row>
    <row r="683" spans="10:22" x14ac:dyDescent="0.25">
      <c r="J683" t="s">
        <v>1252</v>
      </c>
      <c r="K683">
        <v>682</v>
      </c>
      <c r="P683" t="s">
        <v>2521</v>
      </c>
      <c r="Q683">
        <v>178</v>
      </c>
      <c r="S683" s="47" t="s">
        <v>48</v>
      </c>
      <c r="T683" s="47">
        <v>256</v>
      </c>
      <c r="V683" s="48">
        <f t="shared" si="25"/>
        <v>128</v>
      </c>
    </row>
    <row r="684" spans="10:22" x14ac:dyDescent="0.25">
      <c r="J684" t="s">
        <v>1253</v>
      </c>
      <c r="K684">
        <v>683</v>
      </c>
      <c r="P684" t="s">
        <v>2522</v>
      </c>
      <c r="Q684">
        <v>178</v>
      </c>
      <c r="S684" s="47" t="s">
        <v>48</v>
      </c>
      <c r="T684" s="47">
        <v>256</v>
      </c>
      <c r="V684" s="48">
        <f t="shared" si="25"/>
        <v>128</v>
      </c>
    </row>
    <row r="685" spans="10:22" x14ac:dyDescent="0.25">
      <c r="J685" t="s">
        <v>296</v>
      </c>
      <c r="K685">
        <v>684</v>
      </c>
      <c r="P685" t="s">
        <v>2523</v>
      </c>
      <c r="Q685">
        <v>178</v>
      </c>
      <c r="S685" s="47" t="s">
        <v>35</v>
      </c>
      <c r="T685" s="47">
        <v>128</v>
      </c>
      <c r="V685" s="48">
        <f t="shared" si="25"/>
        <v>64</v>
      </c>
    </row>
    <row r="686" spans="10:22" x14ac:dyDescent="0.25">
      <c r="J686" t="s">
        <v>1254</v>
      </c>
      <c r="K686">
        <v>685</v>
      </c>
      <c r="P686" t="s">
        <v>2524</v>
      </c>
      <c r="Q686">
        <v>178</v>
      </c>
      <c r="S686" s="47" t="s">
        <v>35</v>
      </c>
      <c r="T686" s="47">
        <v>128</v>
      </c>
      <c r="V686" s="48">
        <f t="shared" si="25"/>
        <v>64</v>
      </c>
    </row>
    <row r="687" spans="10:22" x14ac:dyDescent="0.25">
      <c r="J687" t="s">
        <v>1255</v>
      </c>
      <c r="K687">
        <v>686</v>
      </c>
      <c r="P687" t="s">
        <v>2525</v>
      </c>
      <c r="Q687">
        <v>178</v>
      </c>
      <c r="S687" s="47" t="s">
        <v>35</v>
      </c>
      <c r="T687" s="47">
        <v>128</v>
      </c>
      <c r="V687" s="48">
        <f t="shared" si="25"/>
        <v>64</v>
      </c>
    </row>
    <row r="688" spans="10:22" x14ac:dyDescent="0.25">
      <c r="J688" t="s">
        <v>1256</v>
      </c>
      <c r="K688">
        <v>687</v>
      </c>
      <c r="P688" t="s">
        <v>2526</v>
      </c>
      <c r="Q688">
        <v>178</v>
      </c>
      <c r="S688" s="47" t="s">
        <v>48</v>
      </c>
      <c r="T688" s="47">
        <v>256</v>
      </c>
      <c r="V688" s="48">
        <f t="shared" si="25"/>
        <v>128</v>
      </c>
    </row>
    <row r="689" spans="10:22" x14ac:dyDescent="0.25">
      <c r="J689" t="s">
        <v>1257</v>
      </c>
      <c r="K689">
        <v>688</v>
      </c>
      <c r="P689" t="s">
        <v>2527</v>
      </c>
      <c r="Q689">
        <v>178</v>
      </c>
      <c r="S689" s="47" t="s">
        <v>48</v>
      </c>
      <c r="T689" s="47">
        <v>256</v>
      </c>
      <c r="V689" s="48">
        <f t="shared" si="25"/>
        <v>128</v>
      </c>
    </row>
    <row r="690" spans="10:22" x14ac:dyDescent="0.25">
      <c r="J690" t="s">
        <v>1258</v>
      </c>
      <c r="K690">
        <v>689</v>
      </c>
      <c r="P690" t="s">
        <v>2528</v>
      </c>
      <c r="Q690">
        <v>178</v>
      </c>
      <c r="S690" s="47" t="s">
        <v>35</v>
      </c>
      <c r="T690" s="47">
        <v>128</v>
      </c>
      <c r="V690" s="48">
        <f t="shared" si="25"/>
        <v>64</v>
      </c>
    </row>
    <row r="691" spans="10:22" x14ac:dyDescent="0.25">
      <c r="J691" t="s">
        <v>1259</v>
      </c>
      <c r="K691">
        <v>690</v>
      </c>
      <c r="P691" t="s">
        <v>2529</v>
      </c>
      <c r="Q691">
        <v>179</v>
      </c>
      <c r="S691" s="47" t="s">
        <v>48</v>
      </c>
      <c r="T691" s="47">
        <v>256</v>
      </c>
      <c r="V691" s="48">
        <f t="shared" si="25"/>
        <v>128</v>
      </c>
    </row>
    <row r="692" spans="10:22" x14ac:dyDescent="0.25">
      <c r="J692" t="s">
        <v>1260</v>
      </c>
      <c r="K692">
        <v>691</v>
      </c>
      <c r="P692" t="s">
        <v>2530</v>
      </c>
      <c r="Q692">
        <v>180</v>
      </c>
      <c r="S692" s="47" t="s">
        <v>48</v>
      </c>
      <c r="T692" s="47">
        <v>256</v>
      </c>
      <c r="V692" s="48">
        <f t="shared" si="25"/>
        <v>128</v>
      </c>
    </row>
    <row r="693" spans="10:22" x14ac:dyDescent="0.25">
      <c r="J693" t="s">
        <v>1261</v>
      </c>
      <c r="K693">
        <v>692</v>
      </c>
      <c r="P693" t="s">
        <v>2531</v>
      </c>
      <c r="Q693">
        <v>181</v>
      </c>
      <c r="S693" s="47" t="s">
        <v>48</v>
      </c>
      <c r="T693" s="47">
        <v>256</v>
      </c>
      <c r="V693" s="48">
        <f t="shared" si="25"/>
        <v>128</v>
      </c>
    </row>
    <row r="694" spans="10:22" x14ac:dyDescent="0.25">
      <c r="J694" t="s">
        <v>1262</v>
      </c>
      <c r="K694">
        <v>693</v>
      </c>
      <c r="P694" t="s">
        <v>2532</v>
      </c>
      <c r="Q694">
        <v>182</v>
      </c>
      <c r="S694" s="47" t="s">
        <v>48</v>
      </c>
      <c r="T694" s="47">
        <v>256</v>
      </c>
      <c r="V694" s="48">
        <f t="shared" si="25"/>
        <v>128</v>
      </c>
    </row>
    <row r="695" spans="10:22" x14ac:dyDescent="0.25">
      <c r="J695" t="s">
        <v>1263</v>
      </c>
      <c r="K695">
        <v>694</v>
      </c>
      <c r="P695" t="s">
        <v>2533</v>
      </c>
      <c r="Q695">
        <v>182</v>
      </c>
      <c r="S695" s="47" t="s">
        <v>48</v>
      </c>
      <c r="T695" s="47">
        <v>256</v>
      </c>
      <c r="V695" s="48">
        <f t="shared" si="25"/>
        <v>128</v>
      </c>
    </row>
    <row r="696" spans="10:22" x14ac:dyDescent="0.25">
      <c r="J696" t="s">
        <v>1264</v>
      </c>
      <c r="K696">
        <v>695</v>
      </c>
      <c r="P696" t="s">
        <v>2534</v>
      </c>
      <c r="Q696">
        <v>182</v>
      </c>
      <c r="S696" s="47" t="s">
        <v>35</v>
      </c>
      <c r="T696" s="47">
        <v>128</v>
      </c>
      <c r="V696" s="48">
        <f t="shared" si="25"/>
        <v>64</v>
      </c>
    </row>
    <row r="697" spans="10:22" x14ac:dyDescent="0.25">
      <c r="J697" t="s">
        <v>1265</v>
      </c>
      <c r="K697">
        <v>696</v>
      </c>
      <c r="P697" t="s">
        <v>2535</v>
      </c>
      <c r="Q697">
        <v>182</v>
      </c>
      <c r="S697" s="47" t="s">
        <v>35</v>
      </c>
      <c r="T697" s="47">
        <v>128</v>
      </c>
      <c r="V697" s="48">
        <f t="shared" si="25"/>
        <v>64</v>
      </c>
    </row>
    <row r="698" spans="10:22" x14ac:dyDescent="0.25">
      <c r="J698" t="s">
        <v>1266</v>
      </c>
      <c r="K698">
        <v>697</v>
      </c>
      <c r="P698" t="s">
        <v>2536</v>
      </c>
      <c r="Q698">
        <v>182</v>
      </c>
      <c r="S698" s="47" t="s">
        <v>48</v>
      </c>
      <c r="T698" s="47">
        <v>256</v>
      </c>
      <c r="V698" s="48">
        <f t="shared" si="25"/>
        <v>128</v>
      </c>
    </row>
    <row r="699" spans="10:22" x14ac:dyDescent="0.25">
      <c r="J699" t="s">
        <v>1267</v>
      </c>
      <c r="K699">
        <v>698</v>
      </c>
      <c r="P699" t="s">
        <v>2537</v>
      </c>
      <c r="Q699">
        <v>182</v>
      </c>
      <c r="S699" s="47" t="s">
        <v>48</v>
      </c>
      <c r="T699" s="47">
        <v>256</v>
      </c>
      <c r="V699" s="48">
        <f t="shared" si="25"/>
        <v>128</v>
      </c>
    </row>
    <row r="700" spans="10:22" x14ac:dyDescent="0.25">
      <c r="J700" t="s">
        <v>1268</v>
      </c>
      <c r="K700">
        <v>699</v>
      </c>
      <c r="P700" t="s">
        <v>2538</v>
      </c>
      <c r="Q700">
        <v>182</v>
      </c>
      <c r="S700" s="47" t="s">
        <v>48</v>
      </c>
      <c r="T700" s="47">
        <v>256</v>
      </c>
      <c r="V700" s="48">
        <f t="shared" si="25"/>
        <v>128</v>
      </c>
    </row>
    <row r="701" spans="10:22" x14ac:dyDescent="0.25">
      <c r="J701" t="s">
        <v>1269</v>
      </c>
      <c r="K701">
        <v>700</v>
      </c>
      <c r="P701" t="s">
        <v>2539</v>
      </c>
      <c r="Q701">
        <v>182</v>
      </c>
      <c r="S701" s="47" t="s">
        <v>35</v>
      </c>
      <c r="T701" s="47">
        <v>128</v>
      </c>
      <c r="V701" s="48">
        <f t="shared" si="25"/>
        <v>64</v>
      </c>
    </row>
    <row r="702" spans="10:22" x14ac:dyDescent="0.25">
      <c r="J702" t="s">
        <v>1270</v>
      </c>
      <c r="K702">
        <v>701</v>
      </c>
      <c r="P702" t="s">
        <v>2540</v>
      </c>
      <c r="Q702">
        <v>183</v>
      </c>
      <c r="S702" s="47" t="s">
        <v>48</v>
      </c>
      <c r="T702" s="47">
        <v>256</v>
      </c>
      <c r="V702" s="48">
        <f t="shared" si="25"/>
        <v>128</v>
      </c>
    </row>
    <row r="703" spans="10:22" x14ac:dyDescent="0.25">
      <c r="J703" t="s">
        <v>1271</v>
      </c>
      <c r="K703">
        <v>702</v>
      </c>
      <c r="P703" t="s">
        <v>2541</v>
      </c>
      <c r="Q703">
        <v>184</v>
      </c>
      <c r="S703" s="47" t="s">
        <v>35</v>
      </c>
      <c r="T703" s="47">
        <v>128</v>
      </c>
      <c r="V703" s="48">
        <f t="shared" si="25"/>
        <v>64</v>
      </c>
    </row>
    <row r="704" spans="10:22" x14ac:dyDescent="0.25">
      <c r="J704" t="s">
        <v>1272</v>
      </c>
      <c r="K704">
        <v>703</v>
      </c>
      <c r="P704" t="s">
        <v>2542</v>
      </c>
      <c r="Q704">
        <v>185</v>
      </c>
      <c r="S704" s="47" t="s">
        <v>48</v>
      </c>
      <c r="T704" s="47">
        <v>256</v>
      </c>
      <c r="V704" s="48">
        <f t="shared" si="25"/>
        <v>128</v>
      </c>
    </row>
    <row r="705" spans="10:22" x14ac:dyDescent="0.25">
      <c r="J705" t="s">
        <v>1273</v>
      </c>
      <c r="K705">
        <v>704</v>
      </c>
      <c r="P705" t="s">
        <v>2543</v>
      </c>
      <c r="Q705">
        <v>186</v>
      </c>
      <c r="S705" s="47" t="s">
        <v>35</v>
      </c>
      <c r="T705" s="47">
        <v>128</v>
      </c>
      <c r="V705" s="48">
        <f t="shared" si="25"/>
        <v>64</v>
      </c>
    </row>
    <row r="706" spans="10:22" x14ac:dyDescent="0.25">
      <c r="J706" t="s">
        <v>1274</v>
      </c>
      <c r="K706">
        <v>705</v>
      </c>
      <c r="P706" t="s">
        <v>2544</v>
      </c>
      <c r="Q706">
        <v>187</v>
      </c>
      <c r="S706" s="47" t="s">
        <v>48</v>
      </c>
      <c r="T706" s="47">
        <v>256</v>
      </c>
      <c r="V706" s="48">
        <f t="shared" si="25"/>
        <v>128</v>
      </c>
    </row>
    <row r="707" spans="10:22" x14ac:dyDescent="0.25">
      <c r="J707" t="s">
        <v>1275</v>
      </c>
      <c r="K707">
        <v>706</v>
      </c>
      <c r="P707" t="s">
        <v>2545</v>
      </c>
      <c r="Q707">
        <v>188</v>
      </c>
      <c r="S707" s="47" t="s">
        <v>35</v>
      </c>
      <c r="T707" s="47">
        <v>128</v>
      </c>
      <c r="V707" s="48">
        <f t="shared" ref="V707:V735" si="27">IF(ISNUMBER(SEARCH("+",$S707)),(T707*0.5+U707*0.25),IF(ISNUMBER(SEARCH("HDD",$S707)),(T707*0.25),IF(ISNUMBER(SEARCH("SSD",$S707)),(T707*0.5))))</f>
        <v>64</v>
      </c>
    </row>
    <row r="708" spans="10:22" x14ac:dyDescent="0.25">
      <c r="J708" t="s">
        <v>1276</v>
      </c>
      <c r="K708">
        <v>707</v>
      </c>
      <c r="P708" t="s">
        <v>2546</v>
      </c>
      <c r="Q708">
        <v>189</v>
      </c>
      <c r="S708" s="47" t="s">
        <v>35</v>
      </c>
      <c r="T708" s="47">
        <v>128</v>
      </c>
      <c r="V708" s="48">
        <f t="shared" si="27"/>
        <v>64</v>
      </c>
    </row>
    <row r="709" spans="10:22" x14ac:dyDescent="0.25">
      <c r="J709" t="s">
        <v>1277</v>
      </c>
      <c r="K709">
        <v>708</v>
      </c>
      <c r="P709" t="s">
        <v>2547</v>
      </c>
      <c r="Q709">
        <v>190</v>
      </c>
      <c r="S709" s="47" t="s">
        <v>115</v>
      </c>
      <c r="T709" s="47">
        <v>512</v>
      </c>
      <c r="V709" s="48">
        <f t="shared" si="27"/>
        <v>256</v>
      </c>
    </row>
    <row r="710" spans="10:22" x14ac:dyDescent="0.25">
      <c r="J710" t="s">
        <v>1278</v>
      </c>
      <c r="K710">
        <v>709</v>
      </c>
      <c r="P710" t="s">
        <v>2548</v>
      </c>
      <c r="Q710">
        <v>191</v>
      </c>
      <c r="S710" s="47" t="s">
        <v>48</v>
      </c>
      <c r="T710" s="47">
        <v>256</v>
      </c>
      <c r="V710" s="48">
        <f t="shared" si="27"/>
        <v>128</v>
      </c>
    </row>
    <row r="711" spans="10:22" x14ac:dyDescent="0.25">
      <c r="J711" t="s">
        <v>1279</v>
      </c>
      <c r="K711">
        <v>710</v>
      </c>
      <c r="P711" t="s">
        <v>2549</v>
      </c>
      <c r="Q711">
        <v>192</v>
      </c>
      <c r="S711" s="47" t="s">
        <v>35</v>
      </c>
      <c r="T711" s="47">
        <v>128</v>
      </c>
      <c r="V711" s="48">
        <f t="shared" si="27"/>
        <v>64</v>
      </c>
    </row>
    <row r="712" spans="10:22" x14ac:dyDescent="0.25">
      <c r="J712" t="s">
        <v>1280</v>
      </c>
      <c r="K712">
        <v>711</v>
      </c>
      <c r="P712" t="s">
        <v>2550</v>
      </c>
      <c r="Q712">
        <v>193</v>
      </c>
      <c r="S712" s="47" t="s">
        <v>115</v>
      </c>
      <c r="T712" s="47">
        <v>512</v>
      </c>
      <c r="V712" s="48">
        <f t="shared" si="27"/>
        <v>256</v>
      </c>
    </row>
    <row r="713" spans="10:22" x14ac:dyDescent="0.25">
      <c r="J713" t="s">
        <v>1281</v>
      </c>
      <c r="K713">
        <v>712</v>
      </c>
      <c r="P713" t="s">
        <v>2551</v>
      </c>
      <c r="Q713">
        <v>194</v>
      </c>
      <c r="S713" s="47" t="s">
        <v>35</v>
      </c>
      <c r="T713" s="47">
        <v>128</v>
      </c>
      <c r="V713" s="48">
        <f t="shared" si="27"/>
        <v>64</v>
      </c>
    </row>
    <row r="714" spans="10:22" x14ac:dyDescent="0.25">
      <c r="J714" t="s">
        <v>1282</v>
      </c>
      <c r="K714">
        <v>713</v>
      </c>
      <c r="P714" t="s">
        <v>2552</v>
      </c>
      <c r="Q714">
        <v>195</v>
      </c>
      <c r="S714" s="47" t="s">
        <v>35</v>
      </c>
      <c r="T714" s="47">
        <v>128</v>
      </c>
      <c r="V714" s="48">
        <f t="shared" si="27"/>
        <v>64</v>
      </c>
    </row>
    <row r="715" spans="10:22" x14ac:dyDescent="0.25">
      <c r="J715" t="s">
        <v>1283</v>
      </c>
      <c r="K715">
        <v>714</v>
      </c>
      <c r="P715" t="s">
        <v>2553</v>
      </c>
      <c r="Q715">
        <v>195</v>
      </c>
      <c r="S715" s="47" t="s">
        <v>48</v>
      </c>
      <c r="T715" s="47">
        <v>256</v>
      </c>
      <c r="V715" s="48">
        <f t="shared" si="27"/>
        <v>128</v>
      </c>
    </row>
    <row r="716" spans="10:22" x14ac:dyDescent="0.25">
      <c r="J716" t="s">
        <v>1284</v>
      </c>
      <c r="K716">
        <v>715</v>
      </c>
      <c r="P716" t="s">
        <v>2554</v>
      </c>
      <c r="Q716">
        <v>195</v>
      </c>
      <c r="S716" s="47" t="s">
        <v>48</v>
      </c>
      <c r="T716" s="47">
        <v>256</v>
      </c>
      <c r="V716" s="48">
        <f t="shared" si="27"/>
        <v>128</v>
      </c>
    </row>
    <row r="717" spans="10:22" x14ac:dyDescent="0.25">
      <c r="J717" t="s">
        <v>1285</v>
      </c>
      <c r="K717">
        <v>716</v>
      </c>
      <c r="P717" t="s">
        <v>2555</v>
      </c>
      <c r="Q717">
        <v>196</v>
      </c>
      <c r="S717" s="47" t="s">
        <v>35</v>
      </c>
      <c r="T717" s="47">
        <v>128</v>
      </c>
      <c r="V717" s="48">
        <f t="shared" si="27"/>
        <v>64</v>
      </c>
    </row>
    <row r="718" spans="10:22" x14ac:dyDescent="0.25">
      <c r="J718" t="s">
        <v>1286</v>
      </c>
      <c r="K718">
        <v>717</v>
      </c>
      <c r="P718" t="s">
        <v>2556</v>
      </c>
      <c r="Q718">
        <v>197</v>
      </c>
      <c r="S718" s="47" t="s">
        <v>35</v>
      </c>
      <c r="T718" s="47">
        <v>128</v>
      </c>
      <c r="V718" s="48">
        <f t="shared" si="27"/>
        <v>64</v>
      </c>
    </row>
    <row r="719" spans="10:22" x14ac:dyDescent="0.25">
      <c r="J719" t="s">
        <v>1287</v>
      </c>
      <c r="K719">
        <v>718</v>
      </c>
      <c r="P719" t="s">
        <v>2557</v>
      </c>
      <c r="Q719">
        <v>198</v>
      </c>
      <c r="S719" s="47" t="s">
        <v>48</v>
      </c>
      <c r="T719" s="47">
        <v>256</v>
      </c>
      <c r="V719" s="48">
        <f t="shared" si="27"/>
        <v>128</v>
      </c>
    </row>
    <row r="720" spans="10:22" x14ac:dyDescent="0.25">
      <c r="J720" t="s">
        <v>1288</v>
      </c>
      <c r="K720">
        <v>719</v>
      </c>
      <c r="P720" t="s">
        <v>2558</v>
      </c>
      <c r="Q720">
        <v>199</v>
      </c>
      <c r="S720" s="47" t="s">
        <v>48</v>
      </c>
      <c r="T720" s="47">
        <v>256</v>
      </c>
      <c r="V720" s="48">
        <f t="shared" si="27"/>
        <v>128</v>
      </c>
    </row>
    <row r="721" spans="10:22" x14ac:dyDescent="0.25">
      <c r="J721" t="s">
        <v>1289</v>
      </c>
      <c r="K721">
        <v>720</v>
      </c>
      <c r="P721" t="s">
        <v>2559</v>
      </c>
      <c r="Q721">
        <v>200</v>
      </c>
      <c r="S721" s="47" t="s">
        <v>48</v>
      </c>
      <c r="T721" s="47">
        <v>256</v>
      </c>
      <c r="V721" s="48">
        <f t="shared" si="27"/>
        <v>128</v>
      </c>
    </row>
    <row r="722" spans="10:22" x14ac:dyDescent="0.25">
      <c r="J722" t="s">
        <v>1290</v>
      </c>
      <c r="K722">
        <v>721</v>
      </c>
      <c r="P722" t="s">
        <v>2560</v>
      </c>
      <c r="Q722">
        <v>201</v>
      </c>
      <c r="S722" s="47" t="s">
        <v>48</v>
      </c>
      <c r="T722" s="47">
        <v>256</v>
      </c>
      <c r="V722" s="48">
        <f t="shared" si="27"/>
        <v>128</v>
      </c>
    </row>
    <row r="723" spans="10:22" x14ac:dyDescent="0.25">
      <c r="J723" t="s">
        <v>1291</v>
      </c>
      <c r="K723">
        <v>722</v>
      </c>
      <c r="P723" t="s">
        <v>2561</v>
      </c>
      <c r="Q723">
        <v>202</v>
      </c>
      <c r="S723" s="47" t="s">
        <v>115</v>
      </c>
      <c r="T723" s="47">
        <v>512</v>
      </c>
      <c r="V723" s="48">
        <f t="shared" si="27"/>
        <v>256</v>
      </c>
    </row>
    <row r="724" spans="10:22" x14ac:dyDescent="0.25">
      <c r="J724" t="s">
        <v>1292</v>
      </c>
      <c r="K724">
        <v>723</v>
      </c>
      <c r="P724" t="s">
        <v>2562</v>
      </c>
      <c r="Q724">
        <v>203</v>
      </c>
      <c r="S724" s="47" t="s">
        <v>48</v>
      </c>
      <c r="T724" s="47">
        <v>256</v>
      </c>
      <c r="V724" s="48">
        <f t="shared" si="27"/>
        <v>128</v>
      </c>
    </row>
    <row r="725" spans="10:22" x14ac:dyDescent="0.25">
      <c r="J725" t="s">
        <v>1293</v>
      </c>
      <c r="K725">
        <v>724</v>
      </c>
      <c r="P725" t="s">
        <v>2563</v>
      </c>
      <c r="Q725">
        <v>204</v>
      </c>
      <c r="S725" s="47" t="s">
        <v>48</v>
      </c>
      <c r="T725" s="47">
        <v>256</v>
      </c>
      <c r="V725" s="48">
        <f t="shared" si="27"/>
        <v>128</v>
      </c>
    </row>
    <row r="726" spans="10:22" x14ac:dyDescent="0.25">
      <c r="J726" t="s">
        <v>1294</v>
      </c>
      <c r="K726">
        <v>725</v>
      </c>
      <c r="P726" t="s">
        <v>2564</v>
      </c>
      <c r="Q726">
        <v>205</v>
      </c>
      <c r="S726" s="47" t="s">
        <v>48</v>
      </c>
      <c r="T726" s="47">
        <v>256</v>
      </c>
      <c r="V726" s="48">
        <f t="shared" si="27"/>
        <v>128</v>
      </c>
    </row>
    <row r="727" spans="10:22" x14ac:dyDescent="0.25">
      <c r="J727" t="s">
        <v>1295</v>
      </c>
      <c r="K727">
        <v>726</v>
      </c>
      <c r="P727" t="s">
        <v>2565</v>
      </c>
      <c r="Q727">
        <v>206</v>
      </c>
      <c r="S727" s="47" t="s">
        <v>35</v>
      </c>
      <c r="T727" s="47">
        <v>128</v>
      </c>
      <c r="V727" s="48">
        <f t="shared" si="27"/>
        <v>64</v>
      </c>
    </row>
    <row r="728" spans="10:22" x14ac:dyDescent="0.25">
      <c r="J728" t="s">
        <v>1296</v>
      </c>
      <c r="K728">
        <v>727</v>
      </c>
      <c r="P728" t="s">
        <v>2566</v>
      </c>
      <c r="Q728">
        <v>207</v>
      </c>
      <c r="S728" s="47" t="s">
        <v>29</v>
      </c>
      <c r="T728" s="47">
        <v>1000</v>
      </c>
      <c r="V728" s="48">
        <f t="shared" si="27"/>
        <v>250</v>
      </c>
    </row>
    <row r="729" spans="10:22" x14ac:dyDescent="0.25">
      <c r="J729" t="s">
        <v>1297</v>
      </c>
      <c r="K729">
        <v>728</v>
      </c>
      <c r="P729" t="s">
        <v>2567</v>
      </c>
      <c r="Q729">
        <v>208</v>
      </c>
      <c r="S729" s="47" t="s">
        <v>29</v>
      </c>
      <c r="T729" s="47">
        <v>1000</v>
      </c>
      <c r="V729" s="48">
        <f t="shared" si="27"/>
        <v>250</v>
      </c>
    </row>
    <row r="730" spans="10:22" x14ac:dyDescent="0.25">
      <c r="J730" t="s">
        <v>1298</v>
      </c>
      <c r="K730">
        <v>729</v>
      </c>
      <c r="P730" t="s">
        <v>2568</v>
      </c>
      <c r="Q730">
        <v>209</v>
      </c>
      <c r="S730" s="47" t="s">
        <v>48</v>
      </c>
      <c r="T730" s="47">
        <v>256</v>
      </c>
      <c r="V730" s="48">
        <f t="shared" si="27"/>
        <v>128</v>
      </c>
    </row>
    <row r="731" spans="10:22" x14ac:dyDescent="0.25">
      <c r="J731" t="s">
        <v>1299</v>
      </c>
      <c r="K731">
        <v>730</v>
      </c>
      <c r="P731" t="s">
        <v>2569</v>
      </c>
      <c r="Q731">
        <v>210</v>
      </c>
      <c r="S731" s="47" t="s">
        <v>35</v>
      </c>
      <c r="T731" s="47">
        <v>128</v>
      </c>
      <c r="V731" s="48">
        <f t="shared" si="27"/>
        <v>64</v>
      </c>
    </row>
    <row r="732" spans="10:22" x14ac:dyDescent="0.25">
      <c r="J732" t="s">
        <v>1300</v>
      </c>
      <c r="K732">
        <v>731</v>
      </c>
      <c r="P732" t="s">
        <v>2570</v>
      </c>
      <c r="Q732">
        <v>211</v>
      </c>
      <c r="S732" s="47" t="s">
        <v>35</v>
      </c>
      <c r="T732" s="47">
        <v>128</v>
      </c>
      <c r="V732" s="48">
        <f t="shared" si="27"/>
        <v>64</v>
      </c>
    </row>
    <row r="733" spans="10:22" x14ac:dyDescent="0.25">
      <c r="J733" t="s">
        <v>1301</v>
      </c>
      <c r="K733">
        <v>732</v>
      </c>
      <c r="P733" t="s">
        <v>2571</v>
      </c>
      <c r="Q733">
        <v>212</v>
      </c>
      <c r="S733" s="47" t="s">
        <v>35</v>
      </c>
      <c r="T733" s="47">
        <v>128</v>
      </c>
      <c r="V733" s="48">
        <f t="shared" si="27"/>
        <v>64</v>
      </c>
    </row>
    <row r="734" spans="10:22" x14ac:dyDescent="0.25">
      <c r="J734" t="s">
        <v>1302</v>
      </c>
      <c r="K734">
        <v>733</v>
      </c>
      <c r="P734" t="s">
        <v>2572</v>
      </c>
      <c r="Q734">
        <v>213</v>
      </c>
      <c r="S734" s="47" t="s">
        <v>35</v>
      </c>
      <c r="T734" s="47">
        <v>128</v>
      </c>
      <c r="V734" s="48">
        <f t="shared" si="27"/>
        <v>64</v>
      </c>
    </row>
    <row r="735" spans="10:22" x14ac:dyDescent="0.25">
      <c r="J735" t="s">
        <v>1303</v>
      </c>
      <c r="K735">
        <v>734</v>
      </c>
      <c r="P735" t="s">
        <v>2573</v>
      </c>
      <c r="Q735">
        <v>214</v>
      </c>
      <c r="S735" s="47" t="s">
        <v>48</v>
      </c>
      <c r="T735" s="47">
        <v>256</v>
      </c>
      <c r="V735" s="48">
        <f t="shared" si="27"/>
        <v>128</v>
      </c>
    </row>
    <row r="736" spans="10:22" x14ac:dyDescent="0.25">
      <c r="J736" t="s">
        <v>1304</v>
      </c>
      <c r="K736">
        <v>735</v>
      </c>
      <c r="P736" t="s">
        <v>2574</v>
      </c>
      <c r="Q736">
        <v>215</v>
      </c>
    </row>
    <row r="737" spans="10:17" x14ac:dyDescent="0.25">
      <c r="J737" t="s">
        <v>1305</v>
      </c>
      <c r="K737">
        <v>736</v>
      </c>
      <c r="P737" t="s">
        <v>2575</v>
      </c>
      <c r="Q737">
        <v>216</v>
      </c>
    </row>
    <row r="738" spans="10:17" x14ac:dyDescent="0.25">
      <c r="J738" t="s">
        <v>1306</v>
      </c>
      <c r="K738">
        <v>737</v>
      </c>
      <c r="P738" t="s">
        <v>2576</v>
      </c>
      <c r="Q738">
        <v>217</v>
      </c>
    </row>
    <row r="739" spans="10:17" x14ac:dyDescent="0.25">
      <c r="J739" t="s">
        <v>1307</v>
      </c>
      <c r="K739">
        <v>738</v>
      </c>
      <c r="P739" t="s">
        <v>2577</v>
      </c>
      <c r="Q739">
        <v>218</v>
      </c>
    </row>
    <row r="740" spans="10:17" x14ac:dyDescent="0.25">
      <c r="J740" t="s">
        <v>1308</v>
      </c>
      <c r="K740">
        <v>739</v>
      </c>
      <c r="P740" t="s">
        <v>2578</v>
      </c>
      <c r="Q740">
        <v>219</v>
      </c>
    </row>
    <row r="741" spans="10:17" x14ac:dyDescent="0.25">
      <c r="J741" t="s">
        <v>1309</v>
      </c>
      <c r="K741">
        <v>740</v>
      </c>
      <c r="P741" t="s">
        <v>2579</v>
      </c>
      <c r="Q741">
        <v>220</v>
      </c>
    </row>
    <row r="742" spans="10:17" x14ac:dyDescent="0.25">
      <c r="J742" t="s">
        <v>1310</v>
      </c>
      <c r="K742">
        <v>741</v>
      </c>
      <c r="P742" t="s">
        <v>2580</v>
      </c>
      <c r="Q742">
        <v>221</v>
      </c>
    </row>
    <row r="743" spans="10:17" x14ac:dyDescent="0.25">
      <c r="J743" t="s">
        <v>1311</v>
      </c>
      <c r="K743">
        <v>742</v>
      </c>
      <c r="P743" t="s">
        <v>2581</v>
      </c>
      <c r="Q743">
        <v>222</v>
      </c>
    </row>
    <row r="744" spans="10:17" x14ac:dyDescent="0.25">
      <c r="J744" t="s">
        <v>1312</v>
      </c>
      <c r="K744">
        <v>743</v>
      </c>
      <c r="P744" t="s">
        <v>2582</v>
      </c>
      <c r="Q744">
        <v>223</v>
      </c>
    </row>
    <row r="745" spans="10:17" x14ac:dyDescent="0.25">
      <c r="J745" t="s">
        <v>1313</v>
      </c>
      <c r="K745">
        <v>744</v>
      </c>
      <c r="P745" t="s">
        <v>2583</v>
      </c>
      <c r="Q745">
        <v>224</v>
      </c>
    </row>
    <row r="746" spans="10:17" x14ac:dyDescent="0.25">
      <c r="J746" t="s">
        <v>1314</v>
      </c>
      <c r="K746">
        <v>745</v>
      </c>
      <c r="P746" t="s">
        <v>2584</v>
      </c>
      <c r="Q746">
        <v>225</v>
      </c>
    </row>
    <row r="747" spans="10:17" x14ac:dyDescent="0.25">
      <c r="J747" t="s">
        <v>1315</v>
      </c>
      <c r="K747">
        <v>746</v>
      </c>
      <c r="P747" t="s">
        <v>2585</v>
      </c>
      <c r="Q747">
        <v>226</v>
      </c>
    </row>
    <row r="748" spans="10:17" x14ac:dyDescent="0.25">
      <c r="J748" t="s">
        <v>1316</v>
      </c>
      <c r="K748">
        <v>747</v>
      </c>
      <c r="P748" t="s">
        <v>2586</v>
      </c>
      <c r="Q748">
        <v>227</v>
      </c>
    </row>
    <row r="749" spans="10:17" x14ac:dyDescent="0.25">
      <c r="J749" t="s">
        <v>1317</v>
      </c>
      <c r="K749">
        <v>748</v>
      </c>
      <c r="P749" t="s">
        <v>2587</v>
      </c>
      <c r="Q749">
        <v>228</v>
      </c>
    </row>
    <row r="750" spans="10:17" x14ac:dyDescent="0.25">
      <c r="J750" t="s">
        <v>1318</v>
      </c>
      <c r="K750">
        <v>749</v>
      </c>
      <c r="P750" t="s">
        <v>2588</v>
      </c>
      <c r="Q750">
        <v>229</v>
      </c>
    </row>
    <row r="751" spans="10:17" x14ac:dyDescent="0.25">
      <c r="J751" t="s">
        <v>1319</v>
      </c>
      <c r="K751">
        <v>750</v>
      </c>
      <c r="P751" t="s">
        <v>2589</v>
      </c>
      <c r="Q751">
        <v>230</v>
      </c>
    </row>
    <row r="752" spans="10:17" x14ac:dyDescent="0.25">
      <c r="J752" t="s">
        <v>1320</v>
      </c>
      <c r="K752">
        <v>751</v>
      </c>
      <c r="P752" t="s">
        <v>2590</v>
      </c>
      <c r="Q752">
        <v>231</v>
      </c>
    </row>
    <row r="753" spans="10:17" x14ac:dyDescent="0.25">
      <c r="J753" t="s">
        <v>53</v>
      </c>
      <c r="K753">
        <v>752</v>
      </c>
      <c r="P753" t="s">
        <v>2591</v>
      </c>
      <c r="Q753">
        <v>232</v>
      </c>
    </row>
    <row r="754" spans="10:17" x14ac:dyDescent="0.25">
      <c r="J754" t="s">
        <v>1321</v>
      </c>
      <c r="K754">
        <v>753</v>
      </c>
      <c r="P754" t="s">
        <v>2592</v>
      </c>
      <c r="Q754">
        <v>233</v>
      </c>
    </row>
    <row r="755" spans="10:17" x14ac:dyDescent="0.25">
      <c r="J755" t="s">
        <v>1322</v>
      </c>
      <c r="K755">
        <v>754</v>
      </c>
      <c r="P755" t="s">
        <v>2593</v>
      </c>
      <c r="Q755">
        <v>234</v>
      </c>
    </row>
    <row r="756" spans="10:17" x14ac:dyDescent="0.25">
      <c r="J756" t="s">
        <v>1323</v>
      </c>
      <c r="K756">
        <v>755</v>
      </c>
      <c r="P756" t="s">
        <v>2594</v>
      </c>
      <c r="Q756">
        <v>235</v>
      </c>
    </row>
    <row r="757" spans="10:17" x14ac:dyDescent="0.25">
      <c r="J757" t="s">
        <v>1324</v>
      </c>
      <c r="K757">
        <v>756</v>
      </c>
      <c r="P757" t="s">
        <v>2595</v>
      </c>
      <c r="Q757">
        <v>236</v>
      </c>
    </row>
    <row r="758" spans="10:17" x14ac:dyDescent="0.25">
      <c r="J758" t="s">
        <v>1325</v>
      </c>
      <c r="K758">
        <v>757</v>
      </c>
      <c r="P758" t="s">
        <v>2596</v>
      </c>
      <c r="Q758">
        <v>237</v>
      </c>
    </row>
    <row r="759" spans="10:17" x14ac:dyDescent="0.25">
      <c r="J759" t="s">
        <v>322</v>
      </c>
      <c r="K759">
        <v>758</v>
      </c>
      <c r="P759" t="s">
        <v>2597</v>
      </c>
      <c r="Q759">
        <v>238</v>
      </c>
    </row>
    <row r="760" spans="10:17" x14ac:dyDescent="0.25">
      <c r="J760" t="s">
        <v>1326</v>
      </c>
      <c r="K760">
        <v>759</v>
      </c>
      <c r="P760" t="s">
        <v>2598</v>
      </c>
      <c r="Q760">
        <v>239</v>
      </c>
    </row>
    <row r="761" spans="10:17" x14ac:dyDescent="0.25">
      <c r="J761" t="s">
        <v>1327</v>
      </c>
      <c r="K761">
        <v>760</v>
      </c>
      <c r="P761" t="s">
        <v>2599</v>
      </c>
      <c r="Q761">
        <v>240</v>
      </c>
    </row>
    <row r="762" spans="10:17" x14ac:dyDescent="0.25">
      <c r="J762" t="s">
        <v>1328</v>
      </c>
      <c r="K762">
        <v>761</v>
      </c>
      <c r="P762" t="s">
        <v>2600</v>
      </c>
      <c r="Q762">
        <v>241</v>
      </c>
    </row>
    <row r="763" spans="10:17" x14ac:dyDescent="0.25">
      <c r="J763" t="s">
        <v>1329</v>
      </c>
      <c r="K763">
        <v>762</v>
      </c>
      <c r="P763" t="s">
        <v>2601</v>
      </c>
      <c r="Q763">
        <v>242</v>
      </c>
    </row>
    <row r="764" spans="10:17" x14ac:dyDescent="0.25">
      <c r="J764" t="s">
        <v>1330</v>
      </c>
      <c r="K764">
        <v>763</v>
      </c>
      <c r="P764" t="s">
        <v>2602</v>
      </c>
      <c r="Q764">
        <v>243</v>
      </c>
    </row>
    <row r="765" spans="10:17" x14ac:dyDescent="0.25">
      <c r="J765" t="s">
        <v>1331</v>
      </c>
      <c r="K765">
        <v>764</v>
      </c>
      <c r="P765" t="s">
        <v>2603</v>
      </c>
      <c r="Q765">
        <v>244</v>
      </c>
    </row>
    <row r="766" spans="10:17" x14ac:dyDescent="0.25">
      <c r="J766" t="s">
        <v>1332</v>
      </c>
      <c r="K766">
        <v>765</v>
      </c>
      <c r="P766" t="s">
        <v>2604</v>
      </c>
      <c r="Q766">
        <v>245</v>
      </c>
    </row>
    <row r="767" spans="10:17" x14ac:dyDescent="0.25">
      <c r="J767" t="s">
        <v>1333</v>
      </c>
      <c r="K767">
        <v>766</v>
      </c>
      <c r="P767" t="s">
        <v>2605</v>
      </c>
      <c r="Q767">
        <v>246</v>
      </c>
    </row>
    <row r="768" spans="10:17" x14ac:dyDescent="0.25">
      <c r="J768" t="s">
        <v>1334</v>
      </c>
      <c r="K768">
        <v>767</v>
      </c>
      <c r="P768" t="s">
        <v>2606</v>
      </c>
      <c r="Q768">
        <v>247</v>
      </c>
    </row>
    <row r="769" spans="10:17" x14ac:dyDescent="0.25">
      <c r="J769" t="s">
        <v>1335</v>
      </c>
      <c r="K769">
        <v>768</v>
      </c>
      <c r="P769" t="s">
        <v>2607</v>
      </c>
      <c r="Q769">
        <v>248</v>
      </c>
    </row>
    <row r="770" spans="10:17" x14ac:dyDescent="0.25">
      <c r="J770" t="s">
        <v>1336</v>
      </c>
      <c r="K770">
        <v>769</v>
      </c>
      <c r="P770" t="s">
        <v>2608</v>
      </c>
      <c r="Q770">
        <v>249</v>
      </c>
    </row>
    <row r="771" spans="10:17" x14ac:dyDescent="0.25">
      <c r="J771" t="s">
        <v>1337</v>
      </c>
      <c r="K771">
        <v>770</v>
      </c>
      <c r="P771" t="s">
        <v>2609</v>
      </c>
      <c r="Q771">
        <v>250</v>
      </c>
    </row>
    <row r="772" spans="10:17" x14ac:dyDescent="0.25">
      <c r="J772" t="s">
        <v>1338</v>
      </c>
      <c r="K772">
        <v>771</v>
      </c>
      <c r="P772" t="s">
        <v>2610</v>
      </c>
      <c r="Q772">
        <v>251</v>
      </c>
    </row>
    <row r="773" spans="10:17" x14ac:dyDescent="0.25">
      <c r="J773" t="s">
        <v>1339</v>
      </c>
      <c r="K773">
        <v>772</v>
      </c>
      <c r="P773" t="s">
        <v>2611</v>
      </c>
      <c r="Q773">
        <v>252</v>
      </c>
    </row>
    <row r="774" spans="10:17" x14ac:dyDescent="0.25">
      <c r="J774" t="s">
        <v>1340</v>
      </c>
      <c r="K774">
        <v>773</v>
      </c>
      <c r="P774" t="s">
        <v>2612</v>
      </c>
      <c r="Q774">
        <v>253</v>
      </c>
    </row>
    <row r="775" spans="10:17" x14ac:dyDescent="0.25">
      <c r="J775" t="s">
        <v>1341</v>
      </c>
      <c r="K775">
        <v>774</v>
      </c>
      <c r="P775" t="s">
        <v>2613</v>
      </c>
      <c r="Q775">
        <v>254</v>
      </c>
    </row>
    <row r="776" spans="10:17" x14ac:dyDescent="0.25">
      <c r="J776" t="s">
        <v>1342</v>
      </c>
      <c r="K776">
        <v>775</v>
      </c>
      <c r="P776" t="s">
        <v>2614</v>
      </c>
      <c r="Q776">
        <v>255</v>
      </c>
    </row>
    <row r="777" spans="10:17" x14ac:dyDescent="0.25">
      <c r="J777" t="s">
        <v>1343</v>
      </c>
      <c r="K777">
        <v>776</v>
      </c>
      <c r="P777" t="s">
        <v>2615</v>
      </c>
      <c r="Q777">
        <v>256</v>
      </c>
    </row>
    <row r="778" spans="10:17" x14ac:dyDescent="0.25">
      <c r="J778" t="s">
        <v>1344</v>
      </c>
      <c r="K778">
        <v>777</v>
      </c>
      <c r="P778" t="s">
        <v>2616</v>
      </c>
      <c r="Q778">
        <v>257</v>
      </c>
    </row>
    <row r="779" spans="10:17" x14ac:dyDescent="0.25">
      <c r="J779" t="s">
        <v>315</v>
      </c>
      <c r="K779">
        <v>778</v>
      </c>
      <c r="P779" t="s">
        <v>2617</v>
      </c>
      <c r="Q779">
        <v>258</v>
      </c>
    </row>
    <row r="780" spans="10:17" x14ac:dyDescent="0.25">
      <c r="J780" t="s">
        <v>1345</v>
      </c>
      <c r="K780">
        <v>779</v>
      </c>
      <c r="P780" t="s">
        <v>2618</v>
      </c>
      <c r="Q780">
        <v>259</v>
      </c>
    </row>
    <row r="781" spans="10:17" x14ac:dyDescent="0.25">
      <c r="J781" t="s">
        <v>1346</v>
      </c>
      <c r="K781">
        <v>780</v>
      </c>
      <c r="P781" t="s">
        <v>2619</v>
      </c>
      <c r="Q781">
        <v>260</v>
      </c>
    </row>
    <row r="782" spans="10:17" x14ac:dyDescent="0.25">
      <c r="J782" t="s">
        <v>1347</v>
      </c>
      <c r="K782">
        <v>781</v>
      </c>
      <c r="P782" t="s">
        <v>2620</v>
      </c>
      <c r="Q782">
        <v>261</v>
      </c>
    </row>
    <row r="783" spans="10:17" x14ac:dyDescent="0.25">
      <c r="J783" t="s">
        <v>1348</v>
      </c>
      <c r="K783">
        <v>782</v>
      </c>
      <c r="P783" t="s">
        <v>2621</v>
      </c>
      <c r="Q783">
        <v>262</v>
      </c>
    </row>
    <row r="784" spans="10:17" x14ac:dyDescent="0.25">
      <c r="J784" t="s">
        <v>1349</v>
      </c>
      <c r="K784">
        <v>783</v>
      </c>
      <c r="P784" t="s">
        <v>2622</v>
      </c>
      <c r="Q784">
        <v>263</v>
      </c>
    </row>
    <row r="785" spans="10:17" x14ac:dyDescent="0.25">
      <c r="J785" t="s">
        <v>1350</v>
      </c>
      <c r="K785">
        <v>784</v>
      </c>
      <c r="P785" t="s">
        <v>2623</v>
      </c>
      <c r="Q785">
        <v>264</v>
      </c>
    </row>
    <row r="786" spans="10:17" x14ac:dyDescent="0.25">
      <c r="J786" t="s">
        <v>1351</v>
      </c>
      <c r="K786">
        <v>785</v>
      </c>
      <c r="P786" t="s">
        <v>2624</v>
      </c>
      <c r="Q786">
        <v>265</v>
      </c>
    </row>
    <row r="787" spans="10:17" x14ac:dyDescent="0.25">
      <c r="J787" t="s">
        <v>1352</v>
      </c>
      <c r="K787">
        <v>786</v>
      </c>
      <c r="P787" t="s">
        <v>2625</v>
      </c>
      <c r="Q787">
        <v>266</v>
      </c>
    </row>
    <row r="788" spans="10:17" x14ac:dyDescent="0.25">
      <c r="J788" t="s">
        <v>1353</v>
      </c>
      <c r="K788">
        <v>787</v>
      </c>
      <c r="P788" t="s">
        <v>2626</v>
      </c>
      <c r="Q788">
        <v>267</v>
      </c>
    </row>
    <row r="789" spans="10:17" x14ac:dyDescent="0.25">
      <c r="J789" t="s">
        <v>1354</v>
      </c>
      <c r="K789">
        <v>788</v>
      </c>
      <c r="P789" t="s">
        <v>2627</v>
      </c>
      <c r="Q789">
        <v>268</v>
      </c>
    </row>
    <row r="790" spans="10:17" x14ac:dyDescent="0.25">
      <c r="J790" t="s">
        <v>1355</v>
      </c>
      <c r="K790">
        <v>789</v>
      </c>
      <c r="P790" t="s">
        <v>2628</v>
      </c>
      <c r="Q790">
        <v>269</v>
      </c>
    </row>
    <row r="791" spans="10:17" x14ac:dyDescent="0.25">
      <c r="J791" t="s">
        <v>1356</v>
      </c>
      <c r="K791">
        <v>790</v>
      </c>
      <c r="P791" t="s">
        <v>2629</v>
      </c>
      <c r="Q791">
        <v>270</v>
      </c>
    </row>
    <row r="792" spans="10:17" x14ac:dyDescent="0.25">
      <c r="J792" t="s">
        <v>1357</v>
      </c>
      <c r="K792">
        <v>791</v>
      </c>
      <c r="P792" t="s">
        <v>2630</v>
      </c>
      <c r="Q792">
        <v>271</v>
      </c>
    </row>
    <row r="793" spans="10:17" x14ac:dyDescent="0.25">
      <c r="J793" t="s">
        <v>1358</v>
      </c>
      <c r="K793">
        <v>792</v>
      </c>
      <c r="P793" t="s">
        <v>2631</v>
      </c>
      <c r="Q793">
        <v>272</v>
      </c>
    </row>
    <row r="794" spans="10:17" x14ac:dyDescent="0.25">
      <c r="J794" t="s">
        <v>1359</v>
      </c>
      <c r="K794">
        <v>793</v>
      </c>
      <c r="P794" t="s">
        <v>2632</v>
      </c>
      <c r="Q794">
        <v>273</v>
      </c>
    </row>
    <row r="795" spans="10:17" x14ac:dyDescent="0.25">
      <c r="J795" t="s">
        <v>1360</v>
      </c>
      <c r="K795">
        <v>794</v>
      </c>
      <c r="P795" t="s">
        <v>2633</v>
      </c>
      <c r="Q795">
        <v>274</v>
      </c>
    </row>
    <row r="796" spans="10:17" x14ac:dyDescent="0.25">
      <c r="J796" t="s">
        <v>1361</v>
      </c>
      <c r="K796">
        <v>795</v>
      </c>
      <c r="P796" t="s">
        <v>2634</v>
      </c>
      <c r="Q796">
        <v>275</v>
      </c>
    </row>
    <row r="797" spans="10:17" x14ac:dyDescent="0.25">
      <c r="J797" t="s">
        <v>1362</v>
      </c>
      <c r="K797">
        <v>796</v>
      </c>
      <c r="P797" t="s">
        <v>2635</v>
      </c>
      <c r="Q797">
        <v>276</v>
      </c>
    </row>
    <row r="798" spans="10:17" x14ac:dyDescent="0.25">
      <c r="J798" t="s">
        <v>1363</v>
      </c>
      <c r="K798">
        <v>797</v>
      </c>
      <c r="P798" t="s">
        <v>2636</v>
      </c>
      <c r="Q798">
        <v>277</v>
      </c>
    </row>
    <row r="799" spans="10:17" x14ac:dyDescent="0.25">
      <c r="J799" t="s">
        <v>1364</v>
      </c>
      <c r="K799">
        <v>798</v>
      </c>
      <c r="P799" t="s">
        <v>2637</v>
      </c>
      <c r="Q799">
        <v>278</v>
      </c>
    </row>
    <row r="800" spans="10:17" x14ac:dyDescent="0.25">
      <c r="J800" t="s">
        <v>1365</v>
      </c>
      <c r="K800">
        <v>799</v>
      </c>
      <c r="P800" t="s">
        <v>2638</v>
      </c>
      <c r="Q800">
        <v>279</v>
      </c>
    </row>
    <row r="801" spans="10:17" x14ac:dyDescent="0.25">
      <c r="J801" t="s">
        <v>1366</v>
      </c>
      <c r="K801">
        <v>800</v>
      </c>
      <c r="P801" t="s">
        <v>2639</v>
      </c>
      <c r="Q801">
        <v>280</v>
      </c>
    </row>
    <row r="802" spans="10:17" x14ac:dyDescent="0.25">
      <c r="J802" t="s">
        <v>1367</v>
      </c>
      <c r="K802">
        <v>801</v>
      </c>
      <c r="P802" t="s">
        <v>2640</v>
      </c>
      <c r="Q802">
        <v>281</v>
      </c>
    </row>
    <row r="803" spans="10:17" x14ac:dyDescent="0.25">
      <c r="J803" t="s">
        <v>1368</v>
      </c>
      <c r="K803">
        <v>802</v>
      </c>
      <c r="P803" t="s">
        <v>2641</v>
      </c>
      <c r="Q803">
        <v>282</v>
      </c>
    </row>
    <row r="804" spans="10:17" x14ac:dyDescent="0.25">
      <c r="J804" t="s">
        <v>1369</v>
      </c>
      <c r="K804">
        <v>803</v>
      </c>
      <c r="P804" t="s">
        <v>2642</v>
      </c>
      <c r="Q804">
        <v>283</v>
      </c>
    </row>
    <row r="805" spans="10:17" x14ac:dyDescent="0.25">
      <c r="J805" t="s">
        <v>1370</v>
      </c>
      <c r="K805">
        <v>804</v>
      </c>
      <c r="P805" t="s">
        <v>2643</v>
      </c>
      <c r="Q805">
        <v>284</v>
      </c>
    </row>
    <row r="806" spans="10:17" x14ac:dyDescent="0.25">
      <c r="J806" t="s">
        <v>320</v>
      </c>
      <c r="K806">
        <v>805</v>
      </c>
      <c r="P806" t="s">
        <v>2644</v>
      </c>
      <c r="Q806">
        <v>285</v>
      </c>
    </row>
    <row r="807" spans="10:17" x14ac:dyDescent="0.25">
      <c r="J807" t="s">
        <v>1371</v>
      </c>
      <c r="K807">
        <v>806</v>
      </c>
      <c r="P807" t="s">
        <v>2645</v>
      </c>
      <c r="Q807">
        <v>286</v>
      </c>
    </row>
    <row r="808" spans="10:17" x14ac:dyDescent="0.25">
      <c r="J808" t="s">
        <v>1372</v>
      </c>
      <c r="K808">
        <v>807</v>
      </c>
      <c r="P808" t="s">
        <v>2646</v>
      </c>
      <c r="Q808">
        <v>287</v>
      </c>
    </row>
    <row r="809" spans="10:17" x14ac:dyDescent="0.25">
      <c r="J809" t="s">
        <v>1373</v>
      </c>
      <c r="K809">
        <v>808</v>
      </c>
      <c r="P809" t="s">
        <v>2647</v>
      </c>
      <c r="Q809">
        <v>288</v>
      </c>
    </row>
    <row r="810" spans="10:17" x14ac:dyDescent="0.25">
      <c r="J810" t="s">
        <v>1374</v>
      </c>
      <c r="K810">
        <v>809</v>
      </c>
      <c r="P810" t="s">
        <v>2648</v>
      </c>
      <c r="Q810">
        <v>289</v>
      </c>
    </row>
    <row r="811" spans="10:17" x14ac:dyDescent="0.25">
      <c r="J811" t="s">
        <v>1375</v>
      </c>
      <c r="K811">
        <v>810</v>
      </c>
      <c r="P811" t="s">
        <v>2649</v>
      </c>
      <c r="Q811">
        <v>290</v>
      </c>
    </row>
    <row r="812" spans="10:17" x14ac:dyDescent="0.25">
      <c r="J812" t="s">
        <v>1376</v>
      </c>
      <c r="K812">
        <v>811</v>
      </c>
      <c r="P812" t="s">
        <v>2650</v>
      </c>
      <c r="Q812">
        <v>291</v>
      </c>
    </row>
    <row r="813" spans="10:17" x14ac:dyDescent="0.25">
      <c r="J813" t="s">
        <v>1377</v>
      </c>
      <c r="K813">
        <v>812</v>
      </c>
      <c r="P813" t="s">
        <v>2651</v>
      </c>
      <c r="Q813">
        <v>292</v>
      </c>
    </row>
    <row r="814" spans="10:17" x14ac:dyDescent="0.25">
      <c r="J814" t="s">
        <v>1378</v>
      </c>
      <c r="K814">
        <v>813</v>
      </c>
      <c r="P814" t="s">
        <v>2652</v>
      </c>
      <c r="Q814">
        <v>293</v>
      </c>
    </row>
    <row r="815" spans="10:17" x14ac:dyDescent="0.25">
      <c r="J815" t="s">
        <v>1379</v>
      </c>
      <c r="K815">
        <v>814</v>
      </c>
      <c r="P815" t="s">
        <v>2653</v>
      </c>
      <c r="Q815">
        <v>294</v>
      </c>
    </row>
    <row r="816" spans="10:17" x14ac:dyDescent="0.25">
      <c r="J816" t="s">
        <v>1380</v>
      </c>
      <c r="K816">
        <v>815</v>
      </c>
      <c r="P816" t="s">
        <v>2654</v>
      </c>
      <c r="Q816">
        <v>295</v>
      </c>
    </row>
    <row r="817" spans="10:17" x14ac:dyDescent="0.25">
      <c r="J817" t="s">
        <v>1381</v>
      </c>
      <c r="K817">
        <v>816</v>
      </c>
      <c r="P817" t="s">
        <v>2655</v>
      </c>
      <c r="Q817">
        <v>296</v>
      </c>
    </row>
    <row r="818" spans="10:17" x14ac:dyDescent="0.25">
      <c r="J818" t="s">
        <v>1382</v>
      </c>
      <c r="K818">
        <v>817</v>
      </c>
      <c r="P818" t="s">
        <v>2656</v>
      </c>
      <c r="Q818">
        <v>297</v>
      </c>
    </row>
    <row r="819" spans="10:17" x14ac:dyDescent="0.25">
      <c r="J819" t="s">
        <v>1383</v>
      </c>
      <c r="K819">
        <v>818</v>
      </c>
      <c r="P819" t="s">
        <v>2657</v>
      </c>
      <c r="Q819">
        <v>298</v>
      </c>
    </row>
    <row r="820" spans="10:17" x14ac:dyDescent="0.25">
      <c r="J820" t="s">
        <v>1384</v>
      </c>
      <c r="K820">
        <v>819</v>
      </c>
      <c r="P820" t="s">
        <v>2658</v>
      </c>
      <c r="Q820">
        <v>299</v>
      </c>
    </row>
    <row r="821" spans="10:17" x14ac:dyDescent="0.25">
      <c r="J821" t="s">
        <v>1385</v>
      </c>
      <c r="K821">
        <v>820</v>
      </c>
      <c r="P821" t="s">
        <v>2659</v>
      </c>
      <c r="Q821">
        <v>300</v>
      </c>
    </row>
    <row r="822" spans="10:17" x14ac:dyDescent="0.25">
      <c r="J822" t="s">
        <v>1386</v>
      </c>
      <c r="K822">
        <v>821</v>
      </c>
      <c r="P822" t="s">
        <v>2660</v>
      </c>
      <c r="Q822">
        <v>301</v>
      </c>
    </row>
    <row r="823" spans="10:17" x14ac:dyDescent="0.25">
      <c r="J823" t="s">
        <v>1387</v>
      </c>
      <c r="K823">
        <v>822</v>
      </c>
      <c r="P823" t="s">
        <v>2661</v>
      </c>
      <c r="Q823">
        <v>302</v>
      </c>
    </row>
    <row r="824" spans="10:17" x14ac:dyDescent="0.25">
      <c r="J824" t="s">
        <v>1388</v>
      </c>
      <c r="K824">
        <v>823</v>
      </c>
      <c r="P824" t="s">
        <v>2662</v>
      </c>
      <c r="Q824">
        <v>303</v>
      </c>
    </row>
    <row r="825" spans="10:17" x14ac:dyDescent="0.25">
      <c r="J825" t="s">
        <v>1389</v>
      </c>
      <c r="K825">
        <v>824</v>
      </c>
      <c r="P825" t="s">
        <v>2663</v>
      </c>
      <c r="Q825">
        <v>304</v>
      </c>
    </row>
    <row r="826" spans="10:17" x14ac:dyDescent="0.25">
      <c r="J826" t="s">
        <v>1390</v>
      </c>
      <c r="K826">
        <v>825</v>
      </c>
      <c r="P826" t="s">
        <v>2664</v>
      </c>
      <c r="Q826">
        <v>305</v>
      </c>
    </row>
    <row r="827" spans="10:17" x14ac:dyDescent="0.25">
      <c r="J827" t="s">
        <v>1391</v>
      </c>
      <c r="K827">
        <v>826</v>
      </c>
      <c r="P827" t="s">
        <v>2665</v>
      </c>
      <c r="Q827">
        <v>306</v>
      </c>
    </row>
    <row r="828" spans="10:17" x14ac:dyDescent="0.25">
      <c r="J828" t="s">
        <v>1392</v>
      </c>
      <c r="K828">
        <v>827</v>
      </c>
      <c r="P828" t="s">
        <v>2666</v>
      </c>
      <c r="Q828">
        <v>307</v>
      </c>
    </row>
    <row r="829" spans="10:17" x14ac:dyDescent="0.25">
      <c r="J829" t="s">
        <v>1393</v>
      </c>
      <c r="K829">
        <v>828</v>
      </c>
      <c r="P829" t="s">
        <v>2667</v>
      </c>
      <c r="Q829">
        <v>308</v>
      </c>
    </row>
    <row r="830" spans="10:17" x14ac:dyDescent="0.25">
      <c r="J830" t="s">
        <v>1394</v>
      </c>
      <c r="K830">
        <v>829</v>
      </c>
      <c r="P830" t="s">
        <v>2668</v>
      </c>
      <c r="Q830">
        <v>309</v>
      </c>
    </row>
    <row r="831" spans="10:17" x14ac:dyDescent="0.25">
      <c r="J831" t="s">
        <v>1395</v>
      </c>
      <c r="K831">
        <v>830</v>
      </c>
      <c r="P831" t="s">
        <v>2669</v>
      </c>
      <c r="Q831">
        <v>310</v>
      </c>
    </row>
    <row r="832" spans="10:17" x14ac:dyDescent="0.25">
      <c r="J832" t="s">
        <v>1396</v>
      </c>
      <c r="K832">
        <v>831</v>
      </c>
      <c r="P832" t="s">
        <v>2670</v>
      </c>
      <c r="Q832">
        <v>311</v>
      </c>
    </row>
    <row r="833" spans="10:17" x14ac:dyDescent="0.25">
      <c r="J833" t="s">
        <v>1397</v>
      </c>
      <c r="K833">
        <v>832</v>
      </c>
      <c r="P833" t="s">
        <v>2671</v>
      </c>
      <c r="Q833">
        <v>312</v>
      </c>
    </row>
    <row r="834" spans="10:17" x14ac:dyDescent="0.25">
      <c r="J834" t="s">
        <v>1398</v>
      </c>
      <c r="K834">
        <v>833</v>
      </c>
      <c r="P834" t="s">
        <v>2672</v>
      </c>
      <c r="Q834">
        <v>313</v>
      </c>
    </row>
    <row r="835" spans="10:17" x14ac:dyDescent="0.25">
      <c r="J835" t="s">
        <v>326</v>
      </c>
      <c r="K835">
        <v>834</v>
      </c>
      <c r="P835" t="s">
        <v>2673</v>
      </c>
      <c r="Q835">
        <v>314</v>
      </c>
    </row>
    <row r="836" spans="10:17" x14ac:dyDescent="0.25">
      <c r="J836" t="s">
        <v>1399</v>
      </c>
      <c r="K836">
        <v>835</v>
      </c>
      <c r="P836" t="s">
        <v>2674</v>
      </c>
      <c r="Q836">
        <v>315</v>
      </c>
    </row>
    <row r="837" spans="10:17" x14ac:dyDescent="0.25">
      <c r="J837" t="s">
        <v>1400</v>
      </c>
      <c r="K837">
        <v>836</v>
      </c>
      <c r="P837" t="s">
        <v>2675</v>
      </c>
      <c r="Q837">
        <v>316</v>
      </c>
    </row>
    <row r="838" spans="10:17" x14ac:dyDescent="0.25">
      <c r="J838" t="s">
        <v>1401</v>
      </c>
      <c r="K838">
        <v>837</v>
      </c>
      <c r="P838" t="s">
        <v>2676</v>
      </c>
      <c r="Q838">
        <v>317</v>
      </c>
    </row>
    <row r="839" spans="10:17" x14ac:dyDescent="0.25">
      <c r="J839" t="s">
        <v>1402</v>
      </c>
      <c r="K839">
        <v>838</v>
      </c>
      <c r="P839" t="s">
        <v>2677</v>
      </c>
      <c r="Q839">
        <v>318</v>
      </c>
    </row>
    <row r="840" spans="10:17" x14ac:dyDescent="0.25">
      <c r="J840" t="s">
        <v>1403</v>
      </c>
      <c r="K840">
        <v>839</v>
      </c>
      <c r="P840" t="s">
        <v>2678</v>
      </c>
      <c r="Q840">
        <v>319</v>
      </c>
    </row>
    <row r="841" spans="10:17" x14ac:dyDescent="0.25">
      <c r="J841" t="s">
        <v>1404</v>
      </c>
      <c r="K841">
        <v>840</v>
      </c>
      <c r="P841" t="s">
        <v>2679</v>
      </c>
      <c r="Q841">
        <v>320</v>
      </c>
    </row>
    <row r="842" spans="10:17" x14ac:dyDescent="0.25">
      <c r="J842" t="s">
        <v>1405</v>
      </c>
      <c r="K842">
        <v>841</v>
      </c>
      <c r="P842" t="s">
        <v>2680</v>
      </c>
      <c r="Q842">
        <v>321</v>
      </c>
    </row>
    <row r="843" spans="10:17" x14ac:dyDescent="0.25">
      <c r="J843" t="s">
        <v>1406</v>
      </c>
      <c r="K843">
        <v>842</v>
      </c>
      <c r="P843" t="s">
        <v>2681</v>
      </c>
      <c r="Q843">
        <v>322</v>
      </c>
    </row>
    <row r="844" spans="10:17" x14ac:dyDescent="0.25">
      <c r="J844" t="s">
        <v>1407</v>
      </c>
      <c r="K844">
        <v>843</v>
      </c>
      <c r="P844" t="s">
        <v>2682</v>
      </c>
      <c r="Q844">
        <v>323</v>
      </c>
    </row>
    <row r="845" spans="10:17" x14ac:dyDescent="0.25">
      <c r="J845" t="s">
        <v>1408</v>
      </c>
      <c r="K845">
        <v>844</v>
      </c>
      <c r="P845" t="s">
        <v>2683</v>
      </c>
      <c r="Q845">
        <v>324</v>
      </c>
    </row>
    <row r="846" spans="10:17" x14ac:dyDescent="0.25">
      <c r="J846" t="s">
        <v>1409</v>
      </c>
      <c r="K846">
        <v>845</v>
      </c>
      <c r="P846" t="s">
        <v>2684</v>
      </c>
      <c r="Q846">
        <v>325</v>
      </c>
    </row>
    <row r="847" spans="10:17" x14ac:dyDescent="0.25">
      <c r="J847" t="s">
        <v>1410</v>
      </c>
      <c r="K847">
        <v>846</v>
      </c>
      <c r="P847" t="s">
        <v>2685</v>
      </c>
      <c r="Q847">
        <v>326</v>
      </c>
    </row>
    <row r="848" spans="10:17" x14ac:dyDescent="0.25">
      <c r="J848" t="s">
        <v>1411</v>
      </c>
      <c r="K848">
        <v>847</v>
      </c>
      <c r="P848" t="s">
        <v>2686</v>
      </c>
      <c r="Q848">
        <v>327</v>
      </c>
    </row>
    <row r="849" spans="10:17" x14ac:dyDescent="0.25">
      <c r="J849" t="s">
        <v>1412</v>
      </c>
      <c r="K849">
        <v>848</v>
      </c>
      <c r="P849" t="s">
        <v>2687</v>
      </c>
      <c r="Q849">
        <v>328</v>
      </c>
    </row>
    <row r="850" spans="10:17" x14ac:dyDescent="0.25">
      <c r="J850" t="s">
        <v>1413</v>
      </c>
      <c r="K850">
        <v>849</v>
      </c>
      <c r="P850" t="s">
        <v>2688</v>
      </c>
      <c r="Q850">
        <v>329</v>
      </c>
    </row>
    <row r="851" spans="10:17" x14ac:dyDescent="0.25">
      <c r="J851" t="s">
        <v>1414</v>
      </c>
      <c r="K851">
        <v>850</v>
      </c>
      <c r="P851" t="s">
        <v>2689</v>
      </c>
      <c r="Q851">
        <v>330</v>
      </c>
    </row>
    <row r="852" spans="10:17" x14ac:dyDescent="0.25">
      <c r="J852" t="s">
        <v>1415</v>
      </c>
      <c r="K852">
        <v>851</v>
      </c>
      <c r="P852" t="s">
        <v>2690</v>
      </c>
      <c r="Q852">
        <v>331</v>
      </c>
    </row>
    <row r="853" spans="10:17" x14ac:dyDescent="0.25">
      <c r="J853" t="s">
        <v>1416</v>
      </c>
      <c r="K853">
        <v>852</v>
      </c>
      <c r="P853" t="s">
        <v>2691</v>
      </c>
      <c r="Q853">
        <v>332</v>
      </c>
    </row>
    <row r="854" spans="10:17" x14ac:dyDescent="0.25">
      <c r="J854" t="s">
        <v>1417</v>
      </c>
      <c r="K854">
        <v>853</v>
      </c>
      <c r="P854" t="s">
        <v>2692</v>
      </c>
      <c r="Q854">
        <v>333</v>
      </c>
    </row>
    <row r="855" spans="10:17" x14ac:dyDescent="0.25">
      <c r="J855" t="s">
        <v>1418</v>
      </c>
      <c r="K855">
        <v>854</v>
      </c>
      <c r="P855" t="s">
        <v>2693</v>
      </c>
      <c r="Q855">
        <v>334</v>
      </c>
    </row>
    <row r="856" spans="10:17" x14ac:dyDescent="0.25">
      <c r="J856" t="s">
        <v>280</v>
      </c>
      <c r="K856">
        <v>855</v>
      </c>
      <c r="P856" t="s">
        <v>2694</v>
      </c>
      <c r="Q856">
        <v>335</v>
      </c>
    </row>
    <row r="857" spans="10:17" x14ac:dyDescent="0.25">
      <c r="J857" t="s">
        <v>1419</v>
      </c>
      <c r="K857">
        <v>856</v>
      </c>
      <c r="P857" t="s">
        <v>2695</v>
      </c>
      <c r="Q857">
        <v>336</v>
      </c>
    </row>
    <row r="858" spans="10:17" x14ac:dyDescent="0.25">
      <c r="J858" t="s">
        <v>1420</v>
      </c>
      <c r="K858">
        <v>857</v>
      </c>
      <c r="P858" t="s">
        <v>2696</v>
      </c>
      <c r="Q858">
        <v>337</v>
      </c>
    </row>
    <row r="859" spans="10:17" x14ac:dyDescent="0.25">
      <c r="J859" t="s">
        <v>1421</v>
      </c>
      <c r="K859">
        <v>858</v>
      </c>
      <c r="P859" t="s">
        <v>2697</v>
      </c>
      <c r="Q859">
        <v>338</v>
      </c>
    </row>
    <row r="860" spans="10:17" x14ac:dyDescent="0.25">
      <c r="J860" t="s">
        <v>1422</v>
      </c>
      <c r="K860">
        <v>859</v>
      </c>
      <c r="P860" t="s">
        <v>2698</v>
      </c>
      <c r="Q860">
        <v>339</v>
      </c>
    </row>
    <row r="861" spans="10:17" x14ac:dyDescent="0.25">
      <c r="J861" t="s">
        <v>1423</v>
      </c>
      <c r="K861">
        <v>860</v>
      </c>
      <c r="P861" t="s">
        <v>2699</v>
      </c>
      <c r="Q861">
        <v>340</v>
      </c>
    </row>
    <row r="862" spans="10:17" x14ac:dyDescent="0.25">
      <c r="J862" t="s">
        <v>1424</v>
      </c>
      <c r="K862">
        <v>861</v>
      </c>
      <c r="P862" t="s">
        <v>2700</v>
      </c>
      <c r="Q862">
        <v>341</v>
      </c>
    </row>
    <row r="863" spans="10:17" x14ac:dyDescent="0.25">
      <c r="J863" t="s">
        <v>1425</v>
      </c>
      <c r="K863">
        <v>862</v>
      </c>
      <c r="P863" t="s">
        <v>2701</v>
      </c>
      <c r="Q863">
        <v>342</v>
      </c>
    </row>
    <row r="864" spans="10:17" x14ac:dyDescent="0.25">
      <c r="J864" t="s">
        <v>1426</v>
      </c>
      <c r="K864">
        <v>863</v>
      </c>
      <c r="P864" t="s">
        <v>2702</v>
      </c>
      <c r="Q864">
        <v>343</v>
      </c>
    </row>
    <row r="865" spans="10:17" x14ac:dyDescent="0.25">
      <c r="J865" t="s">
        <v>1427</v>
      </c>
      <c r="K865">
        <v>864</v>
      </c>
      <c r="P865" t="s">
        <v>2703</v>
      </c>
      <c r="Q865">
        <v>344</v>
      </c>
    </row>
    <row r="866" spans="10:17" x14ac:dyDescent="0.25">
      <c r="J866" t="s">
        <v>1428</v>
      </c>
      <c r="K866">
        <v>865</v>
      </c>
      <c r="P866" t="s">
        <v>2704</v>
      </c>
      <c r="Q866">
        <v>345</v>
      </c>
    </row>
    <row r="867" spans="10:17" x14ac:dyDescent="0.25">
      <c r="J867" t="s">
        <v>1429</v>
      </c>
      <c r="K867">
        <v>866</v>
      </c>
      <c r="P867" t="s">
        <v>2705</v>
      </c>
      <c r="Q867">
        <v>346</v>
      </c>
    </row>
    <row r="868" spans="10:17" x14ac:dyDescent="0.25">
      <c r="J868" t="s">
        <v>1430</v>
      </c>
      <c r="K868">
        <v>867</v>
      </c>
      <c r="P868" t="s">
        <v>2706</v>
      </c>
      <c r="Q868">
        <v>347</v>
      </c>
    </row>
    <row r="869" spans="10:17" x14ac:dyDescent="0.25">
      <c r="J869" t="s">
        <v>1431</v>
      </c>
      <c r="K869">
        <v>868</v>
      </c>
      <c r="P869" t="s">
        <v>2707</v>
      </c>
      <c r="Q869">
        <v>348</v>
      </c>
    </row>
    <row r="870" spans="10:17" x14ac:dyDescent="0.25">
      <c r="J870" t="s">
        <v>1432</v>
      </c>
      <c r="K870">
        <v>869</v>
      </c>
      <c r="P870" t="s">
        <v>2708</v>
      </c>
      <c r="Q870">
        <v>349</v>
      </c>
    </row>
    <row r="871" spans="10:17" x14ac:dyDescent="0.25">
      <c r="J871" t="s">
        <v>1433</v>
      </c>
      <c r="K871">
        <v>870</v>
      </c>
      <c r="P871" t="s">
        <v>2709</v>
      </c>
      <c r="Q871">
        <v>350</v>
      </c>
    </row>
    <row r="872" spans="10:17" x14ac:dyDescent="0.25">
      <c r="J872" t="s">
        <v>1434</v>
      </c>
      <c r="K872">
        <v>871</v>
      </c>
      <c r="P872" t="s">
        <v>2710</v>
      </c>
      <c r="Q872">
        <v>351</v>
      </c>
    </row>
    <row r="873" spans="10:17" x14ac:dyDescent="0.25">
      <c r="J873" t="s">
        <v>1435</v>
      </c>
      <c r="K873">
        <v>872</v>
      </c>
      <c r="P873" t="s">
        <v>2711</v>
      </c>
      <c r="Q873">
        <v>352</v>
      </c>
    </row>
    <row r="874" spans="10:17" x14ac:dyDescent="0.25">
      <c r="J874" t="s">
        <v>1436</v>
      </c>
      <c r="K874">
        <v>873</v>
      </c>
      <c r="P874" t="s">
        <v>2712</v>
      </c>
      <c r="Q874">
        <v>353</v>
      </c>
    </row>
    <row r="875" spans="10:17" x14ac:dyDescent="0.25">
      <c r="J875" t="s">
        <v>1437</v>
      </c>
      <c r="K875">
        <v>874</v>
      </c>
      <c r="P875" t="s">
        <v>2713</v>
      </c>
      <c r="Q875">
        <v>354</v>
      </c>
    </row>
    <row r="876" spans="10:17" x14ac:dyDescent="0.25">
      <c r="J876" t="s">
        <v>1438</v>
      </c>
      <c r="K876">
        <v>875</v>
      </c>
      <c r="P876" t="s">
        <v>2714</v>
      </c>
      <c r="Q876">
        <v>355</v>
      </c>
    </row>
    <row r="877" spans="10:17" x14ac:dyDescent="0.25">
      <c r="J877" t="s">
        <v>1439</v>
      </c>
      <c r="K877">
        <v>876</v>
      </c>
      <c r="P877" t="s">
        <v>2715</v>
      </c>
      <c r="Q877">
        <v>356</v>
      </c>
    </row>
    <row r="878" spans="10:17" x14ac:dyDescent="0.25">
      <c r="J878" t="s">
        <v>1440</v>
      </c>
      <c r="K878">
        <v>877</v>
      </c>
      <c r="P878" t="s">
        <v>2716</v>
      </c>
      <c r="Q878">
        <v>357</v>
      </c>
    </row>
    <row r="879" spans="10:17" x14ac:dyDescent="0.25">
      <c r="J879" t="s">
        <v>1441</v>
      </c>
      <c r="K879">
        <v>878</v>
      </c>
      <c r="P879" t="s">
        <v>2717</v>
      </c>
      <c r="Q879">
        <v>358</v>
      </c>
    </row>
    <row r="880" spans="10:17" x14ac:dyDescent="0.25">
      <c r="J880" t="s">
        <v>1442</v>
      </c>
      <c r="K880">
        <v>879</v>
      </c>
      <c r="P880" t="s">
        <v>2718</v>
      </c>
      <c r="Q880">
        <v>359</v>
      </c>
    </row>
    <row r="881" spans="10:17" x14ac:dyDescent="0.25">
      <c r="J881" t="s">
        <v>1443</v>
      </c>
      <c r="K881">
        <v>880</v>
      </c>
      <c r="P881" t="s">
        <v>2719</v>
      </c>
      <c r="Q881">
        <v>360</v>
      </c>
    </row>
    <row r="882" spans="10:17" x14ac:dyDescent="0.25">
      <c r="J882" t="s">
        <v>1444</v>
      </c>
      <c r="K882">
        <v>881</v>
      </c>
      <c r="P882" t="s">
        <v>2720</v>
      </c>
      <c r="Q882">
        <v>361</v>
      </c>
    </row>
    <row r="883" spans="10:17" x14ac:dyDescent="0.25">
      <c r="J883" t="s">
        <v>1445</v>
      </c>
      <c r="K883">
        <v>882</v>
      </c>
      <c r="P883" t="s">
        <v>2721</v>
      </c>
      <c r="Q883">
        <v>362</v>
      </c>
    </row>
    <row r="884" spans="10:17" x14ac:dyDescent="0.25">
      <c r="J884" t="s">
        <v>1446</v>
      </c>
      <c r="K884">
        <v>883</v>
      </c>
      <c r="P884" t="s">
        <v>2722</v>
      </c>
      <c r="Q884">
        <v>363</v>
      </c>
    </row>
    <row r="885" spans="10:17" x14ac:dyDescent="0.25">
      <c r="J885" t="s">
        <v>1447</v>
      </c>
      <c r="K885">
        <v>884</v>
      </c>
      <c r="P885" t="s">
        <v>2723</v>
      </c>
      <c r="Q885">
        <v>364</v>
      </c>
    </row>
    <row r="886" spans="10:17" x14ac:dyDescent="0.25">
      <c r="J886" t="s">
        <v>1448</v>
      </c>
      <c r="K886">
        <v>885</v>
      </c>
      <c r="P886" t="s">
        <v>2724</v>
      </c>
      <c r="Q886">
        <v>365</v>
      </c>
    </row>
    <row r="887" spans="10:17" x14ac:dyDescent="0.25">
      <c r="J887" t="s">
        <v>1449</v>
      </c>
      <c r="K887">
        <v>886</v>
      </c>
      <c r="P887" t="s">
        <v>2725</v>
      </c>
      <c r="Q887">
        <v>366</v>
      </c>
    </row>
    <row r="888" spans="10:17" x14ac:dyDescent="0.25">
      <c r="J888" t="s">
        <v>1450</v>
      </c>
      <c r="K888">
        <v>887</v>
      </c>
      <c r="P888" t="s">
        <v>2726</v>
      </c>
      <c r="Q888">
        <v>367</v>
      </c>
    </row>
    <row r="889" spans="10:17" x14ac:dyDescent="0.25">
      <c r="J889" t="s">
        <v>1451</v>
      </c>
      <c r="K889">
        <v>888</v>
      </c>
      <c r="P889" t="s">
        <v>2727</v>
      </c>
      <c r="Q889">
        <v>368</v>
      </c>
    </row>
    <row r="890" spans="10:17" x14ac:dyDescent="0.25">
      <c r="J890" t="s">
        <v>1452</v>
      </c>
      <c r="K890">
        <v>889</v>
      </c>
      <c r="P890" t="s">
        <v>2728</v>
      </c>
      <c r="Q890">
        <v>369</v>
      </c>
    </row>
    <row r="891" spans="10:17" x14ac:dyDescent="0.25">
      <c r="J891" t="s">
        <v>1453</v>
      </c>
      <c r="K891">
        <v>890</v>
      </c>
      <c r="P891" t="s">
        <v>2729</v>
      </c>
      <c r="Q891">
        <v>370</v>
      </c>
    </row>
    <row r="892" spans="10:17" x14ac:dyDescent="0.25">
      <c r="J892" t="s">
        <v>1454</v>
      </c>
      <c r="K892">
        <v>891</v>
      </c>
      <c r="P892" t="s">
        <v>2730</v>
      </c>
      <c r="Q892">
        <v>371</v>
      </c>
    </row>
    <row r="893" spans="10:17" x14ac:dyDescent="0.25">
      <c r="J893" t="s">
        <v>1455</v>
      </c>
      <c r="K893">
        <v>892</v>
      </c>
      <c r="P893" t="s">
        <v>2731</v>
      </c>
      <c r="Q893">
        <v>372</v>
      </c>
    </row>
    <row r="894" spans="10:17" x14ac:dyDescent="0.25">
      <c r="J894" t="s">
        <v>1456</v>
      </c>
      <c r="K894">
        <v>893</v>
      </c>
      <c r="P894" t="s">
        <v>2732</v>
      </c>
      <c r="Q894">
        <v>373</v>
      </c>
    </row>
    <row r="895" spans="10:17" x14ac:dyDescent="0.25">
      <c r="J895" t="s">
        <v>1457</v>
      </c>
      <c r="K895">
        <v>894</v>
      </c>
      <c r="P895" t="s">
        <v>2733</v>
      </c>
      <c r="Q895">
        <v>374</v>
      </c>
    </row>
    <row r="896" spans="10:17" x14ac:dyDescent="0.25">
      <c r="J896" t="s">
        <v>1458</v>
      </c>
      <c r="K896">
        <v>895</v>
      </c>
      <c r="P896" t="s">
        <v>2734</v>
      </c>
      <c r="Q896">
        <v>375</v>
      </c>
    </row>
    <row r="897" spans="10:17" x14ac:dyDescent="0.25">
      <c r="J897" t="s">
        <v>1459</v>
      </c>
      <c r="K897">
        <v>896</v>
      </c>
      <c r="P897" t="s">
        <v>2735</v>
      </c>
      <c r="Q897">
        <v>376</v>
      </c>
    </row>
    <row r="898" spans="10:17" x14ac:dyDescent="0.25">
      <c r="J898" t="s">
        <v>1460</v>
      </c>
      <c r="K898">
        <v>897</v>
      </c>
      <c r="P898" t="s">
        <v>2736</v>
      </c>
      <c r="Q898">
        <v>377</v>
      </c>
    </row>
    <row r="899" spans="10:17" x14ac:dyDescent="0.25">
      <c r="J899" t="s">
        <v>1461</v>
      </c>
      <c r="K899">
        <v>898</v>
      </c>
      <c r="P899" t="s">
        <v>2737</v>
      </c>
      <c r="Q899">
        <v>378</v>
      </c>
    </row>
    <row r="900" spans="10:17" x14ac:dyDescent="0.25">
      <c r="J900" t="s">
        <v>1462</v>
      </c>
      <c r="K900">
        <v>899</v>
      </c>
      <c r="P900" t="s">
        <v>2738</v>
      </c>
      <c r="Q900">
        <v>379</v>
      </c>
    </row>
    <row r="901" spans="10:17" x14ac:dyDescent="0.25">
      <c r="J901" t="s">
        <v>1463</v>
      </c>
      <c r="K901">
        <v>900</v>
      </c>
      <c r="P901" t="s">
        <v>2739</v>
      </c>
      <c r="Q901">
        <v>380</v>
      </c>
    </row>
    <row r="902" spans="10:17" x14ac:dyDescent="0.25">
      <c r="J902" t="s">
        <v>1464</v>
      </c>
      <c r="K902">
        <v>901</v>
      </c>
      <c r="P902" t="s">
        <v>2740</v>
      </c>
      <c r="Q902">
        <v>381</v>
      </c>
    </row>
    <row r="903" spans="10:17" x14ac:dyDescent="0.25">
      <c r="J903" t="s">
        <v>1465</v>
      </c>
      <c r="K903">
        <v>902</v>
      </c>
      <c r="P903" t="s">
        <v>2741</v>
      </c>
      <c r="Q903">
        <v>382</v>
      </c>
    </row>
    <row r="904" spans="10:17" x14ac:dyDescent="0.25">
      <c r="J904" t="s">
        <v>1466</v>
      </c>
      <c r="K904">
        <v>903</v>
      </c>
      <c r="P904" t="s">
        <v>2742</v>
      </c>
      <c r="Q904">
        <v>383</v>
      </c>
    </row>
    <row r="905" spans="10:17" x14ac:dyDescent="0.25">
      <c r="J905" t="s">
        <v>1467</v>
      </c>
      <c r="K905">
        <v>904</v>
      </c>
      <c r="P905" t="s">
        <v>2743</v>
      </c>
      <c r="Q905">
        <v>384</v>
      </c>
    </row>
    <row r="906" spans="10:17" x14ac:dyDescent="0.25">
      <c r="J906" t="s">
        <v>1468</v>
      </c>
      <c r="K906">
        <v>905</v>
      </c>
      <c r="P906" t="s">
        <v>2744</v>
      </c>
      <c r="Q906">
        <v>385</v>
      </c>
    </row>
    <row r="907" spans="10:17" x14ac:dyDescent="0.25">
      <c r="J907" t="s">
        <v>1469</v>
      </c>
      <c r="K907">
        <v>906</v>
      </c>
      <c r="P907" t="s">
        <v>2745</v>
      </c>
      <c r="Q907">
        <v>386</v>
      </c>
    </row>
    <row r="908" spans="10:17" x14ac:dyDescent="0.25">
      <c r="J908" t="s">
        <v>1470</v>
      </c>
      <c r="K908">
        <v>907</v>
      </c>
      <c r="P908" t="s">
        <v>2746</v>
      </c>
      <c r="Q908">
        <v>387</v>
      </c>
    </row>
    <row r="909" spans="10:17" x14ac:dyDescent="0.25">
      <c r="J909" t="s">
        <v>1471</v>
      </c>
      <c r="K909">
        <v>908</v>
      </c>
      <c r="P909" t="s">
        <v>2747</v>
      </c>
      <c r="Q909">
        <v>388</v>
      </c>
    </row>
    <row r="910" spans="10:17" x14ac:dyDescent="0.25">
      <c r="J910" t="s">
        <v>1472</v>
      </c>
      <c r="K910">
        <v>909</v>
      </c>
      <c r="P910" t="s">
        <v>2748</v>
      </c>
      <c r="Q910">
        <v>389</v>
      </c>
    </row>
    <row r="911" spans="10:17" x14ac:dyDescent="0.25">
      <c r="J911" t="s">
        <v>1473</v>
      </c>
      <c r="K911">
        <v>910</v>
      </c>
      <c r="P911" t="s">
        <v>2749</v>
      </c>
      <c r="Q911">
        <v>390</v>
      </c>
    </row>
    <row r="912" spans="10:17" x14ac:dyDescent="0.25">
      <c r="J912" t="s">
        <v>1474</v>
      </c>
      <c r="K912">
        <v>911</v>
      </c>
      <c r="P912" t="s">
        <v>2750</v>
      </c>
      <c r="Q912">
        <v>391</v>
      </c>
    </row>
    <row r="913" spans="10:17" x14ac:dyDescent="0.25">
      <c r="J913" t="s">
        <v>1475</v>
      </c>
      <c r="K913">
        <v>912</v>
      </c>
      <c r="P913" t="s">
        <v>2751</v>
      </c>
      <c r="Q913">
        <v>392</v>
      </c>
    </row>
    <row r="914" spans="10:17" x14ac:dyDescent="0.25">
      <c r="J914" t="s">
        <v>1476</v>
      </c>
      <c r="K914">
        <v>913</v>
      </c>
      <c r="P914" t="s">
        <v>2752</v>
      </c>
      <c r="Q914">
        <v>393</v>
      </c>
    </row>
    <row r="915" spans="10:17" x14ac:dyDescent="0.25">
      <c r="J915" t="s">
        <v>1477</v>
      </c>
      <c r="K915">
        <v>914</v>
      </c>
      <c r="P915" t="s">
        <v>2753</v>
      </c>
      <c r="Q915">
        <v>394</v>
      </c>
    </row>
    <row r="916" spans="10:17" x14ac:dyDescent="0.25">
      <c r="J916" t="s">
        <v>1478</v>
      </c>
      <c r="K916">
        <v>915</v>
      </c>
      <c r="P916" t="s">
        <v>2754</v>
      </c>
      <c r="Q916">
        <v>395</v>
      </c>
    </row>
    <row r="917" spans="10:17" x14ac:dyDescent="0.25">
      <c r="J917" t="s">
        <v>1479</v>
      </c>
      <c r="K917">
        <v>916</v>
      </c>
      <c r="P917" t="s">
        <v>2755</v>
      </c>
      <c r="Q917">
        <v>396</v>
      </c>
    </row>
    <row r="918" spans="10:17" x14ac:dyDescent="0.25">
      <c r="J918" t="s">
        <v>1480</v>
      </c>
      <c r="K918">
        <v>917</v>
      </c>
      <c r="P918" t="s">
        <v>2756</v>
      </c>
      <c r="Q918">
        <v>397</v>
      </c>
    </row>
    <row r="919" spans="10:17" x14ac:dyDescent="0.25">
      <c r="J919" t="s">
        <v>1481</v>
      </c>
      <c r="K919">
        <v>918</v>
      </c>
      <c r="P919" t="s">
        <v>2757</v>
      </c>
      <c r="Q919">
        <v>398</v>
      </c>
    </row>
    <row r="920" spans="10:17" x14ac:dyDescent="0.25">
      <c r="J920" t="s">
        <v>1482</v>
      </c>
      <c r="K920">
        <v>919</v>
      </c>
      <c r="P920" t="s">
        <v>2758</v>
      </c>
      <c r="Q920">
        <v>399</v>
      </c>
    </row>
    <row r="921" spans="10:17" x14ac:dyDescent="0.25">
      <c r="J921" t="s">
        <v>1483</v>
      </c>
      <c r="K921">
        <v>920</v>
      </c>
      <c r="P921" t="s">
        <v>2759</v>
      </c>
      <c r="Q921">
        <v>400</v>
      </c>
    </row>
    <row r="922" spans="10:17" x14ac:dyDescent="0.25">
      <c r="J922" t="s">
        <v>1484</v>
      </c>
      <c r="K922">
        <v>921</v>
      </c>
      <c r="P922" t="s">
        <v>2760</v>
      </c>
      <c r="Q922">
        <v>401</v>
      </c>
    </row>
    <row r="923" spans="10:17" x14ac:dyDescent="0.25">
      <c r="J923" t="s">
        <v>1485</v>
      </c>
      <c r="K923">
        <v>922</v>
      </c>
      <c r="P923" t="s">
        <v>2761</v>
      </c>
      <c r="Q923">
        <v>402</v>
      </c>
    </row>
    <row r="924" spans="10:17" x14ac:dyDescent="0.25">
      <c r="J924" t="s">
        <v>1486</v>
      </c>
      <c r="K924">
        <v>923</v>
      </c>
      <c r="P924" t="s">
        <v>2762</v>
      </c>
      <c r="Q924">
        <v>403</v>
      </c>
    </row>
    <row r="925" spans="10:17" x14ac:dyDescent="0.25">
      <c r="J925" t="s">
        <v>1487</v>
      </c>
      <c r="K925">
        <v>924</v>
      </c>
      <c r="P925" t="s">
        <v>2763</v>
      </c>
      <c r="Q925">
        <v>404</v>
      </c>
    </row>
    <row r="926" spans="10:17" x14ac:dyDescent="0.25">
      <c r="J926" t="s">
        <v>1488</v>
      </c>
      <c r="K926">
        <v>925</v>
      </c>
      <c r="P926" t="s">
        <v>2764</v>
      </c>
      <c r="Q926">
        <v>405</v>
      </c>
    </row>
    <row r="927" spans="10:17" x14ac:dyDescent="0.25">
      <c r="J927" t="s">
        <v>1489</v>
      </c>
      <c r="K927">
        <v>926</v>
      </c>
      <c r="P927" t="s">
        <v>2765</v>
      </c>
      <c r="Q927">
        <v>406</v>
      </c>
    </row>
    <row r="928" spans="10:17" x14ac:dyDescent="0.25">
      <c r="J928" t="s">
        <v>1490</v>
      </c>
      <c r="K928">
        <v>927</v>
      </c>
      <c r="P928" t="s">
        <v>2766</v>
      </c>
      <c r="Q928">
        <v>407</v>
      </c>
    </row>
    <row r="929" spans="10:17" x14ac:dyDescent="0.25">
      <c r="J929" t="s">
        <v>1491</v>
      </c>
      <c r="K929">
        <v>928</v>
      </c>
      <c r="P929" t="s">
        <v>2767</v>
      </c>
      <c r="Q929">
        <v>408</v>
      </c>
    </row>
    <row r="930" spans="10:17" x14ac:dyDescent="0.25">
      <c r="J930" t="s">
        <v>1492</v>
      </c>
      <c r="K930">
        <v>929</v>
      </c>
      <c r="P930" t="s">
        <v>2768</v>
      </c>
      <c r="Q930">
        <v>409</v>
      </c>
    </row>
    <row r="931" spans="10:17" x14ac:dyDescent="0.25">
      <c r="J931" t="s">
        <v>1493</v>
      </c>
      <c r="K931">
        <v>930</v>
      </c>
      <c r="P931" t="s">
        <v>2769</v>
      </c>
      <c r="Q931">
        <v>410</v>
      </c>
    </row>
    <row r="932" spans="10:17" x14ac:dyDescent="0.25">
      <c r="J932" t="s">
        <v>1494</v>
      </c>
      <c r="K932">
        <v>931</v>
      </c>
      <c r="P932" t="s">
        <v>2770</v>
      </c>
      <c r="Q932">
        <v>411</v>
      </c>
    </row>
    <row r="933" spans="10:17" x14ac:dyDescent="0.25">
      <c r="J933" t="s">
        <v>1495</v>
      </c>
      <c r="K933">
        <v>932</v>
      </c>
      <c r="P933" t="s">
        <v>2771</v>
      </c>
      <c r="Q933">
        <v>412</v>
      </c>
    </row>
    <row r="934" spans="10:17" x14ac:dyDescent="0.25">
      <c r="J934" t="s">
        <v>1496</v>
      </c>
      <c r="K934">
        <v>933</v>
      </c>
      <c r="P934" t="s">
        <v>2772</v>
      </c>
      <c r="Q934">
        <v>413</v>
      </c>
    </row>
    <row r="935" spans="10:17" x14ac:dyDescent="0.25">
      <c r="J935" t="s">
        <v>1497</v>
      </c>
      <c r="K935">
        <v>934</v>
      </c>
      <c r="P935" t="s">
        <v>2773</v>
      </c>
      <c r="Q935">
        <v>414</v>
      </c>
    </row>
    <row r="936" spans="10:17" x14ac:dyDescent="0.25">
      <c r="J936" t="s">
        <v>1498</v>
      </c>
      <c r="K936">
        <v>935</v>
      </c>
      <c r="P936" t="s">
        <v>2774</v>
      </c>
      <c r="Q936">
        <v>415</v>
      </c>
    </row>
    <row r="937" spans="10:17" x14ac:dyDescent="0.25">
      <c r="J937" t="s">
        <v>1499</v>
      </c>
      <c r="K937">
        <v>936</v>
      </c>
      <c r="P937" t="s">
        <v>2775</v>
      </c>
      <c r="Q937">
        <v>416</v>
      </c>
    </row>
    <row r="938" spans="10:17" x14ac:dyDescent="0.25">
      <c r="J938" t="s">
        <v>1500</v>
      </c>
      <c r="K938">
        <v>937</v>
      </c>
      <c r="P938" t="s">
        <v>2776</v>
      </c>
      <c r="Q938">
        <v>417</v>
      </c>
    </row>
    <row r="939" spans="10:17" x14ac:dyDescent="0.25">
      <c r="J939" t="s">
        <v>1501</v>
      </c>
      <c r="K939">
        <v>938</v>
      </c>
      <c r="P939" t="s">
        <v>2777</v>
      </c>
      <c r="Q939">
        <v>418</v>
      </c>
    </row>
    <row r="940" spans="10:17" x14ac:dyDescent="0.25">
      <c r="J940" t="s">
        <v>1502</v>
      </c>
      <c r="K940">
        <v>939</v>
      </c>
      <c r="P940" t="s">
        <v>2778</v>
      </c>
      <c r="Q940">
        <v>419</v>
      </c>
    </row>
    <row r="941" spans="10:17" x14ac:dyDescent="0.25">
      <c r="J941" t="s">
        <v>1503</v>
      </c>
      <c r="K941">
        <v>940</v>
      </c>
      <c r="P941" t="s">
        <v>2779</v>
      </c>
      <c r="Q941">
        <v>420</v>
      </c>
    </row>
    <row r="942" spans="10:17" x14ac:dyDescent="0.25">
      <c r="J942" t="s">
        <v>1504</v>
      </c>
      <c r="K942">
        <v>941</v>
      </c>
      <c r="P942" t="s">
        <v>2780</v>
      </c>
      <c r="Q942">
        <v>421</v>
      </c>
    </row>
    <row r="943" spans="10:17" x14ac:dyDescent="0.25">
      <c r="J943" t="s">
        <v>1505</v>
      </c>
      <c r="K943">
        <v>942</v>
      </c>
      <c r="P943" t="s">
        <v>2781</v>
      </c>
      <c r="Q943">
        <v>422</v>
      </c>
    </row>
    <row r="944" spans="10:17" x14ac:dyDescent="0.25">
      <c r="J944" t="s">
        <v>1506</v>
      </c>
      <c r="K944">
        <v>943</v>
      </c>
      <c r="P944" t="s">
        <v>2782</v>
      </c>
      <c r="Q944">
        <v>423</v>
      </c>
    </row>
    <row r="945" spans="10:17" x14ac:dyDescent="0.25">
      <c r="J945" t="s">
        <v>1507</v>
      </c>
      <c r="K945">
        <v>944</v>
      </c>
      <c r="P945" t="s">
        <v>2783</v>
      </c>
      <c r="Q945">
        <v>424</v>
      </c>
    </row>
    <row r="946" spans="10:17" x14ac:dyDescent="0.25">
      <c r="J946" t="s">
        <v>1508</v>
      </c>
      <c r="K946">
        <v>945</v>
      </c>
      <c r="P946" t="s">
        <v>2784</v>
      </c>
      <c r="Q946">
        <v>425</v>
      </c>
    </row>
    <row r="947" spans="10:17" x14ac:dyDescent="0.25">
      <c r="J947" t="s">
        <v>1509</v>
      </c>
      <c r="K947">
        <v>946</v>
      </c>
      <c r="P947" t="s">
        <v>2785</v>
      </c>
      <c r="Q947">
        <v>426</v>
      </c>
    </row>
    <row r="948" spans="10:17" x14ac:dyDescent="0.25">
      <c r="J948" t="s">
        <v>1510</v>
      </c>
      <c r="K948">
        <v>947</v>
      </c>
      <c r="P948" t="s">
        <v>2786</v>
      </c>
      <c r="Q948">
        <v>427</v>
      </c>
    </row>
    <row r="949" spans="10:17" x14ac:dyDescent="0.25">
      <c r="J949" t="s">
        <v>1511</v>
      </c>
      <c r="K949">
        <v>948</v>
      </c>
      <c r="P949" t="s">
        <v>2787</v>
      </c>
      <c r="Q949">
        <v>428</v>
      </c>
    </row>
    <row r="950" spans="10:17" x14ac:dyDescent="0.25">
      <c r="J950" t="s">
        <v>1512</v>
      </c>
      <c r="K950">
        <v>949</v>
      </c>
      <c r="P950" t="s">
        <v>2788</v>
      </c>
      <c r="Q950">
        <v>429</v>
      </c>
    </row>
    <row r="951" spans="10:17" x14ac:dyDescent="0.25">
      <c r="J951" t="s">
        <v>1513</v>
      </c>
      <c r="K951">
        <v>950</v>
      </c>
      <c r="P951" t="s">
        <v>2789</v>
      </c>
      <c r="Q951">
        <v>430</v>
      </c>
    </row>
    <row r="952" spans="10:17" x14ac:dyDescent="0.25">
      <c r="J952" t="s">
        <v>1514</v>
      </c>
      <c r="K952">
        <v>951</v>
      </c>
      <c r="P952" t="s">
        <v>2790</v>
      </c>
      <c r="Q952">
        <v>431</v>
      </c>
    </row>
    <row r="953" spans="10:17" x14ac:dyDescent="0.25">
      <c r="J953" t="s">
        <v>1515</v>
      </c>
      <c r="K953">
        <v>952</v>
      </c>
      <c r="P953" t="s">
        <v>2791</v>
      </c>
      <c r="Q953">
        <v>432</v>
      </c>
    </row>
    <row r="954" spans="10:17" x14ac:dyDescent="0.25">
      <c r="J954" t="s">
        <v>1516</v>
      </c>
      <c r="K954">
        <v>953</v>
      </c>
      <c r="P954" t="s">
        <v>2792</v>
      </c>
      <c r="Q954">
        <v>433</v>
      </c>
    </row>
    <row r="955" spans="10:17" x14ac:dyDescent="0.25">
      <c r="J955" t="s">
        <v>1517</v>
      </c>
      <c r="K955">
        <v>954</v>
      </c>
      <c r="P955" t="s">
        <v>2793</v>
      </c>
      <c r="Q955">
        <v>434</v>
      </c>
    </row>
    <row r="956" spans="10:17" x14ac:dyDescent="0.25">
      <c r="J956" t="s">
        <v>1518</v>
      </c>
      <c r="K956">
        <v>955</v>
      </c>
      <c r="P956" t="s">
        <v>2794</v>
      </c>
      <c r="Q956">
        <v>435</v>
      </c>
    </row>
    <row r="957" spans="10:17" x14ac:dyDescent="0.25">
      <c r="J957" t="s">
        <v>1519</v>
      </c>
      <c r="K957">
        <v>956</v>
      </c>
      <c r="P957" t="s">
        <v>2795</v>
      </c>
      <c r="Q957">
        <v>436</v>
      </c>
    </row>
    <row r="958" spans="10:17" x14ac:dyDescent="0.25">
      <c r="J958" t="s">
        <v>1520</v>
      </c>
      <c r="K958">
        <v>957</v>
      </c>
      <c r="P958" t="s">
        <v>2796</v>
      </c>
      <c r="Q958">
        <v>437</v>
      </c>
    </row>
    <row r="959" spans="10:17" x14ac:dyDescent="0.25">
      <c r="J959" t="s">
        <v>1521</v>
      </c>
      <c r="K959">
        <v>958</v>
      </c>
      <c r="P959" t="s">
        <v>2797</v>
      </c>
      <c r="Q959">
        <v>438</v>
      </c>
    </row>
    <row r="960" spans="10:17" x14ac:dyDescent="0.25">
      <c r="J960" t="s">
        <v>1522</v>
      </c>
      <c r="K960">
        <v>959</v>
      </c>
      <c r="P960" t="s">
        <v>2798</v>
      </c>
      <c r="Q960">
        <v>439</v>
      </c>
    </row>
    <row r="961" spans="10:17" x14ac:dyDescent="0.25">
      <c r="J961" t="s">
        <v>1523</v>
      </c>
      <c r="K961">
        <v>960</v>
      </c>
      <c r="P961" t="s">
        <v>2799</v>
      </c>
      <c r="Q961">
        <v>440</v>
      </c>
    </row>
    <row r="962" spans="10:17" x14ac:dyDescent="0.25">
      <c r="J962" t="s">
        <v>1524</v>
      </c>
      <c r="K962">
        <v>961</v>
      </c>
      <c r="P962" t="s">
        <v>2800</v>
      </c>
      <c r="Q962">
        <v>441</v>
      </c>
    </row>
    <row r="963" spans="10:17" x14ac:dyDescent="0.25">
      <c r="J963" t="s">
        <v>1525</v>
      </c>
      <c r="K963">
        <v>962</v>
      </c>
      <c r="P963" t="s">
        <v>2801</v>
      </c>
      <c r="Q963">
        <v>442</v>
      </c>
    </row>
    <row r="964" spans="10:17" x14ac:dyDescent="0.25">
      <c r="J964" t="s">
        <v>1526</v>
      </c>
      <c r="K964">
        <v>963</v>
      </c>
      <c r="P964" t="s">
        <v>2802</v>
      </c>
      <c r="Q964">
        <v>443</v>
      </c>
    </row>
    <row r="965" spans="10:17" x14ac:dyDescent="0.25">
      <c r="J965" t="s">
        <v>1527</v>
      </c>
      <c r="K965">
        <v>964</v>
      </c>
      <c r="P965" t="s">
        <v>2803</v>
      </c>
      <c r="Q965">
        <v>444</v>
      </c>
    </row>
    <row r="966" spans="10:17" x14ac:dyDescent="0.25">
      <c r="J966" t="s">
        <v>1528</v>
      </c>
      <c r="K966">
        <v>965</v>
      </c>
      <c r="P966" t="s">
        <v>2804</v>
      </c>
      <c r="Q966">
        <v>445</v>
      </c>
    </row>
    <row r="967" spans="10:17" x14ac:dyDescent="0.25">
      <c r="J967" t="s">
        <v>1529</v>
      </c>
      <c r="K967">
        <v>966</v>
      </c>
      <c r="P967" t="s">
        <v>2805</v>
      </c>
      <c r="Q967">
        <v>446</v>
      </c>
    </row>
    <row r="968" spans="10:17" x14ac:dyDescent="0.25">
      <c r="J968" t="s">
        <v>1530</v>
      </c>
      <c r="K968">
        <v>967</v>
      </c>
      <c r="P968" t="s">
        <v>2806</v>
      </c>
      <c r="Q968">
        <v>447</v>
      </c>
    </row>
    <row r="969" spans="10:17" x14ac:dyDescent="0.25">
      <c r="J969" t="s">
        <v>1531</v>
      </c>
      <c r="K969">
        <v>968</v>
      </c>
      <c r="P969" t="s">
        <v>2807</v>
      </c>
      <c r="Q969">
        <v>448</v>
      </c>
    </row>
    <row r="970" spans="10:17" x14ac:dyDescent="0.25">
      <c r="J970" t="s">
        <v>1532</v>
      </c>
      <c r="K970">
        <v>969</v>
      </c>
      <c r="P970" t="s">
        <v>2808</v>
      </c>
      <c r="Q970">
        <v>449</v>
      </c>
    </row>
    <row r="971" spans="10:17" x14ac:dyDescent="0.25">
      <c r="J971" t="s">
        <v>1533</v>
      </c>
      <c r="K971">
        <v>970</v>
      </c>
      <c r="P971" t="s">
        <v>2809</v>
      </c>
      <c r="Q971">
        <v>450</v>
      </c>
    </row>
    <row r="972" spans="10:17" x14ac:dyDescent="0.25">
      <c r="J972" t="s">
        <v>1534</v>
      </c>
      <c r="K972">
        <v>971</v>
      </c>
      <c r="P972" t="s">
        <v>2810</v>
      </c>
      <c r="Q972">
        <v>451</v>
      </c>
    </row>
    <row r="973" spans="10:17" x14ac:dyDescent="0.25">
      <c r="J973" t="s">
        <v>1535</v>
      </c>
      <c r="K973">
        <v>972</v>
      </c>
      <c r="P973" t="s">
        <v>2811</v>
      </c>
      <c r="Q973">
        <v>452</v>
      </c>
    </row>
    <row r="974" spans="10:17" x14ac:dyDescent="0.25">
      <c r="J974" t="s">
        <v>1536</v>
      </c>
      <c r="K974">
        <v>973</v>
      </c>
      <c r="P974" t="s">
        <v>2812</v>
      </c>
      <c r="Q974">
        <v>453</v>
      </c>
    </row>
    <row r="975" spans="10:17" x14ac:dyDescent="0.25">
      <c r="J975" t="s">
        <v>1537</v>
      </c>
      <c r="K975">
        <v>974</v>
      </c>
      <c r="P975" t="s">
        <v>2813</v>
      </c>
      <c r="Q975">
        <v>454</v>
      </c>
    </row>
    <row r="976" spans="10:17" x14ac:dyDescent="0.25">
      <c r="J976" t="s">
        <v>1538</v>
      </c>
      <c r="K976">
        <v>975</v>
      </c>
      <c r="P976" t="s">
        <v>2814</v>
      </c>
      <c r="Q976">
        <v>455</v>
      </c>
    </row>
    <row r="977" spans="10:17" x14ac:dyDescent="0.25">
      <c r="J977" t="s">
        <v>1539</v>
      </c>
      <c r="K977">
        <v>976</v>
      </c>
      <c r="P977" t="s">
        <v>2815</v>
      </c>
      <c r="Q977">
        <v>456</v>
      </c>
    </row>
    <row r="978" spans="10:17" x14ac:dyDescent="0.25">
      <c r="J978" t="s">
        <v>1540</v>
      </c>
      <c r="K978">
        <v>977</v>
      </c>
      <c r="P978" t="s">
        <v>2816</v>
      </c>
      <c r="Q978">
        <v>457</v>
      </c>
    </row>
    <row r="979" spans="10:17" x14ac:dyDescent="0.25">
      <c r="J979" t="s">
        <v>1541</v>
      </c>
      <c r="K979">
        <v>978</v>
      </c>
      <c r="P979" t="s">
        <v>2817</v>
      </c>
      <c r="Q979">
        <v>458</v>
      </c>
    </row>
    <row r="980" spans="10:17" x14ac:dyDescent="0.25">
      <c r="J980" t="s">
        <v>1542</v>
      </c>
      <c r="K980">
        <v>979</v>
      </c>
      <c r="P980" t="s">
        <v>2818</v>
      </c>
      <c r="Q980">
        <v>459</v>
      </c>
    </row>
    <row r="981" spans="10:17" x14ac:dyDescent="0.25">
      <c r="J981" t="s">
        <v>1543</v>
      </c>
      <c r="K981">
        <v>980</v>
      </c>
      <c r="P981" t="s">
        <v>2819</v>
      </c>
      <c r="Q981">
        <v>460</v>
      </c>
    </row>
    <row r="982" spans="10:17" x14ac:dyDescent="0.25">
      <c r="J982" t="s">
        <v>1544</v>
      </c>
      <c r="K982">
        <v>981</v>
      </c>
      <c r="P982" t="s">
        <v>2820</v>
      </c>
      <c r="Q982">
        <v>461</v>
      </c>
    </row>
    <row r="983" spans="10:17" x14ac:dyDescent="0.25">
      <c r="J983" t="s">
        <v>1545</v>
      </c>
      <c r="K983">
        <v>982</v>
      </c>
      <c r="P983" t="s">
        <v>2821</v>
      </c>
      <c r="Q983">
        <v>462</v>
      </c>
    </row>
    <row r="984" spans="10:17" x14ac:dyDescent="0.25">
      <c r="J984" t="s">
        <v>1546</v>
      </c>
      <c r="K984">
        <v>983</v>
      </c>
      <c r="P984" t="s">
        <v>2822</v>
      </c>
      <c r="Q984">
        <v>463</v>
      </c>
    </row>
    <row r="985" spans="10:17" x14ac:dyDescent="0.25">
      <c r="J985" t="s">
        <v>1547</v>
      </c>
      <c r="K985">
        <v>984</v>
      </c>
      <c r="P985" t="s">
        <v>2823</v>
      </c>
      <c r="Q985">
        <v>464</v>
      </c>
    </row>
    <row r="986" spans="10:17" x14ac:dyDescent="0.25">
      <c r="J986" t="s">
        <v>1548</v>
      </c>
      <c r="K986">
        <v>985</v>
      </c>
      <c r="P986" t="s">
        <v>2824</v>
      </c>
      <c r="Q986">
        <v>465</v>
      </c>
    </row>
    <row r="987" spans="10:17" x14ac:dyDescent="0.25">
      <c r="J987" t="s">
        <v>1549</v>
      </c>
      <c r="K987">
        <v>986</v>
      </c>
      <c r="P987" t="s">
        <v>2825</v>
      </c>
      <c r="Q987">
        <v>466</v>
      </c>
    </row>
    <row r="988" spans="10:17" x14ac:dyDescent="0.25">
      <c r="J988" t="s">
        <v>1550</v>
      </c>
      <c r="K988">
        <v>987</v>
      </c>
      <c r="P988" t="s">
        <v>2826</v>
      </c>
      <c r="Q988">
        <v>467</v>
      </c>
    </row>
    <row r="989" spans="10:17" x14ac:dyDescent="0.25">
      <c r="J989" t="s">
        <v>1551</v>
      </c>
      <c r="K989">
        <v>988</v>
      </c>
      <c r="P989" t="s">
        <v>2827</v>
      </c>
      <c r="Q989">
        <v>468</v>
      </c>
    </row>
    <row r="990" spans="10:17" x14ac:dyDescent="0.25">
      <c r="J990" t="s">
        <v>1552</v>
      </c>
      <c r="K990">
        <v>989</v>
      </c>
      <c r="P990" t="s">
        <v>2828</v>
      </c>
      <c r="Q990">
        <v>469</v>
      </c>
    </row>
    <row r="991" spans="10:17" x14ac:dyDescent="0.25">
      <c r="J991" t="s">
        <v>1553</v>
      </c>
      <c r="K991">
        <v>990</v>
      </c>
      <c r="P991" t="s">
        <v>2829</v>
      </c>
      <c r="Q991">
        <v>470</v>
      </c>
    </row>
    <row r="992" spans="10:17" x14ac:dyDescent="0.25">
      <c r="J992" t="s">
        <v>1554</v>
      </c>
      <c r="K992">
        <v>991</v>
      </c>
      <c r="P992" t="s">
        <v>2830</v>
      </c>
      <c r="Q992">
        <v>471</v>
      </c>
    </row>
    <row r="993" spans="10:17" x14ac:dyDescent="0.25">
      <c r="J993" t="s">
        <v>1555</v>
      </c>
      <c r="K993">
        <v>992</v>
      </c>
      <c r="P993" t="s">
        <v>2831</v>
      </c>
      <c r="Q993">
        <v>472</v>
      </c>
    </row>
    <row r="994" spans="10:17" x14ac:dyDescent="0.25">
      <c r="J994" t="s">
        <v>1556</v>
      </c>
      <c r="K994">
        <v>993</v>
      </c>
      <c r="P994" t="s">
        <v>2832</v>
      </c>
      <c r="Q994">
        <v>473</v>
      </c>
    </row>
    <row r="995" spans="10:17" x14ac:dyDescent="0.25">
      <c r="J995" t="s">
        <v>1557</v>
      </c>
      <c r="K995">
        <v>994</v>
      </c>
      <c r="P995" t="s">
        <v>2833</v>
      </c>
      <c r="Q995">
        <v>474</v>
      </c>
    </row>
    <row r="996" spans="10:17" x14ac:dyDescent="0.25">
      <c r="J996" t="s">
        <v>1558</v>
      </c>
      <c r="K996">
        <v>995</v>
      </c>
      <c r="P996" t="s">
        <v>2834</v>
      </c>
      <c r="Q996">
        <v>475</v>
      </c>
    </row>
    <row r="997" spans="10:17" x14ac:dyDescent="0.25">
      <c r="J997" t="s">
        <v>1559</v>
      </c>
      <c r="K997">
        <v>996</v>
      </c>
      <c r="P997" t="s">
        <v>2835</v>
      </c>
      <c r="Q997">
        <v>476</v>
      </c>
    </row>
    <row r="998" spans="10:17" x14ac:dyDescent="0.25">
      <c r="J998" t="s">
        <v>1560</v>
      </c>
      <c r="K998">
        <v>997</v>
      </c>
      <c r="P998" t="s">
        <v>2836</v>
      </c>
      <c r="Q998">
        <v>477</v>
      </c>
    </row>
    <row r="999" spans="10:17" x14ac:dyDescent="0.25">
      <c r="J999" t="s">
        <v>1561</v>
      </c>
      <c r="K999">
        <v>998</v>
      </c>
      <c r="P999" t="s">
        <v>2837</v>
      </c>
      <c r="Q999">
        <v>478</v>
      </c>
    </row>
    <row r="1000" spans="10:17" x14ac:dyDescent="0.25">
      <c r="J1000" t="s">
        <v>1562</v>
      </c>
      <c r="K1000">
        <v>999</v>
      </c>
      <c r="P1000" t="s">
        <v>2838</v>
      </c>
      <c r="Q1000">
        <v>479</v>
      </c>
    </row>
    <row r="1001" spans="10:17" x14ac:dyDescent="0.25">
      <c r="J1001" t="s">
        <v>1563</v>
      </c>
      <c r="K1001">
        <v>1000</v>
      </c>
      <c r="P1001" t="s">
        <v>2839</v>
      </c>
      <c r="Q1001">
        <v>480</v>
      </c>
    </row>
    <row r="1002" spans="10:17" x14ac:dyDescent="0.25">
      <c r="J1002" t="s">
        <v>1564</v>
      </c>
      <c r="K1002">
        <v>1001</v>
      </c>
      <c r="P1002" t="s">
        <v>2840</v>
      </c>
      <c r="Q1002">
        <v>481</v>
      </c>
    </row>
    <row r="1003" spans="10:17" x14ac:dyDescent="0.25">
      <c r="J1003" t="s">
        <v>1565</v>
      </c>
      <c r="K1003">
        <v>1002</v>
      </c>
      <c r="P1003" t="s">
        <v>2841</v>
      </c>
      <c r="Q1003">
        <v>482</v>
      </c>
    </row>
    <row r="1004" spans="10:17" x14ac:dyDescent="0.25">
      <c r="J1004" t="s">
        <v>1566</v>
      </c>
      <c r="K1004">
        <v>1003</v>
      </c>
      <c r="P1004" t="s">
        <v>2842</v>
      </c>
      <c r="Q1004">
        <v>483</v>
      </c>
    </row>
    <row r="1005" spans="10:17" x14ac:dyDescent="0.25">
      <c r="J1005" t="s">
        <v>1567</v>
      </c>
      <c r="K1005">
        <v>1004</v>
      </c>
      <c r="P1005" t="s">
        <v>2843</v>
      </c>
      <c r="Q1005">
        <v>484</v>
      </c>
    </row>
    <row r="1006" spans="10:17" x14ac:dyDescent="0.25">
      <c r="J1006" t="s">
        <v>1568</v>
      </c>
      <c r="K1006">
        <v>1005</v>
      </c>
      <c r="P1006" t="s">
        <v>2844</v>
      </c>
      <c r="Q1006">
        <v>485</v>
      </c>
    </row>
    <row r="1007" spans="10:17" x14ac:dyDescent="0.25">
      <c r="J1007" t="s">
        <v>1569</v>
      </c>
      <c r="K1007">
        <v>1006</v>
      </c>
      <c r="P1007" t="s">
        <v>2845</v>
      </c>
      <c r="Q1007">
        <v>486</v>
      </c>
    </row>
    <row r="1008" spans="10:17" x14ac:dyDescent="0.25">
      <c r="J1008" t="s">
        <v>1570</v>
      </c>
      <c r="K1008">
        <v>1007</v>
      </c>
      <c r="P1008" t="s">
        <v>2846</v>
      </c>
      <c r="Q1008">
        <v>487</v>
      </c>
    </row>
    <row r="1009" spans="10:17" x14ac:dyDescent="0.25">
      <c r="J1009" t="s">
        <v>1571</v>
      </c>
      <c r="K1009">
        <v>1008</v>
      </c>
      <c r="P1009" t="s">
        <v>2847</v>
      </c>
      <c r="Q1009">
        <v>488</v>
      </c>
    </row>
    <row r="1010" spans="10:17" x14ac:dyDescent="0.25">
      <c r="J1010" t="s">
        <v>1572</v>
      </c>
      <c r="K1010">
        <v>1009</v>
      </c>
      <c r="P1010" t="s">
        <v>2848</v>
      </c>
      <c r="Q1010">
        <v>489</v>
      </c>
    </row>
    <row r="1011" spans="10:17" x14ac:dyDescent="0.25">
      <c r="J1011" t="s">
        <v>1573</v>
      </c>
      <c r="K1011">
        <v>1010</v>
      </c>
      <c r="P1011" t="s">
        <v>2849</v>
      </c>
      <c r="Q1011">
        <v>490</v>
      </c>
    </row>
    <row r="1012" spans="10:17" x14ac:dyDescent="0.25">
      <c r="J1012" t="s">
        <v>1574</v>
      </c>
      <c r="K1012">
        <v>1011</v>
      </c>
      <c r="P1012" t="s">
        <v>2850</v>
      </c>
      <c r="Q1012">
        <v>491</v>
      </c>
    </row>
    <row r="1013" spans="10:17" x14ac:dyDescent="0.25">
      <c r="J1013" t="s">
        <v>1575</v>
      </c>
      <c r="K1013">
        <v>1012</v>
      </c>
      <c r="P1013" t="s">
        <v>2851</v>
      </c>
      <c r="Q1013">
        <v>492</v>
      </c>
    </row>
    <row r="1014" spans="10:17" x14ac:dyDescent="0.25">
      <c r="J1014" t="s">
        <v>1576</v>
      </c>
      <c r="K1014">
        <v>1013</v>
      </c>
      <c r="P1014" t="s">
        <v>2852</v>
      </c>
      <c r="Q1014">
        <v>493</v>
      </c>
    </row>
    <row r="1015" spans="10:17" x14ac:dyDescent="0.25">
      <c r="J1015" t="s">
        <v>1577</v>
      </c>
      <c r="K1015">
        <v>1014</v>
      </c>
      <c r="P1015" t="s">
        <v>2853</v>
      </c>
      <c r="Q1015">
        <v>494</v>
      </c>
    </row>
    <row r="1016" spans="10:17" x14ac:dyDescent="0.25">
      <c r="J1016" t="s">
        <v>295</v>
      </c>
      <c r="K1016">
        <v>1015</v>
      </c>
      <c r="P1016" t="s">
        <v>2854</v>
      </c>
      <c r="Q1016">
        <v>495</v>
      </c>
    </row>
    <row r="1017" spans="10:17" x14ac:dyDescent="0.25">
      <c r="J1017" t="s">
        <v>1578</v>
      </c>
      <c r="K1017">
        <v>1016</v>
      </c>
      <c r="P1017" t="s">
        <v>2855</v>
      </c>
      <c r="Q1017">
        <v>496</v>
      </c>
    </row>
    <row r="1018" spans="10:17" x14ac:dyDescent="0.25">
      <c r="J1018" t="s">
        <v>1579</v>
      </c>
      <c r="K1018">
        <v>1017</v>
      </c>
      <c r="P1018" t="s">
        <v>2856</v>
      </c>
      <c r="Q1018">
        <v>497</v>
      </c>
    </row>
    <row r="1019" spans="10:17" x14ac:dyDescent="0.25">
      <c r="J1019" t="s">
        <v>1580</v>
      </c>
      <c r="K1019">
        <v>1018</v>
      </c>
      <c r="P1019" t="s">
        <v>2857</v>
      </c>
      <c r="Q1019">
        <v>498</v>
      </c>
    </row>
    <row r="1020" spans="10:17" x14ac:dyDescent="0.25">
      <c r="J1020" t="s">
        <v>1581</v>
      </c>
      <c r="K1020">
        <v>1019</v>
      </c>
      <c r="P1020" t="s">
        <v>2858</v>
      </c>
      <c r="Q1020">
        <v>499</v>
      </c>
    </row>
    <row r="1021" spans="10:17" x14ac:dyDescent="0.25">
      <c r="J1021" t="s">
        <v>1582</v>
      </c>
      <c r="K1021">
        <v>1020</v>
      </c>
      <c r="P1021" t="s">
        <v>2859</v>
      </c>
      <c r="Q1021">
        <v>500</v>
      </c>
    </row>
    <row r="1022" spans="10:17" x14ac:dyDescent="0.25">
      <c r="J1022" t="s">
        <v>1583</v>
      </c>
      <c r="K1022">
        <v>1021</v>
      </c>
      <c r="P1022" t="s">
        <v>2860</v>
      </c>
      <c r="Q1022">
        <v>501</v>
      </c>
    </row>
    <row r="1023" spans="10:17" x14ac:dyDescent="0.25">
      <c r="J1023" t="s">
        <v>1584</v>
      </c>
      <c r="K1023">
        <v>1022</v>
      </c>
      <c r="P1023" t="s">
        <v>2861</v>
      </c>
      <c r="Q1023">
        <v>502</v>
      </c>
    </row>
    <row r="1024" spans="10:17" x14ac:dyDescent="0.25">
      <c r="J1024" t="s">
        <v>1585</v>
      </c>
      <c r="K1024">
        <v>1023</v>
      </c>
      <c r="P1024" t="s">
        <v>2862</v>
      </c>
      <c r="Q1024">
        <v>503</v>
      </c>
    </row>
    <row r="1025" spans="10:17" x14ac:dyDescent="0.25">
      <c r="J1025" t="s">
        <v>1586</v>
      </c>
      <c r="K1025">
        <v>1024</v>
      </c>
      <c r="P1025" t="s">
        <v>2863</v>
      </c>
      <c r="Q1025">
        <v>504</v>
      </c>
    </row>
    <row r="1026" spans="10:17" x14ac:dyDescent="0.25">
      <c r="J1026" t="s">
        <v>1587</v>
      </c>
      <c r="K1026">
        <v>1025</v>
      </c>
      <c r="P1026" t="s">
        <v>2864</v>
      </c>
      <c r="Q1026">
        <v>505</v>
      </c>
    </row>
    <row r="1027" spans="10:17" x14ac:dyDescent="0.25">
      <c r="J1027" t="s">
        <v>1588</v>
      </c>
      <c r="K1027">
        <v>1026</v>
      </c>
      <c r="P1027" t="s">
        <v>2865</v>
      </c>
      <c r="Q1027">
        <v>506</v>
      </c>
    </row>
    <row r="1028" spans="10:17" x14ac:dyDescent="0.25">
      <c r="J1028" t="s">
        <v>1589</v>
      </c>
      <c r="K1028">
        <v>1027</v>
      </c>
      <c r="P1028" t="s">
        <v>2866</v>
      </c>
      <c r="Q1028">
        <v>507</v>
      </c>
    </row>
    <row r="1029" spans="10:17" x14ac:dyDescent="0.25">
      <c r="J1029" t="s">
        <v>1590</v>
      </c>
      <c r="K1029">
        <v>1028</v>
      </c>
      <c r="P1029" t="s">
        <v>2867</v>
      </c>
      <c r="Q1029">
        <v>508</v>
      </c>
    </row>
    <row r="1030" spans="10:17" x14ac:dyDescent="0.25">
      <c r="J1030" t="s">
        <v>1591</v>
      </c>
      <c r="K1030">
        <v>1029</v>
      </c>
      <c r="P1030" t="s">
        <v>2868</v>
      </c>
      <c r="Q1030">
        <v>509</v>
      </c>
    </row>
    <row r="1031" spans="10:17" x14ac:dyDescent="0.25">
      <c r="J1031" t="s">
        <v>1592</v>
      </c>
      <c r="K1031">
        <v>1030</v>
      </c>
      <c r="P1031" t="s">
        <v>2869</v>
      </c>
      <c r="Q1031">
        <v>510</v>
      </c>
    </row>
    <row r="1032" spans="10:17" x14ac:dyDescent="0.25">
      <c r="J1032" t="s">
        <v>1593</v>
      </c>
      <c r="K1032">
        <v>1031</v>
      </c>
      <c r="P1032" t="s">
        <v>2870</v>
      </c>
      <c r="Q1032">
        <v>511</v>
      </c>
    </row>
    <row r="1033" spans="10:17" x14ac:dyDescent="0.25">
      <c r="J1033" t="s">
        <v>1594</v>
      </c>
      <c r="K1033">
        <v>1032</v>
      </c>
      <c r="P1033" t="s">
        <v>2871</v>
      </c>
      <c r="Q1033">
        <v>512</v>
      </c>
    </row>
    <row r="1034" spans="10:17" x14ac:dyDescent="0.25">
      <c r="J1034" t="s">
        <v>1595</v>
      </c>
      <c r="K1034">
        <v>1033</v>
      </c>
      <c r="P1034" t="s">
        <v>2872</v>
      </c>
      <c r="Q1034">
        <v>513</v>
      </c>
    </row>
    <row r="1035" spans="10:17" x14ac:dyDescent="0.25">
      <c r="J1035" t="s">
        <v>1596</v>
      </c>
      <c r="K1035">
        <v>1034</v>
      </c>
      <c r="P1035" t="s">
        <v>2873</v>
      </c>
      <c r="Q1035">
        <v>514</v>
      </c>
    </row>
    <row r="1036" spans="10:17" x14ac:dyDescent="0.25">
      <c r="J1036" t="s">
        <v>1597</v>
      </c>
      <c r="K1036">
        <v>1035</v>
      </c>
      <c r="P1036" t="s">
        <v>2874</v>
      </c>
      <c r="Q1036">
        <v>515</v>
      </c>
    </row>
    <row r="1037" spans="10:17" x14ac:dyDescent="0.25">
      <c r="J1037" t="s">
        <v>1598</v>
      </c>
      <c r="K1037">
        <v>1036</v>
      </c>
      <c r="P1037" t="s">
        <v>2875</v>
      </c>
      <c r="Q1037">
        <v>516</v>
      </c>
    </row>
    <row r="1038" spans="10:17" x14ac:dyDescent="0.25">
      <c r="J1038" t="s">
        <v>1599</v>
      </c>
      <c r="K1038">
        <v>1037</v>
      </c>
      <c r="P1038" t="s">
        <v>2876</v>
      </c>
      <c r="Q1038">
        <v>517</v>
      </c>
    </row>
    <row r="1039" spans="10:17" x14ac:dyDescent="0.25">
      <c r="J1039" t="s">
        <v>1600</v>
      </c>
      <c r="K1039">
        <v>1038</v>
      </c>
      <c r="P1039" t="s">
        <v>2877</v>
      </c>
      <c r="Q1039">
        <v>518</v>
      </c>
    </row>
    <row r="1040" spans="10:17" x14ac:dyDescent="0.25">
      <c r="J1040" t="s">
        <v>1601</v>
      </c>
      <c r="K1040">
        <v>1039</v>
      </c>
      <c r="P1040" t="s">
        <v>2878</v>
      </c>
      <c r="Q1040">
        <v>519</v>
      </c>
    </row>
    <row r="1041" spans="10:17" x14ac:dyDescent="0.25">
      <c r="J1041" t="s">
        <v>1602</v>
      </c>
      <c r="K1041">
        <v>1040</v>
      </c>
      <c r="P1041" t="s">
        <v>2879</v>
      </c>
      <c r="Q1041">
        <v>520</v>
      </c>
    </row>
    <row r="1042" spans="10:17" x14ac:dyDescent="0.25">
      <c r="J1042" t="s">
        <v>1603</v>
      </c>
      <c r="K1042">
        <v>1041</v>
      </c>
      <c r="P1042" t="s">
        <v>2880</v>
      </c>
      <c r="Q1042">
        <v>521</v>
      </c>
    </row>
    <row r="1043" spans="10:17" x14ac:dyDescent="0.25">
      <c r="J1043" t="s">
        <v>1604</v>
      </c>
      <c r="K1043">
        <v>1042</v>
      </c>
      <c r="P1043" t="s">
        <v>2881</v>
      </c>
      <c r="Q1043">
        <v>522</v>
      </c>
    </row>
    <row r="1044" spans="10:17" x14ac:dyDescent="0.25">
      <c r="J1044" t="s">
        <v>1605</v>
      </c>
      <c r="K1044">
        <v>1043</v>
      </c>
      <c r="P1044" t="s">
        <v>2882</v>
      </c>
      <c r="Q1044">
        <v>523</v>
      </c>
    </row>
    <row r="1045" spans="10:17" x14ac:dyDescent="0.25">
      <c r="J1045" t="s">
        <v>1606</v>
      </c>
      <c r="K1045">
        <v>1044</v>
      </c>
      <c r="P1045" t="s">
        <v>2883</v>
      </c>
      <c r="Q1045">
        <v>524</v>
      </c>
    </row>
    <row r="1046" spans="10:17" x14ac:dyDescent="0.25">
      <c r="J1046" t="s">
        <v>1607</v>
      </c>
      <c r="K1046">
        <v>1045</v>
      </c>
      <c r="P1046" t="s">
        <v>2884</v>
      </c>
      <c r="Q1046">
        <v>525</v>
      </c>
    </row>
    <row r="1047" spans="10:17" x14ac:dyDescent="0.25">
      <c r="J1047" t="s">
        <v>1608</v>
      </c>
      <c r="K1047">
        <v>1046</v>
      </c>
      <c r="P1047" t="s">
        <v>2885</v>
      </c>
      <c r="Q1047">
        <v>526</v>
      </c>
    </row>
    <row r="1048" spans="10:17" x14ac:dyDescent="0.25">
      <c r="J1048" t="s">
        <v>1609</v>
      </c>
      <c r="K1048">
        <v>1047</v>
      </c>
      <c r="P1048" t="s">
        <v>2886</v>
      </c>
      <c r="Q1048">
        <v>527</v>
      </c>
    </row>
    <row r="1049" spans="10:17" x14ac:dyDescent="0.25">
      <c r="J1049" t="s">
        <v>1610</v>
      </c>
      <c r="K1049">
        <v>1048</v>
      </c>
      <c r="P1049" t="s">
        <v>2887</v>
      </c>
      <c r="Q1049">
        <v>528</v>
      </c>
    </row>
    <row r="1050" spans="10:17" x14ac:dyDescent="0.25">
      <c r="J1050" t="s">
        <v>1611</v>
      </c>
      <c r="K1050">
        <v>1049</v>
      </c>
      <c r="P1050" t="s">
        <v>2888</v>
      </c>
      <c r="Q1050">
        <v>529</v>
      </c>
    </row>
    <row r="1051" spans="10:17" x14ac:dyDescent="0.25">
      <c r="J1051" t="s">
        <v>1612</v>
      </c>
      <c r="K1051">
        <v>1050</v>
      </c>
      <c r="P1051" t="s">
        <v>2889</v>
      </c>
      <c r="Q1051">
        <v>530</v>
      </c>
    </row>
    <row r="1052" spans="10:17" x14ac:dyDescent="0.25">
      <c r="J1052" t="s">
        <v>1613</v>
      </c>
      <c r="K1052">
        <v>1051</v>
      </c>
      <c r="P1052" t="s">
        <v>2890</v>
      </c>
      <c r="Q1052">
        <v>531</v>
      </c>
    </row>
    <row r="1053" spans="10:17" x14ac:dyDescent="0.25">
      <c r="J1053" t="s">
        <v>1614</v>
      </c>
      <c r="K1053">
        <v>1052</v>
      </c>
      <c r="P1053" t="s">
        <v>2891</v>
      </c>
      <c r="Q1053">
        <v>532</v>
      </c>
    </row>
    <row r="1054" spans="10:17" x14ac:dyDescent="0.25">
      <c r="J1054" t="s">
        <v>1615</v>
      </c>
      <c r="K1054">
        <v>1053</v>
      </c>
      <c r="P1054" t="s">
        <v>2892</v>
      </c>
      <c r="Q1054">
        <v>533</v>
      </c>
    </row>
    <row r="1055" spans="10:17" x14ac:dyDescent="0.25">
      <c r="J1055" t="s">
        <v>1616</v>
      </c>
      <c r="K1055">
        <v>1054</v>
      </c>
      <c r="P1055" t="s">
        <v>2893</v>
      </c>
      <c r="Q1055">
        <v>534</v>
      </c>
    </row>
    <row r="1056" spans="10:17" x14ac:dyDescent="0.25">
      <c r="J1056" t="s">
        <v>1617</v>
      </c>
      <c r="K1056">
        <v>1055</v>
      </c>
      <c r="P1056" t="s">
        <v>2894</v>
      </c>
      <c r="Q1056">
        <v>535</v>
      </c>
    </row>
    <row r="1057" spans="10:17" x14ac:dyDescent="0.25">
      <c r="J1057" t="s">
        <v>1618</v>
      </c>
      <c r="K1057">
        <v>1056</v>
      </c>
      <c r="P1057" t="s">
        <v>2895</v>
      </c>
      <c r="Q1057">
        <v>536</v>
      </c>
    </row>
    <row r="1058" spans="10:17" x14ac:dyDescent="0.25">
      <c r="J1058" t="s">
        <v>1619</v>
      </c>
      <c r="K1058">
        <v>1057</v>
      </c>
      <c r="P1058" t="s">
        <v>2896</v>
      </c>
      <c r="Q1058">
        <v>537</v>
      </c>
    </row>
    <row r="1059" spans="10:17" x14ac:dyDescent="0.25">
      <c r="J1059" t="s">
        <v>1620</v>
      </c>
      <c r="K1059">
        <v>1058</v>
      </c>
      <c r="P1059" t="s">
        <v>2897</v>
      </c>
      <c r="Q1059">
        <v>538</v>
      </c>
    </row>
    <row r="1060" spans="10:17" x14ac:dyDescent="0.25">
      <c r="J1060" t="s">
        <v>1621</v>
      </c>
      <c r="K1060">
        <v>1059</v>
      </c>
      <c r="P1060" t="s">
        <v>2898</v>
      </c>
      <c r="Q1060">
        <v>539</v>
      </c>
    </row>
    <row r="1061" spans="10:17" x14ac:dyDescent="0.25">
      <c r="J1061" t="s">
        <v>1622</v>
      </c>
      <c r="K1061">
        <v>1060</v>
      </c>
      <c r="P1061" t="s">
        <v>2899</v>
      </c>
      <c r="Q1061">
        <v>540</v>
      </c>
    </row>
    <row r="1062" spans="10:17" x14ac:dyDescent="0.25">
      <c r="J1062" t="s">
        <v>1623</v>
      </c>
      <c r="K1062">
        <v>1061</v>
      </c>
      <c r="P1062" t="s">
        <v>2900</v>
      </c>
      <c r="Q1062">
        <v>541</v>
      </c>
    </row>
    <row r="1063" spans="10:17" x14ac:dyDescent="0.25">
      <c r="J1063" t="s">
        <v>1624</v>
      </c>
      <c r="K1063">
        <v>1062</v>
      </c>
      <c r="P1063" t="s">
        <v>2901</v>
      </c>
      <c r="Q1063">
        <v>542</v>
      </c>
    </row>
    <row r="1064" spans="10:17" x14ac:dyDescent="0.25">
      <c r="J1064" t="s">
        <v>1625</v>
      </c>
      <c r="K1064">
        <v>1063</v>
      </c>
      <c r="P1064" t="s">
        <v>2902</v>
      </c>
      <c r="Q1064">
        <v>543</v>
      </c>
    </row>
    <row r="1065" spans="10:17" x14ac:dyDescent="0.25">
      <c r="J1065" t="s">
        <v>1626</v>
      </c>
      <c r="K1065">
        <v>1064</v>
      </c>
      <c r="P1065" t="s">
        <v>2903</v>
      </c>
      <c r="Q1065">
        <v>544</v>
      </c>
    </row>
    <row r="1066" spans="10:17" x14ac:dyDescent="0.25">
      <c r="J1066" t="s">
        <v>1627</v>
      </c>
      <c r="K1066">
        <v>1065</v>
      </c>
      <c r="P1066" t="s">
        <v>2904</v>
      </c>
      <c r="Q1066">
        <v>545</v>
      </c>
    </row>
    <row r="1067" spans="10:17" x14ac:dyDescent="0.25">
      <c r="J1067" t="s">
        <v>1628</v>
      </c>
      <c r="K1067">
        <v>1066</v>
      </c>
      <c r="P1067" t="s">
        <v>2905</v>
      </c>
      <c r="Q1067">
        <v>546</v>
      </c>
    </row>
    <row r="1068" spans="10:17" x14ac:dyDescent="0.25">
      <c r="J1068" t="s">
        <v>1629</v>
      </c>
      <c r="K1068">
        <v>1067</v>
      </c>
      <c r="P1068" t="s">
        <v>2906</v>
      </c>
      <c r="Q1068">
        <v>547</v>
      </c>
    </row>
    <row r="1069" spans="10:17" x14ac:dyDescent="0.25">
      <c r="J1069" t="s">
        <v>1630</v>
      </c>
      <c r="K1069">
        <v>1068</v>
      </c>
      <c r="P1069" t="s">
        <v>2907</v>
      </c>
      <c r="Q1069">
        <v>548</v>
      </c>
    </row>
    <row r="1070" spans="10:17" x14ac:dyDescent="0.25">
      <c r="J1070" t="s">
        <v>1631</v>
      </c>
      <c r="K1070">
        <v>1069</v>
      </c>
      <c r="P1070" t="s">
        <v>2908</v>
      </c>
      <c r="Q1070">
        <v>549</v>
      </c>
    </row>
    <row r="1071" spans="10:17" x14ac:dyDescent="0.25">
      <c r="J1071" t="s">
        <v>1632</v>
      </c>
      <c r="K1071">
        <v>1070</v>
      </c>
      <c r="P1071" t="s">
        <v>2909</v>
      </c>
      <c r="Q1071">
        <v>550</v>
      </c>
    </row>
    <row r="1072" spans="10:17" x14ac:dyDescent="0.25">
      <c r="J1072" t="s">
        <v>1633</v>
      </c>
      <c r="K1072">
        <v>1071</v>
      </c>
      <c r="P1072" t="s">
        <v>2910</v>
      </c>
      <c r="Q1072">
        <v>551</v>
      </c>
    </row>
    <row r="1073" spans="10:17" x14ac:dyDescent="0.25">
      <c r="J1073" t="s">
        <v>1634</v>
      </c>
      <c r="K1073">
        <v>1072</v>
      </c>
      <c r="P1073" t="s">
        <v>2911</v>
      </c>
      <c r="Q1073">
        <v>552</v>
      </c>
    </row>
    <row r="1074" spans="10:17" x14ac:dyDescent="0.25">
      <c r="J1074" t="s">
        <v>1635</v>
      </c>
      <c r="K1074">
        <v>1073</v>
      </c>
      <c r="P1074" t="s">
        <v>2912</v>
      </c>
      <c r="Q1074">
        <v>553</v>
      </c>
    </row>
    <row r="1075" spans="10:17" x14ac:dyDescent="0.25">
      <c r="J1075" t="s">
        <v>1636</v>
      </c>
      <c r="K1075">
        <v>1074</v>
      </c>
      <c r="P1075" t="s">
        <v>2913</v>
      </c>
      <c r="Q1075">
        <v>554</v>
      </c>
    </row>
    <row r="1076" spans="10:17" x14ac:dyDescent="0.25">
      <c r="J1076" t="s">
        <v>1637</v>
      </c>
      <c r="K1076">
        <v>1075</v>
      </c>
      <c r="P1076" t="s">
        <v>2914</v>
      </c>
      <c r="Q1076">
        <v>555</v>
      </c>
    </row>
    <row r="1077" spans="10:17" x14ac:dyDescent="0.25">
      <c r="J1077" t="s">
        <v>1638</v>
      </c>
      <c r="K1077">
        <v>1076</v>
      </c>
      <c r="P1077" t="s">
        <v>2915</v>
      </c>
      <c r="Q1077">
        <v>556</v>
      </c>
    </row>
    <row r="1078" spans="10:17" x14ac:dyDescent="0.25">
      <c r="J1078" t="s">
        <v>1639</v>
      </c>
      <c r="K1078">
        <v>1077</v>
      </c>
      <c r="P1078" t="s">
        <v>2916</v>
      </c>
      <c r="Q1078">
        <v>557</v>
      </c>
    </row>
    <row r="1079" spans="10:17" x14ac:dyDescent="0.25">
      <c r="J1079" t="s">
        <v>1640</v>
      </c>
      <c r="K1079">
        <v>1078</v>
      </c>
      <c r="P1079" t="s">
        <v>2917</v>
      </c>
      <c r="Q1079">
        <v>558</v>
      </c>
    </row>
    <row r="1080" spans="10:17" x14ac:dyDescent="0.25">
      <c r="J1080" t="s">
        <v>1641</v>
      </c>
      <c r="K1080">
        <v>1079</v>
      </c>
      <c r="P1080" t="s">
        <v>2918</v>
      </c>
      <c r="Q1080">
        <v>559</v>
      </c>
    </row>
    <row r="1081" spans="10:17" x14ac:dyDescent="0.25">
      <c r="J1081" t="s">
        <v>1642</v>
      </c>
      <c r="K1081">
        <v>1080</v>
      </c>
      <c r="P1081" t="s">
        <v>2919</v>
      </c>
      <c r="Q1081">
        <v>560</v>
      </c>
    </row>
    <row r="1082" spans="10:17" x14ac:dyDescent="0.25">
      <c r="J1082" t="s">
        <v>1643</v>
      </c>
      <c r="K1082">
        <v>1081</v>
      </c>
      <c r="P1082" t="s">
        <v>2920</v>
      </c>
      <c r="Q1082">
        <v>561</v>
      </c>
    </row>
    <row r="1083" spans="10:17" x14ac:dyDescent="0.25">
      <c r="J1083" t="s">
        <v>1644</v>
      </c>
      <c r="K1083">
        <v>1082</v>
      </c>
      <c r="P1083" t="s">
        <v>2921</v>
      </c>
      <c r="Q1083">
        <v>562</v>
      </c>
    </row>
    <row r="1084" spans="10:17" x14ac:dyDescent="0.25">
      <c r="J1084" t="s">
        <v>1645</v>
      </c>
      <c r="K1084">
        <v>1083</v>
      </c>
      <c r="P1084" t="s">
        <v>2922</v>
      </c>
      <c r="Q1084">
        <v>563</v>
      </c>
    </row>
    <row r="1085" spans="10:17" x14ac:dyDescent="0.25">
      <c r="J1085" t="s">
        <v>1646</v>
      </c>
      <c r="K1085">
        <v>1084</v>
      </c>
      <c r="P1085" t="s">
        <v>2923</v>
      </c>
      <c r="Q1085">
        <v>564</v>
      </c>
    </row>
    <row r="1086" spans="10:17" x14ac:dyDescent="0.25">
      <c r="J1086" t="s">
        <v>1647</v>
      </c>
      <c r="K1086">
        <v>1085</v>
      </c>
      <c r="P1086" t="s">
        <v>2924</v>
      </c>
      <c r="Q1086">
        <v>565</v>
      </c>
    </row>
    <row r="1087" spans="10:17" x14ac:dyDescent="0.25">
      <c r="J1087" t="s">
        <v>1648</v>
      </c>
      <c r="K1087">
        <v>1086</v>
      </c>
      <c r="P1087" t="s">
        <v>2925</v>
      </c>
      <c r="Q1087">
        <v>566</v>
      </c>
    </row>
    <row r="1088" spans="10:17" x14ac:dyDescent="0.25">
      <c r="J1088" t="s">
        <v>1649</v>
      </c>
      <c r="K1088">
        <v>1087</v>
      </c>
      <c r="P1088" t="s">
        <v>2926</v>
      </c>
      <c r="Q1088">
        <v>567</v>
      </c>
    </row>
    <row r="1089" spans="10:17" x14ac:dyDescent="0.25">
      <c r="J1089" t="s">
        <v>1650</v>
      </c>
      <c r="K1089">
        <v>1088</v>
      </c>
      <c r="P1089" t="s">
        <v>2927</v>
      </c>
      <c r="Q1089">
        <v>568</v>
      </c>
    </row>
    <row r="1090" spans="10:17" x14ac:dyDescent="0.25">
      <c r="J1090" t="s">
        <v>1651</v>
      </c>
      <c r="K1090">
        <v>1089</v>
      </c>
      <c r="P1090" t="s">
        <v>2928</v>
      </c>
      <c r="Q1090">
        <v>569</v>
      </c>
    </row>
    <row r="1091" spans="10:17" x14ac:dyDescent="0.25">
      <c r="J1091" t="s">
        <v>1652</v>
      </c>
      <c r="K1091">
        <v>1090</v>
      </c>
      <c r="P1091" t="s">
        <v>2929</v>
      </c>
      <c r="Q1091">
        <v>570</v>
      </c>
    </row>
    <row r="1092" spans="10:17" x14ac:dyDescent="0.25">
      <c r="J1092" t="s">
        <v>1653</v>
      </c>
      <c r="K1092">
        <v>1091</v>
      </c>
      <c r="P1092" t="s">
        <v>2930</v>
      </c>
      <c r="Q1092">
        <v>571</v>
      </c>
    </row>
    <row r="1093" spans="10:17" x14ac:dyDescent="0.25">
      <c r="J1093" t="s">
        <v>1654</v>
      </c>
      <c r="K1093">
        <v>1092</v>
      </c>
      <c r="P1093" t="s">
        <v>2931</v>
      </c>
      <c r="Q1093">
        <v>572</v>
      </c>
    </row>
    <row r="1094" spans="10:17" x14ac:dyDescent="0.25">
      <c r="J1094" t="s">
        <v>1655</v>
      </c>
      <c r="K1094">
        <v>1093</v>
      </c>
      <c r="P1094" t="s">
        <v>2932</v>
      </c>
      <c r="Q1094">
        <v>573</v>
      </c>
    </row>
    <row r="1095" spans="10:17" x14ac:dyDescent="0.25">
      <c r="J1095" t="s">
        <v>1656</v>
      </c>
      <c r="K1095">
        <v>1094</v>
      </c>
      <c r="P1095" t="s">
        <v>2933</v>
      </c>
      <c r="Q1095">
        <v>574</v>
      </c>
    </row>
    <row r="1096" spans="10:17" x14ac:dyDescent="0.25">
      <c r="J1096" t="s">
        <v>1657</v>
      </c>
      <c r="K1096">
        <v>1095</v>
      </c>
      <c r="P1096" t="s">
        <v>2934</v>
      </c>
      <c r="Q1096">
        <v>575</v>
      </c>
    </row>
    <row r="1097" spans="10:17" x14ac:dyDescent="0.25">
      <c r="J1097" t="s">
        <v>1658</v>
      </c>
      <c r="K1097">
        <v>1096</v>
      </c>
      <c r="P1097" t="s">
        <v>2935</v>
      </c>
      <c r="Q1097">
        <v>576</v>
      </c>
    </row>
    <row r="1098" spans="10:17" x14ac:dyDescent="0.25">
      <c r="J1098" t="s">
        <v>1659</v>
      </c>
      <c r="K1098">
        <v>1097</v>
      </c>
      <c r="P1098" t="s">
        <v>2936</v>
      </c>
      <c r="Q1098">
        <v>577</v>
      </c>
    </row>
    <row r="1099" spans="10:17" x14ac:dyDescent="0.25">
      <c r="J1099" t="s">
        <v>1660</v>
      </c>
      <c r="K1099">
        <v>1098</v>
      </c>
      <c r="P1099" t="s">
        <v>2937</v>
      </c>
      <c r="Q1099">
        <v>578</v>
      </c>
    </row>
    <row r="1100" spans="10:17" x14ac:dyDescent="0.25">
      <c r="J1100" t="s">
        <v>1661</v>
      </c>
      <c r="K1100">
        <v>1099</v>
      </c>
      <c r="P1100" t="s">
        <v>2938</v>
      </c>
      <c r="Q1100">
        <v>579</v>
      </c>
    </row>
    <row r="1101" spans="10:17" x14ac:dyDescent="0.25">
      <c r="J1101" t="s">
        <v>1662</v>
      </c>
      <c r="K1101">
        <v>1100</v>
      </c>
      <c r="P1101" t="s">
        <v>2939</v>
      </c>
      <c r="Q1101">
        <v>580</v>
      </c>
    </row>
    <row r="1102" spans="10:17" x14ac:dyDescent="0.25">
      <c r="J1102" t="s">
        <v>1663</v>
      </c>
      <c r="K1102">
        <v>1101</v>
      </c>
      <c r="P1102" t="s">
        <v>2940</v>
      </c>
      <c r="Q1102">
        <v>581</v>
      </c>
    </row>
    <row r="1103" spans="10:17" x14ac:dyDescent="0.25">
      <c r="J1103" t="s">
        <v>1664</v>
      </c>
      <c r="K1103">
        <v>1102</v>
      </c>
      <c r="P1103" t="s">
        <v>2941</v>
      </c>
      <c r="Q1103">
        <v>582</v>
      </c>
    </row>
    <row r="1104" spans="10:17" x14ac:dyDescent="0.25">
      <c r="J1104" t="s">
        <v>1665</v>
      </c>
      <c r="K1104">
        <v>1103</v>
      </c>
      <c r="P1104" t="s">
        <v>2942</v>
      </c>
      <c r="Q1104">
        <v>583</v>
      </c>
    </row>
    <row r="1105" spans="10:17" x14ac:dyDescent="0.25">
      <c r="J1105" t="s">
        <v>1666</v>
      </c>
      <c r="K1105">
        <v>1104</v>
      </c>
      <c r="P1105" t="s">
        <v>2943</v>
      </c>
      <c r="Q1105">
        <v>584</v>
      </c>
    </row>
    <row r="1106" spans="10:17" x14ac:dyDescent="0.25">
      <c r="J1106" t="s">
        <v>1667</v>
      </c>
      <c r="K1106">
        <v>1105</v>
      </c>
      <c r="P1106" t="s">
        <v>2944</v>
      </c>
      <c r="Q1106">
        <v>585</v>
      </c>
    </row>
    <row r="1107" spans="10:17" x14ac:dyDescent="0.25">
      <c r="J1107" t="s">
        <v>1668</v>
      </c>
      <c r="K1107">
        <v>1106</v>
      </c>
      <c r="P1107" t="s">
        <v>2945</v>
      </c>
      <c r="Q1107">
        <v>586</v>
      </c>
    </row>
    <row r="1108" spans="10:17" x14ac:dyDescent="0.25">
      <c r="J1108" t="s">
        <v>1669</v>
      </c>
      <c r="K1108">
        <v>1107</v>
      </c>
      <c r="P1108" t="s">
        <v>2946</v>
      </c>
      <c r="Q1108">
        <v>587</v>
      </c>
    </row>
    <row r="1109" spans="10:17" x14ac:dyDescent="0.25">
      <c r="J1109" t="s">
        <v>1670</v>
      </c>
      <c r="K1109">
        <v>1108</v>
      </c>
      <c r="P1109" t="s">
        <v>2947</v>
      </c>
      <c r="Q1109">
        <v>588</v>
      </c>
    </row>
    <row r="1110" spans="10:17" x14ac:dyDescent="0.25">
      <c r="J1110" t="s">
        <v>1671</v>
      </c>
      <c r="K1110">
        <v>1109</v>
      </c>
      <c r="P1110" t="s">
        <v>2948</v>
      </c>
      <c r="Q1110">
        <v>589</v>
      </c>
    </row>
    <row r="1111" spans="10:17" x14ac:dyDescent="0.25">
      <c r="J1111" t="s">
        <v>1672</v>
      </c>
      <c r="K1111">
        <v>1110</v>
      </c>
      <c r="P1111" t="s">
        <v>2949</v>
      </c>
      <c r="Q1111">
        <v>590</v>
      </c>
    </row>
    <row r="1112" spans="10:17" x14ac:dyDescent="0.25">
      <c r="J1112" t="s">
        <v>1673</v>
      </c>
      <c r="K1112">
        <v>1111</v>
      </c>
      <c r="P1112" t="s">
        <v>2950</v>
      </c>
      <c r="Q1112">
        <v>591</v>
      </c>
    </row>
    <row r="1113" spans="10:17" x14ac:dyDescent="0.25">
      <c r="J1113" t="s">
        <v>1674</v>
      </c>
      <c r="K1113">
        <v>1112</v>
      </c>
      <c r="P1113" t="s">
        <v>2951</v>
      </c>
      <c r="Q1113">
        <v>592</v>
      </c>
    </row>
    <row r="1114" spans="10:17" x14ac:dyDescent="0.25">
      <c r="J1114" t="s">
        <v>1675</v>
      </c>
      <c r="K1114">
        <v>1113</v>
      </c>
      <c r="P1114" t="s">
        <v>2952</v>
      </c>
      <c r="Q1114">
        <v>593</v>
      </c>
    </row>
    <row r="1115" spans="10:17" x14ac:dyDescent="0.25">
      <c r="J1115" t="s">
        <v>1676</v>
      </c>
      <c r="K1115">
        <v>1114</v>
      </c>
      <c r="P1115" t="s">
        <v>2953</v>
      </c>
      <c r="Q1115">
        <v>594</v>
      </c>
    </row>
    <row r="1116" spans="10:17" x14ac:dyDescent="0.25">
      <c r="J1116" t="s">
        <v>1677</v>
      </c>
      <c r="K1116">
        <v>1115</v>
      </c>
      <c r="P1116" t="s">
        <v>2954</v>
      </c>
      <c r="Q1116">
        <v>595</v>
      </c>
    </row>
    <row r="1117" spans="10:17" x14ac:dyDescent="0.25">
      <c r="J1117" t="s">
        <v>1678</v>
      </c>
      <c r="K1117">
        <v>1116</v>
      </c>
      <c r="P1117" t="s">
        <v>2955</v>
      </c>
      <c r="Q1117">
        <v>596</v>
      </c>
    </row>
    <row r="1118" spans="10:17" x14ac:dyDescent="0.25">
      <c r="J1118" t="s">
        <v>1679</v>
      </c>
      <c r="K1118">
        <v>1117</v>
      </c>
      <c r="P1118" t="s">
        <v>2956</v>
      </c>
      <c r="Q1118">
        <v>597</v>
      </c>
    </row>
    <row r="1119" spans="10:17" x14ac:dyDescent="0.25">
      <c r="J1119" t="s">
        <v>1680</v>
      </c>
      <c r="K1119">
        <v>1118</v>
      </c>
      <c r="P1119" t="s">
        <v>2957</v>
      </c>
      <c r="Q1119">
        <v>598</v>
      </c>
    </row>
    <row r="1120" spans="10:17" x14ac:dyDescent="0.25">
      <c r="J1120" t="s">
        <v>1681</v>
      </c>
      <c r="K1120">
        <v>1119</v>
      </c>
      <c r="P1120" t="s">
        <v>2958</v>
      </c>
      <c r="Q1120">
        <v>599</v>
      </c>
    </row>
    <row r="1121" spans="10:17" x14ac:dyDescent="0.25">
      <c r="J1121" t="s">
        <v>1682</v>
      </c>
      <c r="K1121">
        <v>1120</v>
      </c>
      <c r="P1121" t="s">
        <v>2959</v>
      </c>
      <c r="Q1121">
        <v>600</v>
      </c>
    </row>
    <row r="1122" spans="10:17" x14ac:dyDescent="0.25">
      <c r="J1122" t="s">
        <v>1683</v>
      </c>
      <c r="K1122">
        <v>1121</v>
      </c>
      <c r="P1122" t="s">
        <v>2960</v>
      </c>
      <c r="Q1122">
        <v>601</v>
      </c>
    </row>
    <row r="1123" spans="10:17" x14ac:dyDescent="0.25">
      <c r="J1123" t="s">
        <v>1684</v>
      </c>
      <c r="K1123">
        <v>1122</v>
      </c>
      <c r="P1123" t="s">
        <v>2961</v>
      </c>
      <c r="Q1123">
        <v>602</v>
      </c>
    </row>
    <row r="1124" spans="10:17" x14ac:dyDescent="0.25">
      <c r="J1124" t="s">
        <v>1685</v>
      </c>
      <c r="K1124">
        <v>1123</v>
      </c>
      <c r="P1124" t="s">
        <v>2962</v>
      </c>
      <c r="Q1124">
        <v>603</v>
      </c>
    </row>
    <row r="1125" spans="10:17" x14ac:dyDescent="0.25">
      <c r="J1125" t="s">
        <v>1686</v>
      </c>
      <c r="K1125">
        <v>1124</v>
      </c>
      <c r="P1125" t="s">
        <v>2963</v>
      </c>
      <c r="Q1125">
        <v>604</v>
      </c>
    </row>
    <row r="1126" spans="10:17" x14ac:dyDescent="0.25">
      <c r="J1126" t="s">
        <v>1687</v>
      </c>
      <c r="K1126">
        <v>1125</v>
      </c>
      <c r="P1126" t="s">
        <v>2964</v>
      </c>
      <c r="Q1126">
        <v>605</v>
      </c>
    </row>
    <row r="1127" spans="10:17" x14ac:dyDescent="0.25">
      <c r="J1127" t="s">
        <v>303</v>
      </c>
      <c r="K1127">
        <v>1126</v>
      </c>
      <c r="P1127" t="s">
        <v>2965</v>
      </c>
      <c r="Q1127">
        <v>606</v>
      </c>
    </row>
    <row r="1128" spans="10:17" x14ac:dyDescent="0.25">
      <c r="J1128" t="s">
        <v>1688</v>
      </c>
      <c r="K1128">
        <v>1127</v>
      </c>
      <c r="P1128" t="s">
        <v>2966</v>
      </c>
      <c r="Q1128">
        <v>607</v>
      </c>
    </row>
    <row r="1129" spans="10:17" x14ac:dyDescent="0.25">
      <c r="J1129" t="s">
        <v>1689</v>
      </c>
      <c r="K1129">
        <v>1128</v>
      </c>
      <c r="P1129" t="s">
        <v>2967</v>
      </c>
      <c r="Q1129">
        <v>608</v>
      </c>
    </row>
    <row r="1130" spans="10:17" x14ac:dyDescent="0.25">
      <c r="J1130" t="s">
        <v>1690</v>
      </c>
      <c r="K1130">
        <v>1129</v>
      </c>
      <c r="P1130" t="s">
        <v>2968</v>
      </c>
      <c r="Q1130">
        <v>609</v>
      </c>
    </row>
    <row r="1131" spans="10:17" x14ac:dyDescent="0.25">
      <c r="J1131" t="s">
        <v>1691</v>
      </c>
      <c r="K1131">
        <v>1130</v>
      </c>
      <c r="P1131" t="s">
        <v>2969</v>
      </c>
      <c r="Q1131">
        <v>610</v>
      </c>
    </row>
    <row r="1132" spans="10:17" x14ac:dyDescent="0.25">
      <c r="J1132" t="s">
        <v>1692</v>
      </c>
      <c r="K1132">
        <v>1131</v>
      </c>
      <c r="P1132" t="s">
        <v>2970</v>
      </c>
      <c r="Q1132">
        <v>611</v>
      </c>
    </row>
    <row r="1133" spans="10:17" x14ac:dyDescent="0.25">
      <c r="J1133" t="s">
        <v>1693</v>
      </c>
      <c r="K1133">
        <v>1132</v>
      </c>
      <c r="P1133" t="s">
        <v>2971</v>
      </c>
      <c r="Q1133">
        <v>612</v>
      </c>
    </row>
    <row r="1134" spans="10:17" x14ac:dyDescent="0.25">
      <c r="J1134" t="s">
        <v>1694</v>
      </c>
      <c r="K1134">
        <v>1133</v>
      </c>
      <c r="P1134" t="s">
        <v>2972</v>
      </c>
      <c r="Q1134">
        <v>613</v>
      </c>
    </row>
    <row r="1135" spans="10:17" x14ac:dyDescent="0.25">
      <c r="J1135" t="s">
        <v>1695</v>
      </c>
      <c r="K1135">
        <v>1134</v>
      </c>
      <c r="P1135" t="s">
        <v>2973</v>
      </c>
      <c r="Q1135">
        <v>614</v>
      </c>
    </row>
    <row r="1136" spans="10:17" x14ac:dyDescent="0.25">
      <c r="J1136" t="s">
        <v>293</v>
      </c>
      <c r="K1136">
        <v>1135</v>
      </c>
      <c r="P1136" t="s">
        <v>2974</v>
      </c>
      <c r="Q1136">
        <v>615</v>
      </c>
    </row>
    <row r="1137" spans="10:17" x14ac:dyDescent="0.25">
      <c r="J1137" t="s">
        <v>1696</v>
      </c>
      <c r="K1137">
        <v>1136</v>
      </c>
      <c r="P1137" t="s">
        <v>2975</v>
      </c>
      <c r="Q1137">
        <v>616</v>
      </c>
    </row>
    <row r="1138" spans="10:17" x14ac:dyDescent="0.25">
      <c r="J1138" t="s">
        <v>1697</v>
      </c>
      <c r="K1138">
        <v>1137</v>
      </c>
      <c r="P1138" t="s">
        <v>2976</v>
      </c>
      <c r="Q1138">
        <v>617</v>
      </c>
    </row>
    <row r="1139" spans="10:17" x14ac:dyDescent="0.25">
      <c r="J1139" t="s">
        <v>1698</v>
      </c>
      <c r="K1139">
        <v>1138</v>
      </c>
      <c r="P1139" t="s">
        <v>2977</v>
      </c>
      <c r="Q1139">
        <v>618</v>
      </c>
    </row>
    <row r="1140" spans="10:17" x14ac:dyDescent="0.25">
      <c r="J1140" t="s">
        <v>1699</v>
      </c>
      <c r="K1140">
        <v>1139</v>
      </c>
      <c r="P1140" t="s">
        <v>2978</v>
      </c>
      <c r="Q1140">
        <v>619</v>
      </c>
    </row>
    <row r="1141" spans="10:17" x14ac:dyDescent="0.25">
      <c r="J1141" t="s">
        <v>1700</v>
      </c>
      <c r="K1141">
        <v>1140</v>
      </c>
      <c r="P1141" t="s">
        <v>2979</v>
      </c>
      <c r="Q1141">
        <v>620</v>
      </c>
    </row>
    <row r="1142" spans="10:17" x14ac:dyDescent="0.25">
      <c r="J1142" t="s">
        <v>1701</v>
      </c>
      <c r="K1142">
        <v>1141</v>
      </c>
      <c r="P1142" t="s">
        <v>2980</v>
      </c>
      <c r="Q1142">
        <v>621</v>
      </c>
    </row>
    <row r="1143" spans="10:17" x14ac:dyDescent="0.25">
      <c r="J1143" t="s">
        <v>1702</v>
      </c>
      <c r="K1143">
        <v>1142</v>
      </c>
      <c r="P1143" t="s">
        <v>2981</v>
      </c>
      <c r="Q1143">
        <v>622</v>
      </c>
    </row>
    <row r="1144" spans="10:17" x14ac:dyDescent="0.25">
      <c r="J1144" t="s">
        <v>1703</v>
      </c>
      <c r="K1144">
        <v>1143</v>
      </c>
      <c r="P1144" t="s">
        <v>2982</v>
      </c>
      <c r="Q1144">
        <v>623</v>
      </c>
    </row>
    <row r="1145" spans="10:17" x14ac:dyDescent="0.25">
      <c r="J1145" t="s">
        <v>1704</v>
      </c>
      <c r="K1145">
        <v>1144</v>
      </c>
      <c r="P1145" t="s">
        <v>2983</v>
      </c>
      <c r="Q1145">
        <v>624</v>
      </c>
    </row>
    <row r="1146" spans="10:17" x14ac:dyDescent="0.25">
      <c r="J1146" t="s">
        <v>1705</v>
      </c>
      <c r="K1146">
        <v>1145</v>
      </c>
      <c r="P1146" t="s">
        <v>2984</v>
      </c>
      <c r="Q1146">
        <v>625</v>
      </c>
    </row>
    <row r="1147" spans="10:17" x14ac:dyDescent="0.25">
      <c r="J1147" t="s">
        <v>1706</v>
      </c>
      <c r="K1147">
        <v>1146</v>
      </c>
      <c r="P1147" t="s">
        <v>2985</v>
      </c>
      <c r="Q1147">
        <v>626</v>
      </c>
    </row>
    <row r="1148" spans="10:17" x14ac:dyDescent="0.25">
      <c r="J1148" t="s">
        <v>1707</v>
      </c>
      <c r="K1148">
        <v>1147</v>
      </c>
      <c r="P1148" t="s">
        <v>2986</v>
      </c>
      <c r="Q1148">
        <v>627</v>
      </c>
    </row>
    <row r="1149" spans="10:17" x14ac:dyDescent="0.25">
      <c r="J1149" t="s">
        <v>1708</v>
      </c>
      <c r="K1149">
        <v>1148</v>
      </c>
      <c r="P1149" t="s">
        <v>2987</v>
      </c>
      <c r="Q1149">
        <v>628</v>
      </c>
    </row>
    <row r="1150" spans="10:17" x14ac:dyDescent="0.25">
      <c r="J1150" t="s">
        <v>1709</v>
      </c>
      <c r="K1150">
        <v>1149</v>
      </c>
      <c r="P1150" t="s">
        <v>2988</v>
      </c>
      <c r="Q1150">
        <v>629</v>
      </c>
    </row>
    <row r="1151" spans="10:17" x14ac:dyDescent="0.25">
      <c r="J1151" t="s">
        <v>1710</v>
      </c>
      <c r="K1151">
        <v>1150</v>
      </c>
      <c r="P1151" t="s">
        <v>2989</v>
      </c>
      <c r="Q1151">
        <v>630</v>
      </c>
    </row>
    <row r="1152" spans="10:17" x14ac:dyDescent="0.25">
      <c r="J1152" t="s">
        <v>1711</v>
      </c>
      <c r="K1152">
        <v>1151</v>
      </c>
      <c r="P1152" t="s">
        <v>2990</v>
      </c>
      <c r="Q1152">
        <v>631</v>
      </c>
    </row>
    <row r="1153" spans="10:17" x14ac:dyDescent="0.25">
      <c r="J1153" t="s">
        <v>1712</v>
      </c>
      <c r="K1153">
        <v>1152</v>
      </c>
      <c r="P1153" t="s">
        <v>2991</v>
      </c>
      <c r="Q1153">
        <v>632</v>
      </c>
    </row>
    <row r="1154" spans="10:17" x14ac:dyDescent="0.25">
      <c r="J1154" t="s">
        <v>1713</v>
      </c>
      <c r="K1154">
        <v>1153</v>
      </c>
      <c r="P1154" t="s">
        <v>2992</v>
      </c>
      <c r="Q1154">
        <v>633</v>
      </c>
    </row>
    <row r="1155" spans="10:17" x14ac:dyDescent="0.25">
      <c r="J1155" t="s">
        <v>1714</v>
      </c>
      <c r="K1155">
        <v>1154</v>
      </c>
      <c r="P1155" t="s">
        <v>2993</v>
      </c>
      <c r="Q1155">
        <v>634</v>
      </c>
    </row>
    <row r="1156" spans="10:17" x14ac:dyDescent="0.25">
      <c r="J1156" t="s">
        <v>1715</v>
      </c>
      <c r="K1156">
        <v>1155</v>
      </c>
      <c r="P1156" t="s">
        <v>2994</v>
      </c>
      <c r="Q1156">
        <v>635</v>
      </c>
    </row>
    <row r="1157" spans="10:17" x14ac:dyDescent="0.25">
      <c r="J1157" t="s">
        <v>1716</v>
      </c>
      <c r="K1157">
        <v>1156</v>
      </c>
      <c r="P1157" t="s">
        <v>2995</v>
      </c>
      <c r="Q1157">
        <v>636</v>
      </c>
    </row>
    <row r="1158" spans="10:17" x14ac:dyDescent="0.25">
      <c r="J1158" t="s">
        <v>1717</v>
      </c>
      <c r="K1158">
        <v>1157</v>
      </c>
      <c r="P1158" t="s">
        <v>2996</v>
      </c>
      <c r="Q1158">
        <v>637</v>
      </c>
    </row>
    <row r="1159" spans="10:17" x14ac:dyDescent="0.25">
      <c r="J1159" t="s">
        <v>1718</v>
      </c>
      <c r="K1159">
        <v>1158</v>
      </c>
      <c r="P1159" t="s">
        <v>2997</v>
      </c>
      <c r="Q1159">
        <v>638</v>
      </c>
    </row>
    <row r="1160" spans="10:17" x14ac:dyDescent="0.25">
      <c r="J1160" t="s">
        <v>1719</v>
      </c>
      <c r="K1160">
        <v>1159</v>
      </c>
      <c r="P1160" t="s">
        <v>2998</v>
      </c>
      <c r="Q1160">
        <v>639</v>
      </c>
    </row>
    <row r="1161" spans="10:17" x14ac:dyDescent="0.25">
      <c r="J1161" t="s">
        <v>1720</v>
      </c>
      <c r="K1161">
        <v>1160</v>
      </c>
      <c r="P1161" t="s">
        <v>2999</v>
      </c>
      <c r="Q1161">
        <v>640</v>
      </c>
    </row>
    <row r="1162" spans="10:17" x14ac:dyDescent="0.25">
      <c r="J1162" t="s">
        <v>1721</v>
      </c>
      <c r="K1162">
        <v>1161</v>
      </c>
      <c r="P1162" t="s">
        <v>3000</v>
      </c>
      <c r="Q1162">
        <v>641</v>
      </c>
    </row>
    <row r="1163" spans="10:17" x14ac:dyDescent="0.25">
      <c r="J1163" t="s">
        <v>1722</v>
      </c>
      <c r="K1163">
        <v>1162</v>
      </c>
      <c r="P1163" t="s">
        <v>3001</v>
      </c>
      <c r="Q1163">
        <v>642</v>
      </c>
    </row>
    <row r="1164" spans="10:17" x14ac:dyDescent="0.25">
      <c r="J1164" t="s">
        <v>1723</v>
      </c>
      <c r="K1164">
        <v>1163</v>
      </c>
      <c r="P1164" t="s">
        <v>3002</v>
      </c>
      <c r="Q1164">
        <v>643</v>
      </c>
    </row>
    <row r="1165" spans="10:17" x14ac:dyDescent="0.25">
      <c r="J1165" t="s">
        <v>1724</v>
      </c>
      <c r="K1165">
        <v>1164</v>
      </c>
      <c r="P1165" t="s">
        <v>3003</v>
      </c>
      <c r="Q1165">
        <v>644</v>
      </c>
    </row>
    <row r="1166" spans="10:17" x14ac:dyDescent="0.25">
      <c r="J1166" t="s">
        <v>1725</v>
      </c>
      <c r="K1166">
        <v>1165</v>
      </c>
      <c r="P1166" t="s">
        <v>3004</v>
      </c>
      <c r="Q1166">
        <v>645</v>
      </c>
    </row>
    <row r="1167" spans="10:17" x14ac:dyDescent="0.25">
      <c r="J1167" t="s">
        <v>1726</v>
      </c>
      <c r="K1167">
        <v>1166</v>
      </c>
      <c r="P1167" t="s">
        <v>3005</v>
      </c>
      <c r="Q1167">
        <v>646</v>
      </c>
    </row>
    <row r="1168" spans="10:17" x14ac:dyDescent="0.25">
      <c r="J1168" t="s">
        <v>1727</v>
      </c>
      <c r="K1168">
        <v>1167</v>
      </c>
      <c r="P1168" t="s">
        <v>3006</v>
      </c>
      <c r="Q1168">
        <v>647</v>
      </c>
    </row>
    <row r="1169" spans="10:17" x14ac:dyDescent="0.25">
      <c r="J1169" t="s">
        <v>1728</v>
      </c>
      <c r="K1169">
        <v>1168</v>
      </c>
      <c r="P1169" t="s">
        <v>3007</v>
      </c>
      <c r="Q1169">
        <v>648</v>
      </c>
    </row>
    <row r="1170" spans="10:17" x14ac:dyDescent="0.25">
      <c r="J1170" t="s">
        <v>1729</v>
      </c>
      <c r="K1170">
        <v>1169</v>
      </c>
      <c r="P1170" t="s">
        <v>3008</v>
      </c>
      <c r="Q1170">
        <v>649</v>
      </c>
    </row>
    <row r="1171" spans="10:17" x14ac:dyDescent="0.25">
      <c r="J1171" t="s">
        <v>1730</v>
      </c>
      <c r="K1171">
        <v>1170</v>
      </c>
      <c r="P1171" t="s">
        <v>3009</v>
      </c>
      <c r="Q1171">
        <v>650</v>
      </c>
    </row>
    <row r="1172" spans="10:17" x14ac:dyDescent="0.25">
      <c r="J1172" t="s">
        <v>1731</v>
      </c>
      <c r="K1172">
        <v>1171</v>
      </c>
      <c r="P1172" t="s">
        <v>3010</v>
      </c>
      <c r="Q1172">
        <v>651</v>
      </c>
    </row>
    <row r="1173" spans="10:17" x14ac:dyDescent="0.25">
      <c r="J1173" t="s">
        <v>1732</v>
      </c>
      <c r="K1173">
        <v>1172</v>
      </c>
      <c r="P1173" t="s">
        <v>3011</v>
      </c>
      <c r="Q1173">
        <v>652</v>
      </c>
    </row>
    <row r="1174" spans="10:17" x14ac:dyDescent="0.25">
      <c r="J1174" t="s">
        <v>1733</v>
      </c>
      <c r="K1174">
        <v>1173</v>
      </c>
      <c r="P1174" t="s">
        <v>3012</v>
      </c>
      <c r="Q1174">
        <v>653</v>
      </c>
    </row>
    <row r="1175" spans="10:17" x14ac:dyDescent="0.25">
      <c r="J1175" t="s">
        <v>1734</v>
      </c>
      <c r="K1175">
        <v>1174</v>
      </c>
      <c r="P1175" t="s">
        <v>3013</v>
      </c>
      <c r="Q1175">
        <v>654</v>
      </c>
    </row>
    <row r="1176" spans="10:17" x14ac:dyDescent="0.25">
      <c r="J1176" t="s">
        <v>1735</v>
      </c>
      <c r="K1176">
        <v>1175</v>
      </c>
      <c r="P1176" t="s">
        <v>3014</v>
      </c>
      <c r="Q1176">
        <v>655</v>
      </c>
    </row>
    <row r="1177" spans="10:17" x14ac:dyDescent="0.25">
      <c r="J1177" t="s">
        <v>1736</v>
      </c>
      <c r="K1177">
        <v>1176</v>
      </c>
      <c r="P1177" t="s">
        <v>3015</v>
      </c>
      <c r="Q1177">
        <v>656</v>
      </c>
    </row>
    <row r="1178" spans="10:17" x14ac:dyDescent="0.25">
      <c r="J1178" t="s">
        <v>305</v>
      </c>
      <c r="K1178">
        <v>1177</v>
      </c>
      <c r="P1178" t="s">
        <v>3016</v>
      </c>
      <c r="Q1178">
        <v>657</v>
      </c>
    </row>
    <row r="1179" spans="10:17" x14ac:dyDescent="0.25">
      <c r="J1179" t="s">
        <v>1737</v>
      </c>
      <c r="K1179">
        <v>1178</v>
      </c>
      <c r="P1179" t="s">
        <v>3017</v>
      </c>
      <c r="Q1179">
        <v>658</v>
      </c>
    </row>
    <row r="1180" spans="10:17" x14ac:dyDescent="0.25">
      <c r="J1180" t="s">
        <v>1738</v>
      </c>
      <c r="K1180">
        <v>1179</v>
      </c>
      <c r="P1180" t="s">
        <v>3018</v>
      </c>
      <c r="Q1180">
        <v>659</v>
      </c>
    </row>
    <row r="1181" spans="10:17" x14ac:dyDescent="0.25">
      <c r="J1181" t="s">
        <v>1739</v>
      </c>
      <c r="K1181">
        <v>1180</v>
      </c>
      <c r="P1181" t="s">
        <v>3019</v>
      </c>
      <c r="Q1181">
        <v>660</v>
      </c>
    </row>
    <row r="1182" spans="10:17" x14ac:dyDescent="0.25">
      <c r="J1182" t="s">
        <v>1740</v>
      </c>
      <c r="K1182">
        <v>1181</v>
      </c>
      <c r="P1182" t="s">
        <v>3020</v>
      </c>
      <c r="Q1182">
        <v>661</v>
      </c>
    </row>
    <row r="1183" spans="10:17" x14ac:dyDescent="0.25">
      <c r="J1183" t="s">
        <v>1741</v>
      </c>
      <c r="K1183">
        <v>1182</v>
      </c>
    </row>
    <row r="1184" spans="10:17" x14ac:dyDescent="0.25">
      <c r="J1184" t="s">
        <v>1742</v>
      </c>
      <c r="K1184">
        <v>1183</v>
      </c>
    </row>
    <row r="1185" spans="10:11" x14ac:dyDescent="0.25">
      <c r="J1185" t="s">
        <v>1743</v>
      </c>
      <c r="K1185">
        <v>1184</v>
      </c>
    </row>
    <row r="1186" spans="10:11" x14ac:dyDescent="0.25">
      <c r="J1186" t="s">
        <v>1744</v>
      </c>
      <c r="K1186">
        <v>1185</v>
      </c>
    </row>
    <row r="1187" spans="10:11" x14ac:dyDescent="0.25">
      <c r="J1187" t="s">
        <v>1745</v>
      </c>
      <c r="K1187">
        <v>1186</v>
      </c>
    </row>
    <row r="1188" spans="10:11" x14ac:dyDescent="0.25">
      <c r="J1188" t="s">
        <v>1746</v>
      </c>
      <c r="K1188">
        <v>1187</v>
      </c>
    </row>
    <row r="1189" spans="10:11" x14ac:dyDescent="0.25">
      <c r="J1189" t="s">
        <v>1747</v>
      </c>
      <c r="K1189">
        <v>1188</v>
      </c>
    </row>
    <row r="1190" spans="10:11" x14ac:dyDescent="0.25">
      <c r="J1190" t="s">
        <v>1748</v>
      </c>
      <c r="K1190">
        <v>1189</v>
      </c>
    </row>
    <row r="1191" spans="10:11" x14ac:dyDescent="0.25">
      <c r="J1191" t="s">
        <v>1749</v>
      </c>
      <c r="K1191">
        <v>1190</v>
      </c>
    </row>
    <row r="1192" spans="10:11" x14ac:dyDescent="0.25">
      <c r="J1192" t="s">
        <v>1750</v>
      </c>
      <c r="K1192">
        <v>1191</v>
      </c>
    </row>
    <row r="1193" spans="10:11" x14ac:dyDescent="0.25">
      <c r="J1193" t="s">
        <v>1751</v>
      </c>
      <c r="K1193">
        <v>1192</v>
      </c>
    </row>
    <row r="1194" spans="10:11" x14ac:dyDescent="0.25">
      <c r="J1194" t="s">
        <v>1752</v>
      </c>
      <c r="K1194">
        <v>1193</v>
      </c>
    </row>
    <row r="1195" spans="10:11" x14ac:dyDescent="0.25">
      <c r="J1195" t="s">
        <v>1753</v>
      </c>
      <c r="K1195">
        <v>1194</v>
      </c>
    </row>
    <row r="1196" spans="10:11" x14ac:dyDescent="0.25">
      <c r="J1196" t="s">
        <v>1754</v>
      </c>
      <c r="K1196">
        <v>1195</v>
      </c>
    </row>
    <row r="1197" spans="10:11" x14ac:dyDescent="0.25">
      <c r="J1197" t="s">
        <v>1755</v>
      </c>
      <c r="K1197">
        <v>1196</v>
      </c>
    </row>
    <row r="1198" spans="10:11" x14ac:dyDescent="0.25">
      <c r="J1198" t="s">
        <v>1756</v>
      </c>
      <c r="K1198">
        <v>1197</v>
      </c>
    </row>
    <row r="1199" spans="10:11" x14ac:dyDescent="0.25">
      <c r="J1199" t="s">
        <v>1757</v>
      </c>
      <c r="K1199">
        <v>1198</v>
      </c>
    </row>
    <row r="1200" spans="10:11" x14ac:dyDescent="0.25">
      <c r="J1200" t="s">
        <v>1758</v>
      </c>
      <c r="K1200">
        <v>1199</v>
      </c>
    </row>
    <row r="1201" spans="10:11" x14ac:dyDescent="0.25">
      <c r="J1201" t="s">
        <v>1759</v>
      </c>
      <c r="K1201">
        <v>1200</v>
      </c>
    </row>
    <row r="1202" spans="10:11" x14ac:dyDescent="0.25">
      <c r="J1202" t="s">
        <v>1760</v>
      </c>
      <c r="K1202">
        <v>1201</v>
      </c>
    </row>
    <row r="1203" spans="10:11" x14ac:dyDescent="0.25">
      <c r="J1203" t="s">
        <v>1761</v>
      </c>
      <c r="K1203">
        <v>1202</v>
      </c>
    </row>
    <row r="1204" spans="10:11" x14ac:dyDescent="0.25">
      <c r="J1204" t="s">
        <v>1762</v>
      </c>
      <c r="K1204">
        <v>1203</v>
      </c>
    </row>
    <row r="1205" spans="10:11" x14ac:dyDescent="0.25">
      <c r="J1205" t="s">
        <v>1763</v>
      </c>
      <c r="K1205">
        <v>1204</v>
      </c>
    </row>
    <row r="1206" spans="10:11" x14ac:dyDescent="0.25">
      <c r="J1206" t="s">
        <v>1764</v>
      </c>
      <c r="K1206">
        <v>1205</v>
      </c>
    </row>
    <row r="1207" spans="10:11" x14ac:dyDescent="0.25">
      <c r="J1207" t="s">
        <v>1765</v>
      </c>
      <c r="K1207">
        <v>1206</v>
      </c>
    </row>
    <row r="1208" spans="10:11" x14ac:dyDescent="0.25">
      <c r="J1208" t="s">
        <v>311</v>
      </c>
      <c r="K1208">
        <v>1207</v>
      </c>
    </row>
    <row r="1209" spans="10:11" x14ac:dyDescent="0.25">
      <c r="J1209" t="s">
        <v>1766</v>
      </c>
      <c r="K1209">
        <v>1208</v>
      </c>
    </row>
    <row r="1210" spans="10:11" x14ac:dyDescent="0.25">
      <c r="J1210" t="s">
        <v>1767</v>
      </c>
      <c r="K1210">
        <v>1209</v>
      </c>
    </row>
    <row r="1211" spans="10:11" x14ac:dyDescent="0.25">
      <c r="J1211" t="s">
        <v>1768</v>
      </c>
      <c r="K1211">
        <v>1210</v>
      </c>
    </row>
    <row r="1212" spans="10:11" x14ac:dyDescent="0.25">
      <c r="J1212" t="s">
        <v>1769</v>
      </c>
      <c r="K1212">
        <v>1211</v>
      </c>
    </row>
    <row r="1213" spans="10:11" x14ac:dyDescent="0.25">
      <c r="J1213" t="s">
        <v>1770</v>
      </c>
      <c r="K1213">
        <v>1212</v>
      </c>
    </row>
    <row r="1214" spans="10:11" x14ac:dyDescent="0.25">
      <c r="J1214" t="s">
        <v>1771</v>
      </c>
      <c r="K1214">
        <v>1213</v>
      </c>
    </row>
    <row r="1215" spans="10:11" x14ac:dyDescent="0.25">
      <c r="J1215" t="s">
        <v>1772</v>
      </c>
      <c r="K1215">
        <v>1214</v>
      </c>
    </row>
    <row r="1216" spans="10:11" x14ac:dyDescent="0.25">
      <c r="J1216" t="s">
        <v>1773</v>
      </c>
      <c r="K1216">
        <v>1215</v>
      </c>
    </row>
    <row r="1217" spans="10:11" x14ac:dyDescent="0.25">
      <c r="J1217" t="s">
        <v>284</v>
      </c>
      <c r="K1217">
        <v>1216</v>
      </c>
    </row>
    <row r="1218" spans="10:11" x14ac:dyDescent="0.25">
      <c r="J1218" t="s">
        <v>1774</v>
      </c>
      <c r="K1218">
        <v>1217</v>
      </c>
    </row>
    <row r="1219" spans="10:11" x14ac:dyDescent="0.25">
      <c r="J1219" t="s">
        <v>1775</v>
      </c>
      <c r="K1219">
        <v>1218</v>
      </c>
    </row>
    <row r="1220" spans="10:11" x14ac:dyDescent="0.25">
      <c r="J1220" t="s">
        <v>1776</v>
      </c>
      <c r="K1220">
        <v>1219</v>
      </c>
    </row>
    <row r="1221" spans="10:11" x14ac:dyDescent="0.25">
      <c r="J1221" t="s">
        <v>1777</v>
      </c>
      <c r="K1221">
        <v>1220</v>
      </c>
    </row>
    <row r="1222" spans="10:11" x14ac:dyDescent="0.25">
      <c r="J1222" t="s">
        <v>323</v>
      </c>
      <c r="K1222">
        <v>1221</v>
      </c>
    </row>
    <row r="1223" spans="10:11" x14ac:dyDescent="0.25">
      <c r="J1223" t="s">
        <v>1778</v>
      </c>
      <c r="K1223">
        <v>1222</v>
      </c>
    </row>
    <row r="1224" spans="10:11" x14ac:dyDescent="0.25">
      <c r="J1224" t="s">
        <v>1779</v>
      </c>
      <c r="K1224">
        <v>1223</v>
      </c>
    </row>
    <row r="1225" spans="10:11" x14ac:dyDescent="0.25">
      <c r="J1225" t="s">
        <v>1780</v>
      </c>
      <c r="K1225">
        <v>1224</v>
      </c>
    </row>
    <row r="1226" spans="10:11" x14ac:dyDescent="0.25">
      <c r="J1226" t="s">
        <v>1781</v>
      </c>
      <c r="K1226">
        <v>1225</v>
      </c>
    </row>
    <row r="1227" spans="10:11" x14ac:dyDescent="0.25">
      <c r="J1227" t="s">
        <v>1782</v>
      </c>
      <c r="K1227">
        <v>1226</v>
      </c>
    </row>
    <row r="1228" spans="10:11" x14ac:dyDescent="0.25">
      <c r="J1228" t="s">
        <v>324</v>
      </c>
      <c r="K1228">
        <v>1227</v>
      </c>
    </row>
    <row r="1229" spans="10:11" x14ac:dyDescent="0.25">
      <c r="J1229" t="s">
        <v>1783</v>
      </c>
      <c r="K1229">
        <v>1228</v>
      </c>
    </row>
    <row r="1230" spans="10:11" x14ac:dyDescent="0.25">
      <c r="J1230" t="s">
        <v>1784</v>
      </c>
      <c r="K1230">
        <v>1229</v>
      </c>
    </row>
    <row r="1231" spans="10:11" x14ac:dyDescent="0.25">
      <c r="J1231" t="s">
        <v>1785</v>
      </c>
      <c r="K1231">
        <v>1230</v>
      </c>
    </row>
    <row r="1232" spans="10:11" x14ac:dyDescent="0.25">
      <c r="J1232" t="s">
        <v>1786</v>
      </c>
      <c r="K1232">
        <v>1231</v>
      </c>
    </row>
    <row r="1233" spans="10:11" x14ac:dyDescent="0.25">
      <c r="J1233" t="s">
        <v>1787</v>
      </c>
      <c r="K1233">
        <v>1232</v>
      </c>
    </row>
    <row r="1234" spans="10:11" x14ac:dyDescent="0.25">
      <c r="J1234" t="s">
        <v>1788</v>
      </c>
      <c r="K1234">
        <v>1233</v>
      </c>
    </row>
    <row r="1235" spans="10:11" x14ac:dyDescent="0.25">
      <c r="J1235" t="s">
        <v>1789</v>
      </c>
      <c r="K1235">
        <v>1234</v>
      </c>
    </row>
    <row r="1236" spans="10:11" x14ac:dyDescent="0.25">
      <c r="J1236" t="s">
        <v>1790</v>
      </c>
      <c r="K1236">
        <v>1235</v>
      </c>
    </row>
    <row r="1237" spans="10:11" x14ac:dyDescent="0.25">
      <c r="J1237" t="s">
        <v>1791</v>
      </c>
      <c r="K1237">
        <v>1236</v>
      </c>
    </row>
    <row r="1238" spans="10:11" x14ac:dyDescent="0.25">
      <c r="J1238" t="s">
        <v>1792</v>
      </c>
      <c r="K1238">
        <v>1237</v>
      </c>
    </row>
    <row r="1239" spans="10:11" x14ac:dyDescent="0.25">
      <c r="J1239" t="s">
        <v>1793</v>
      </c>
      <c r="K1239">
        <v>1238</v>
      </c>
    </row>
    <row r="1240" spans="10:11" x14ac:dyDescent="0.25">
      <c r="J1240" t="s">
        <v>307</v>
      </c>
      <c r="K1240">
        <v>1239</v>
      </c>
    </row>
    <row r="1241" spans="10:11" x14ac:dyDescent="0.25">
      <c r="J1241" t="s">
        <v>313</v>
      </c>
      <c r="K1241">
        <v>1240</v>
      </c>
    </row>
    <row r="1242" spans="10:11" x14ac:dyDescent="0.25">
      <c r="J1242" t="s">
        <v>1794</v>
      </c>
      <c r="K1242">
        <v>1241</v>
      </c>
    </row>
    <row r="1243" spans="10:11" x14ac:dyDescent="0.25">
      <c r="J1243" t="s">
        <v>1795</v>
      </c>
      <c r="K1243">
        <v>1242</v>
      </c>
    </row>
    <row r="1244" spans="10:11" x14ac:dyDescent="0.25">
      <c r="J1244" t="s">
        <v>1796</v>
      </c>
      <c r="K1244">
        <v>1243</v>
      </c>
    </row>
    <row r="1245" spans="10:11" x14ac:dyDescent="0.25">
      <c r="J1245" t="s">
        <v>1797</v>
      </c>
      <c r="K1245">
        <v>1244</v>
      </c>
    </row>
    <row r="1246" spans="10:11" x14ac:dyDescent="0.25">
      <c r="J1246" t="s">
        <v>1798</v>
      </c>
      <c r="K1246">
        <v>1245</v>
      </c>
    </row>
    <row r="1247" spans="10:11" x14ac:dyDescent="0.25">
      <c r="J1247" t="s">
        <v>435</v>
      </c>
      <c r="K1247">
        <v>1246</v>
      </c>
    </row>
    <row r="1248" spans="10:11" x14ac:dyDescent="0.25">
      <c r="J1248" t="s">
        <v>1799</v>
      </c>
      <c r="K1248">
        <v>1247</v>
      </c>
    </row>
    <row r="1249" spans="10:11" x14ac:dyDescent="0.25">
      <c r="J1249" t="s">
        <v>1800</v>
      </c>
      <c r="K1249">
        <v>1248</v>
      </c>
    </row>
    <row r="1250" spans="10:11" x14ac:dyDescent="0.25">
      <c r="J1250" t="s">
        <v>1801</v>
      </c>
      <c r="K1250">
        <v>1249</v>
      </c>
    </row>
    <row r="1251" spans="10:11" x14ac:dyDescent="0.25">
      <c r="J1251" t="s">
        <v>1802</v>
      </c>
      <c r="K1251">
        <v>1250</v>
      </c>
    </row>
    <row r="1252" spans="10:11" x14ac:dyDescent="0.25">
      <c r="J1252" t="s">
        <v>1803</v>
      </c>
      <c r="K1252">
        <v>1251</v>
      </c>
    </row>
    <row r="1253" spans="10:11" x14ac:dyDescent="0.25">
      <c r="J1253" t="s">
        <v>1804</v>
      </c>
      <c r="K1253">
        <v>1252</v>
      </c>
    </row>
    <row r="1254" spans="10:11" x14ac:dyDescent="0.25">
      <c r="J1254" t="s">
        <v>1805</v>
      </c>
      <c r="K1254">
        <v>1253</v>
      </c>
    </row>
    <row r="1255" spans="10:11" x14ac:dyDescent="0.25">
      <c r="J1255" t="s">
        <v>1806</v>
      </c>
      <c r="K1255">
        <v>1254</v>
      </c>
    </row>
    <row r="1256" spans="10:11" x14ac:dyDescent="0.25">
      <c r="J1256" t="s">
        <v>1807</v>
      </c>
      <c r="K1256">
        <v>1255</v>
      </c>
    </row>
    <row r="1257" spans="10:11" x14ac:dyDescent="0.25">
      <c r="J1257" t="s">
        <v>1808</v>
      </c>
      <c r="K1257">
        <v>1256</v>
      </c>
    </row>
    <row r="1258" spans="10:11" x14ac:dyDescent="0.25">
      <c r="J1258" t="s">
        <v>1809</v>
      </c>
      <c r="K1258">
        <v>1257</v>
      </c>
    </row>
    <row r="1259" spans="10:11" x14ac:dyDescent="0.25">
      <c r="J1259" t="s">
        <v>1810</v>
      </c>
      <c r="K1259">
        <v>1258</v>
      </c>
    </row>
    <row r="1260" spans="10:11" x14ac:dyDescent="0.25">
      <c r="J1260" t="s">
        <v>1811</v>
      </c>
      <c r="K1260">
        <v>1259</v>
      </c>
    </row>
    <row r="1261" spans="10:11" x14ac:dyDescent="0.25">
      <c r="J1261" t="s">
        <v>1812</v>
      </c>
      <c r="K1261">
        <v>1260</v>
      </c>
    </row>
    <row r="1262" spans="10:11" x14ac:dyDescent="0.25">
      <c r="J1262" t="s">
        <v>1813</v>
      </c>
      <c r="K1262">
        <v>1261</v>
      </c>
    </row>
    <row r="1263" spans="10:11" x14ac:dyDescent="0.25">
      <c r="J1263" t="s">
        <v>1814</v>
      </c>
      <c r="K1263">
        <v>1262</v>
      </c>
    </row>
    <row r="1264" spans="10:11" x14ac:dyDescent="0.25">
      <c r="J1264" t="s">
        <v>1815</v>
      </c>
      <c r="K1264">
        <v>1263</v>
      </c>
    </row>
    <row r="1265" spans="10:11" x14ac:dyDescent="0.25">
      <c r="J1265" t="s">
        <v>1816</v>
      </c>
      <c r="K1265">
        <v>1264</v>
      </c>
    </row>
    <row r="1266" spans="10:11" x14ac:dyDescent="0.25">
      <c r="J1266" t="s">
        <v>1817</v>
      </c>
      <c r="K1266">
        <v>1265</v>
      </c>
    </row>
    <row r="1267" spans="10:11" x14ac:dyDescent="0.25">
      <c r="J1267" t="s">
        <v>1818</v>
      </c>
      <c r="K1267">
        <v>1266</v>
      </c>
    </row>
    <row r="1268" spans="10:11" x14ac:dyDescent="0.25">
      <c r="J1268" t="s">
        <v>1819</v>
      </c>
      <c r="K1268">
        <v>1267</v>
      </c>
    </row>
    <row r="1269" spans="10:11" x14ac:dyDescent="0.25">
      <c r="J1269" t="s">
        <v>1820</v>
      </c>
      <c r="K1269">
        <v>1268</v>
      </c>
    </row>
    <row r="1270" spans="10:11" x14ac:dyDescent="0.25">
      <c r="J1270" t="s">
        <v>1821</v>
      </c>
      <c r="K1270">
        <v>1269</v>
      </c>
    </row>
    <row r="1271" spans="10:11" x14ac:dyDescent="0.25">
      <c r="J1271" t="s">
        <v>1822</v>
      </c>
      <c r="K1271">
        <v>1270</v>
      </c>
    </row>
    <row r="1272" spans="10:11" x14ac:dyDescent="0.25">
      <c r="J1272" t="s">
        <v>1823</v>
      </c>
      <c r="K1272">
        <v>1271</v>
      </c>
    </row>
    <row r="1273" spans="10:11" x14ac:dyDescent="0.25">
      <c r="J1273" t="s">
        <v>1824</v>
      </c>
      <c r="K1273">
        <v>1272</v>
      </c>
    </row>
    <row r="1274" spans="10:11" x14ac:dyDescent="0.25">
      <c r="J1274" t="s">
        <v>1825</v>
      </c>
      <c r="K1274">
        <v>1273</v>
      </c>
    </row>
    <row r="1275" spans="10:11" x14ac:dyDescent="0.25">
      <c r="J1275" t="s">
        <v>1826</v>
      </c>
      <c r="K1275">
        <v>1274</v>
      </c>
    </row>
    <row r="1276" spans="10:11" x14ac:dyDescent="0.25">
      <c r="J1276" t="s">
        <v>1827</v>
      </c>
      <c r="K1276">
        <v>1275</v>
      </c>
    </row>
    <row r="1277" spans="10:11" x14ac:dyDescent="0.25">
      <c r="J1277" t="s">
        <v>1828</v>
      </c>
      <c r="K1277">
        <v>1276</v>
      </c>
    </row>
    <row r="1278" spans="10:11" x14ac:dyDescent="0.25">
      <c r="J1278" t="s">
        <v>271</v>
      </c>
      <c r="K1278">
        <v>1277</v>
      </c>
    </row>
    <row r="1279" spans="10:11" x14ac:dyDescent="0.25">
      <c r="J1279" t="s">
        <v>1829</v>
      </c>
      <c r="K1279">
        <v>1278</v>
      </c>
    </row>
    <row r="1280" spans="10:11" x14ac:dyDescent="0.25">
      <c r="J1280" t="s">
        <v>1830</v>
      </c>
      <c r="K1280">
        <v>1279</v>
      </c>
    </row>
    <row r="1281" spans="10:11" x14ac:dyDescent="0.25">
      <c r="J1281" t="s">
        <v>1831</v>
      </c>
      <c r="K1281">
        <v>1280</v>
      </c>
    </row>
    <row r="1282" spans="10:11" x14ac:dyDescent="0.25">
      <c r="J1282" t="s">
        <v>1832</v>
      </c>
      <c r="K1282">
        <v>1281</v>
      </c>
    </row>
    <row r="1283" spans="10:11" x14ac:dyDescent="0.25">
      <c r="J1283" t="s">
        <v>1833</v>
      </c>
      <c r="K1283">
        <v>1282</v>
      </c>
    </row>
    <row r="1284" spans="10:11" x14ac:dyDescent="0.25">
      <c r="J1284" t="s">
        <v>273</v>
      </c>
      <c r="K1284">
        <v>1283</v>
      </c>
    </row>
    <row r="1285" spans="10:11" x14ac:dyDescent="0.25">
      <c r="J1285" t="s">
        <v>1834</v>
      </c>
      <c r="K1285">
        <v>1284</v>
      </c>
    </row>
    <row r="1286" spans="10:11" x14ac:dyDescent="0.25">
      <c r="J1286" t="s">
        <v>1835</v>
      </c>
      <c r="K1286">
        <v>1285</v>
      </c>
    </row>
    <row r="1287" spans="10:11" x14ac:dyDescent="0.25">
      <c r="J1287" t="s">
        <v>1836</v>
      </c>
      <c r="K1287">
        <v>1286</v>
      </c>
    </row>
    <row r="1288" spans="10:11" x14ac:dyDescent="0.25">
      <c r="J1288" t="s">
        <v>1837</v>
      </c>
      <c r="K1288">
        <v>1287</v>
      </c>
    </row>
    <row r="1289" spans="10:11" x14ac:dyDescent="0.25">
      <c r="J1289" t="s">
        <v>1838</v>
      </c>
      <c r="K1289">
        <v>1288</v>
      </c>
    </row>
    <row r="1290" spans="10:11" x14ac:dyDescent="0.25">
      <c r="J1290" t="s">
        <v>1839</v>
      </c>
      <c r="K1290">
        <v>1289</v>
      </c>
    </row>
    <row r="1291" spans="10:11" x14ac:dyDescent="0.25">
      <c r="J1291" t="s">
        <v>290</v>
      </c>
      <c r="K1291">
        <v>1290</v>
      </c>
    </row>
    <row r="1292" spans="10:11" x14ac:dyDescent="0.25">
      <c r="J1292" t="s">
        <v>1840</v>
      </c>
      <c r="K1292">
        <v>1291</v>
      </c>
    </row>
    <row r="1293" spans="10:11" x14ac:dyDescent="0.25">
      <c r="J1293" t="s">
        <v>1841</v>
      </c>
      <c r="K1293">
        <v>1292</v>
      </c>
    </row>
    <row r="1294" spans="10:11" x14ac:dyDescent="0.25">
      <c r="J1294" t="s">
        <v>1842</v>
      </c>
      <c r="K1294">
        <v>1293</v>
      </c>
    </row>
    <row r="1295" spans="10:11" x14ac:dyDescent="0.25">
      <c r="J1295" t="s">
        <v>1843</v>
      </c>
      <c r="K1295">
        <v>1294</v>
      </c>
    </row>
    <row r="1296" spans="10:11" x14ac:dyDescent="0.25">
      <c r="J1296" t="s">
        <v>1844</v>
      </c>
      <c r="K1296">
        <v>1295</v>
      </c>
    </row>
    <row r="1297" spans="10:11" x14ac:dyDescent="0.25">
      <c r="J1297" t="s">
        <v>1845</v>
      </c>
      <c r="K1297">
        <v>1296</v>
      </c>
    </row>
    <row r="1298" spans="10:11" x14ac:dyDescent="0.25">
      <c r="J1298" t="s">
        <v>1846</v>
      </c>
      <c r="K1298">
        <v>1297</v>
      </c>
    </row>
    <row r="1299" spans="10:11" x14ac:dyDescent="0.25">
      <c r="J1299" t="s">
        <v>1847</v>
      </c>
      <c r="K1299">
        <v>1298</v>
      </c>
    </row>
    <row r="1300" spans="10:11" x14ac:dyDescent="0.25">
      <c r="J1300" t="s">
        <v>1848</v>
      </c>
      <c r="K1300">
        <v>1299</v>
      </c>
    </row>
    <row r="1301" spans="10:11" x14ac:dyDescent="0.25">
      <c r="J1301" t="s">
        <v>1849</v>
      </c>
      <c r="K1301">
        <v>1300</v>
      </c>
    </row>
    <row r="1302" spans="10:11" x14ac:dyDescent="0.25">
      <c r="J1302" t="s">
        <v>1850</v>
      </c>
      <c r="K1302">
        <v>1301</v>
      </c>
    </row>
    <row r="1303" spans="10:11" x14ac:dyDescent="0.25">
      <c r="J1303" t="s">
        <v>1851</v>
      </c>
      <c r="K1303">
        <v>1302</v>
      </c>
    </row>
    <row r="1304" spans="10:11" x14ac:dyDescent="0.25">
      <c r="J1304" t="s">
        <v>1852</v>
      </c>
      <c r="K1304">
        <v>1303</v>
      </c>
    </row>
    <row r="1305" spans="10:11" x14ac:dyDescent="0.25">
      <c r="J1305" t="s">
        <v>1853</v>
      </c>
      <c r="K1305">
        <v>1304</v>
      </c>
    </row>
    <row r="1306" spans="10:11" x14ac:dyDescent="0.25">
      <c r="J1306" t="s">
        <v>1854</v>
      </c>
      <c r="K1306">
        <v>1305</v>
      </c>
    </row>
    <row r="1307" spans="10:11" x14ac:dyDescent="0.25">
      <c r="J1307" t="s">
        <v>1855</v>
      </c>
      <c r="K1307">
        <v>1306</v>
      </c>
    </row>
    <row r="1308" spans="10:11" x14ac:dyDescent="0.25">
      <c r="J1308" t="s">
        <v>1856</v>
      </c>
      <c r="K1308">
        <v>1307</v>
      </c>
    </row>
  </sheetData>
  <sortState xmlns:xlrd2="http://schemas.microsoft.com/office/spreadsheetml/2017/richdata2" ref="AI1:AK83">
    <sortCondition ref="AJ1:AJ8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AA2D-6DA1-48F5-9F3A-C567C68083C9}">
  <dimension ref="A1:P800"/>
  <sheetViews>
    <sheetView tabSelected="1" topLeftCell="A790" workbookViewId="0">
      <selection activeCell="U797" sqref="U797"/>
    </sheetView>
  </sheetViews>
  <sheetFormatPr defaultRowHeight="15" x14ac:dyDescent="0.25"/>
  <sheetData>
    <row r="1" spans="1:16" x14ac:dyDescent="0.25">
      <c r="A1" s="59" t="s">
        <v>265</v>
      </c>
      <c r="B1" s="59" t="s">
        <v>26</v>
      </c>
      <c r="C1" s="59" t="s">
        <v>47</v>
      </c>
      <c r="D1" s="59" t="s">
        <v>266</v>
      </c>
      <c r="E1" s="59" t="s">
        <v>46</v>
      </c>
      <c r="F1" s="59" t="s">
        <v>267</v>
      </c>
      <c r="G1" s="59" t="s">
        <v>6109</v>
      </c>
      <c r="H1" s="59" t="s">
        <v>268</v>
      </c>
      <c r="I1" s="59" t="s">
        <v>78</v>
      </c>
      <c r="J1" s="59" t="s">
        <v>269</v>
      </c>
      <c r="K1" s="59" t="s">
        <v>79</v>
      </c>
      <c r="L1" s="59" t="s">
        <v>270</v>
      </c>
      <c r="M1" s="59" t="s">
        <v>80</v>
      </c>
      <c r="N1" s="59" t="s">
        <v>81</v>
      </c>
      <c r="O1" s="59" t="s">
        <v>82</v>
      </c>
      <c r="P1" s="59" t="s">
        <v>83</v>
      </c>
    </row>
    <row r="2" spans="1:16" x14ac:dyDescent="0.25">
      <c r="A2" s="59">
        <v>10001</v>
      </c>
      <c r="B2" s="59" t="s">
        <v>5396</v>
      </c>
      <c r="C2" s="59" t="s">
        <v>1766</v>
      </c>
      <c r="D2" s="59">
        <v>100</v>
      </c>
      <c r="E2" s="59" t="s">
        <v>3021</v>
      </c>
      <c r="F2" s="59">
        <v>148</v>
      </c>
      <c r="G2" s="59" t="s">
        <v>102</v>
      </c>
      <c r="H2" s="59">
        <v>40</v>
      </c>
      <c r="I2" s="59" t="s">
        <v>110</v>
      </c>
      <c r="J2" s="59">
        <v>8</v>
      </c>
      <c r="K2" s="59" t="s">
        <v>206</v>
      </c>
      <c r="L2" s="59">
        <v>1384</v>
      </c>
      <c r="M2" s="59" t="s">
        <v>5473</v>
      </c>
      <c r="N2" s="59" t="s">
        <v>6126</v>
      </c>
      <c r="O2" s="59">
        <v>6873411</v>
      </c>
      <c r="P2" s="59" t="s">
        <v>6266</v>
      </c>
    </row>
    <row r="3" spans="1:16" x14ac:dyDescent="0.25">
      <c r="A3" s="59">
        <v>10002</v>
      </c>
      <c r="B3" s="59" t="s">
        <v>5397</v>
      </c>
      <c r="C3" s="59" t="s">
        <v>1766</v>
      </c>
      <c r="D3" s="59">
        <v>100</v>
      </c>
      <c r="E3" s="59" t="s">
        <v>3021</v>
      </c>
      <c r="F3" s="59">
        <v>148</v>
      </c>
      <c r="G3" s="59" t="s">
        <v>102</v>
      </c>
      <c r="H3" s="59">
        <v>40</v>
      </c>
      <c r="I3" s="59" t="s">
        <v>110</v>
      </c>
      <c r="J3" s="59">
        <v>8</v>
      </c>
      <c r="K3" s="59" t="s">
        <v>206</v>
      </c>
      <c r="L3" s="59">
        <v>1384</v>
      </c>
      <c r="M3" s="59" t="s">
        <v>5474</v>
      </c>
      <c r="N3" s="59" t="s">
        <v>6127</v>
      </c>
      <c r="O3" s="59">
        <v>7160401</v>
      </c>
      <c r="P3" s="59" t="s">
        <v>6267</v>
      </c>
    </row>
    <row r="4" spans="1:16" x14ac:dyDescent="0.25">
      <c r="A4" s="59">
        <v>10003</v>
      </c>
      <c r="B4" s="59" t="s">
        <v>5396</v>
      </c>
      <c r="C4" s="59" t="s">
        <v>1766</v>
      </c>
      <c r="D4" s="59">
        <v>100</v>
      </c>
      <c r="E4" s="59" t="s">
        <v>3021</v>
      </c>
      <c r="F4" s="59">
        <v>148</v>
      </c>
      <c r="G4" s="59" t="s">
        <v>102</v>
      </c>
      <c r="H4" s="59">
        <v>40</v>
      </c>
      <c r="I4" s="59" t="s">
        <v>110</v>
      </c>
      <c r="J4" s="59">
        <v>8</v>
      </c>
      <c r="K4" s="59" t="s">
        <v>206</v>
      </c>
      <c r="L4" s="59">
        <v>1384</v>
      </c>
      <c r="M4" s="59" t="s">
        <v>5475</v>
      </c>
      <c r="N4" s="59" t="s">
        <v>6126</v>
      </c>
      <c r="O4" s="59">
        <v>7447391</v>
      </c>
      <c r="P4" s="59" t="s">
        <v>6266</v>
      </c>
    </row>
    <row r="5" spans="1:16" x14ac:dyDescent="0.25">
      <c r="A5" s="59">
        <v>10004</v>
      </c>
      <c r="B5" s="59" t="s">
        <v>5396</v>
      </c>
      <c r="C5" s="59" t="s">
        <v>1766</v>
      </c>
      <c r="D5" s="59">
        <v>100</v>
      </c>
      <c r="E5" s="59" t="s">
        <v>3021</v>
      </c>
      <c r="F5" s="59">
        <v>148</v>
      </c>
      <c r="G5" s="59" t="s">
        <v>102</v>
      </c>
      <c r="H5" s="59">
        <v>40</v>
      </c>
      <c r="I5" s="59" t="s">
        <v>110</v>
      </c>
      <c r="J5" s="59">
        <v>8</v>
      </c>
      <c r="K5" s="59" t="s">
        <v>202</v>
      </c>
      <c r="L5" s="59">
        <v>1768</v>
      </c>
      <c r="M5" s="59" t="s">
        <v>5476</v>
      </c>
      <c r="N5" s="59" t="s">
        <v>6126</v>
      </c>
      <c r="O5" s="59">
        <v>7734381</v>
      </c>
      <c r="P5" s="59" t="s">
        <v>6266</v>
      </c>
    </row>
    <row r="6" spans="1:16" x14ac:dyDescent="0.25">
      <c r="A6" s="59">
        <v>10005</v>
      </c>
      <c r="B6" s="59" t="s">
        <v>5397</v>
      </c>
      <c r="C6" s="59" t="s">
        <v>1766</v>
      </c>
      <c r="D6" s="59">
        <v>100</v>
      </c>
      <c r="E6" s="59" t="s">
        <v>3021</v>
      </c>
      <c r="F6" s="59">
        <v>148</v>
      </c>
      <c r="G6" s="59" t="s">
        <v>102</v>
      </c>
      <c r="H6" s="59">
        <v>40</v>
      </c>
      <c r="I6" s="59" t="s">
        <v>99</v>
      </c>
      <c r="J6" s="59">
        <v>16</v>
      </c>
      <c r="K6" s="59" t="s">
        <v>202</v>
      </c>
      <c r="L6" s="59">
        <v>1768</v>
      </c>
      <c r="M6" s="59" t="s">
        <v>5477</v>
      </c>
      <c r="N6" s="59" t="s">
        <v>6127</v>
      </c>
      <c r="O6" s="59">
        <v>9312826</v>
      </c>
      <c r="P6" s="59" t="s">
        <v>6267</v>
      </c>
    </row>
    <row r="7" spans="1:16" x14ac:dyDescent="0.25">
      <c r="A7" s="59">
        <v>10006</v>
      </c>
      <c r="B7" s="59" t="s">
        <v>5398</v>
      </c>
      <c r="C7" s="59" t="s">
        <v>309</v>
      </c>
      <c r="D7" s="59">
        <v>128</v>
      </c>
      <c r="E7" s="59" t="s">
        <v>276</v>
      </c>
      <c r="F7" s="59">
        <v>168</v>
      </c>
      <c r="G7" s="59" t="s">
        <v>102</v>
      </c>
      <c r="H7" s="59">
        <v>40</v>
      </c>
      <c r="I7" s="59" t="s">
        <v>110</v>
      </c>
      <c r="J7" s="59">
        <v>8</v>
      </c>
      <c r="K7" s="59" t="s">
        <v>4119</v>
      </c>
      <c r="L7" s="59">
        <v>884</v>
      </c>
      <c r="M7" s="59" t="s">
        <v>5478</v>
      </c>
      <c r="N7" s="59" t="s">
        <v>6128</v>
      </c>
      <c r="O7" s="59">
        <v>7160401</v>
      </c>
      <c r="P7" s="59" t="s">
        <v>6268</v>
      </c>
    </row>
    <row r="8" spans="1:16" x14ac:dyDescent="0.25">
      <c r="A8" s="59">
        <v>10007</v>
      </c>
      <c r="B8" s="59" t="s">
        <v>5398</v>
      </c>
      <c r="C8" s="59" t="s">
        <v>309</v>
      </c>
      <c r="D8" s="59">
        <v>128</v>
      </c>
      <c r="E8" s="59" t="s">
        <v>276</v>
      </c>
      <c r="F8" s="59">
        <v>168</v>
      </c>
      <c r="G8" s="59" t="s">
        <v>102</v>
      </c>
      <c r="H8" s="59">
        <v>40</v>
      </c>
      <c r="I8" s="59" t="s">
        <v>99</v>
      </c>
      <c r="J8" s="59">
        <v>16</v>
      </c>
      <c r="K8" s="59" t="s">
        <v>206</v>
      </c>
      <c r="L8" s="59">
        <v>1384</v>
      </c>
      <c r="M8" s="59" t="s">
        <v>5479</v>
      </c>
      <c r="N8" s="59" t="s">
        <v>6128</v>
      </c>
      <c r="O8" s="59">
        <v>9312826</v>
      </c>
      <c r="P8" s="59" t="s">
        <v>6268</v>
      </c>
    </row>
    <row r="9" spans="1:16" x14ac:dyDescent="0.25">
      <c r="A9" s="59">
        <v>10008</v>
      </c>
      <c r="B9" s="59" t="s">
        <v>5396</v>
      </c>
      <c r="C9" s="59" t="s">
        <v>291</v>
      </c>
      <c r="D9" s="59">
        <v>359</v>
      </c>
      <c r="E9" s="59" t="s">
        <v>292</v>
      </c>
      <c r="F9" s="59">
        <v>195</v>
      </c>
      <c r="G9" s="59" t="s">
        <v>102</v>
      </c>
      <c r="H9" s="59">
        <v>40</v>
      </c>
      <c r="I9" s="59" t="s">
        <v>110</v>
      </c>
      <c r="J9" s="59">
        <v>8</v>
      </c>
      <c r="K9" s="59" t="s">
        <v>206</v>
      </c>
      <c r="L9" s="59">
        <v>1384</v>
      </c>
      <c r="M9" s="59" t="s">
        <v>5480</v>
      </c>
      <c r="N9" s="59" t="s">
        <v>6126</v>
      </c>
      <c r="O9" s="59">
        <v>6457132</v>
      </c>
      <c r="P9" s="59" t="s">
        <v>6266</v>
      </c>
    </row>
    <row r="10" spans="1:16" x14ac:dyDescent="0.25">
      <c r="A10" s="59">
        <v>10009</v>
      </c>
      <c r="B10" s="59" t="s">
        <v>5397</v>
      </c>
      <c r="C10" s="59" t="s">
        <v>291</v>
      </c>
      <c r="D10" s="59">
        <v>359</v>
      </c>
      <c r="E10" s="59" t="s">
        <v>292</v>
      </c>
      <c r="F10" s="59">
        <v>195</v>
      </c>
      <c r="G10" s="59" t="s">
        <v>102</v>
      </c>
      <c r="H10" s="59">
        <v>40</v>
      </c>
      <c r="I10" s="59" t="s">
        <v>110</v>
      </c>
      <c r="J10" s="59">
        <v>8</v>
      </c>
      <c r="K10" s="59" t="s">
        <v>206</v>
      </c>
      <c r="L10" s="59">
        <v>1384</v>
      </c>
      <c r="M10" s="59" t="s">
        <v>5481</v>
      </c>
      <c r="N10" s="59" t="s">
        <v>6127</v>
      </c>
      <c r="O10" s="59">
        <v>7160401</v>
      </c>
      <c r="P10" s="59" t="s">
        <v>6267</v>
      </c>
    </row>
    <row r="11" spans="1:16" x14ac:dyDescent="0.25">
      <c r="A11" s="59">
        <v>10010</v>
      </c>
      <c r="B11" s="59" t="s">
        <v>5396</v>
      </c>
      <c r="C11" s="59" t="s">
        <v>291</v>
      </c>
      <c r="D11" s="59">
        <v>359</v>
      </c>
      <c r="E11" s="59" t="s">
        <v>292</v>
      </c>
      <c r="F11" s="59">
        <v>195</v>
      </c>
      <c r="G11" s="59" t="s">
        <v>102</v>
      </c>
      <c r="H11" s="59">
        <v>40</v>
      </c>
      <c r="I11" s="59" t="s">
        <v>99</v>
      </c>
      <c r="J11" s="59">
        <v>16</v>
      </c>
      <c r="K11" s="59" t="s">
        <v>202</v>
      </c>
      <c r="L11" s="59">
        <v>1768</v>
      </c>
      <c r="M11" s="59" t="s">
        <v>5482</v>
      </c>
      <c r="N11" s="59" t="s">
        <v>6126</v>
      </c>
      <c r="O11" s="59">
        <v>8451856</v>
      </c>
      <c r="P11" s="59" t="s">
        <v>6266</v>
      </c>
    </row>
    <row r="12" spans="1:16" x14ac:dyDescent="0.25">
      <c r="A12" s="59">
        <v>10011</v>
      </c>
      <c r="B12" s="59" t="s">
        <v>5399</v>
      </c>
      <c r="C12" s="59" t="s">
        <v>53</v>
      </c>
      <c r="D12" s="59">
        <v>556</v>
      </c>
      <c r="E12" s="59" t="s">
        <v>28</v>
      </c>
      <c r="F12" s="59">
        <v>281</v>
      </c>
      <c r="G12" s="59" t="s">
        <v>134</v>
      </c>
      <c r="H12" s="59">
        <v>45</v>
      </c>
      <c r="I12" s="59" t="s">
        <v>110</v>
      </c>
      <c r="J12" s="59">
        <v>8</v>
      </c>
      <c r="K12" s="59" t="s">
        <v>206</v>
      </c>
      <c r="L12" s="59">
        <v>1384</v>
      </c>
      <c r="M12" s="59" t="s">
        <v>5483</v>
      </c>
      <c r="N12" s="59" t="s">
        <v>6129</v>
      </c>
      <c r="O12" s="59">
        <v>8164866</v>
      </c>
      <c r="P12" s="59" t="s">
        <v>6269</v>
      </c>
    </row>
    <row r="13" spans="1:16" x14ac:dyDescent="0.25">
      <c r="A13" s="59">
        <v>10012</v>
      </c>
      <c r="B13" s="59" t="s">
        <v>5400</v>
      </c>
      <c r="C13" s="59" t="s">
        <v>53</v>
      </c>
      <c r="D13" s="59">
        <v>556</v>
      </c>
      <c r="E13" s="59" t="s">
        <v>28</v>
      </c>
      <c r="F13" s="59">
        <v>281</v>
      </c>
      <c r="G13" s="59" t="s">
        <v>134</v>
      </c>
      <c r="H13" s="59">
        <v>45</v>
      </c>
      <c r="I13" s="59" t="s">
        <v>99</v>
      </c>
      <c r="J13" s="59">
        <v>16</v>
      </c>
      <c r="K13" s="59" t="s">
        <v>206</v>
      </c>
      <c r="L13" s="59">
        <v>1384</v>
      </c>
      <c r="M13" s="59" t="s">
        <v>5484</v>
      </c>
      <c r="N13" s="59" t="s">
        <v>6130</v>
      </c>
      <c r="O13" s="59">
        <v>8882341</v>
      </c>
      <c r="P13" s="59" t="s">
        <v>6269</v>
      </c>
    </row>
    <row r="14" spans="1:16" x14ac:dyDescent="0.25">
      <c r="A14" s="59">
        <v>10013</v>
      </c>
      <c r="B14" s="59" t="s">
        <v>5400</v>
      </c>
      <c r="C14" s="59" t="s">
        <v>53</v>
      </c>
      <c r="D14" s="59">
        <v>556</v>
      </c>
      <c r="E14" s="59" t="s">
        <v>28</v>
      </c>
      <c r="F14" s="59">
        <v>281</v>
      </c>
      <c r="G14" s="59" t="s">
        <v>134</v>
      </c>
      <c r="H14" s="59">
        <v>45</v>
      </c>
      <c r="I14" s="59" t="s">
        <v>99</v>
      </c>
      <c r="J14" s="59">
        <v>16</v>
      </c>
      <c r="K14" s="59" t="s">
        <v>206</v>
      </c>
      <c r="L14" s="59">
        <v>1384</v>
      </c>
      <c r="M14" s="59" t="s">
        <v>5485</v>
      </c>
      <c r="N14" s="59" t="s">
        <v>6130</v>
      </c>
      <c r="O14" s="59">
        <v>9456321</v>
      </c>
      <c r="P14" s="59" t="s">
        <v>6269</v>
      </c>
    </row>
    <row r="15" spans="1:16" x14ac:dyDescent="0.25">
      <c r="A15" s="59">
        <v>10014</v>
      </c>
      <c r="B15" s="59" t="s">
        <v>5399</v>
      </c>
      <c r="C15" s="59" t="s">
        <v>53</v>
      </c>
      <c r="D15" s="59">
        <v>556</v>
      </c>
      <c r="E15" s="59" t="s">
        <v>28</v>
      </c>
      <c r="F15" s="59">
        <v>281</v>
      </c>
      <c r="G15" s="59" t="s">
        <v>134</v>
      </c>
      <c r="H15" s="59">
        <v>45</v>
      </c>
      <c r="I15" s="59" t="s">
        <v>99</v>
      </c>
      <c r="J15" s="59">
        <v>16</v>
      </c>
      <c r="K15" s="59" t="s">
        <v>202</v>
      </c>
      <c r="L15" s="59">
        <v>1768</v>
      </c>
      <c r="M15" s="59" t="s">
        <v>5486</v>
      </c>
      <c r="N15" s="59" t="s">
        <v>6129</v>
      </c>
      <c r="O15" s="59">
        <v>10027431</v>
      </c>
      <c r="P15" s="59" t="s">
        <v>6269</v>
      </c>
    </row>
    <row r="16" spans="1:16" x14ac:dyDescent="0.25">
      <c r="A16" s="59">
        <v>10015</v>
      </c>
      <c r="B16" s="59" t="s">
        <v>5401</v>
      </c>
      <c r="C16" s="59" t="s">
        <v>53</v>
      </c>
      <c r="D16" s="59">
        <v>556</v>
      </c>
      <c r="E16" s="59" t="s">
        <v>28</v>
      </c>
      <c r="F16" s="59">
        <v>281</v>
      </c>
      <c r="G16" s="59" t="s">
        <v>229</v>
      </c>
      <c r="H16" s="59">
        <v>90</v>
      </c>
      <c r="I16" s="59" t="s">
        <v>110</v>
      </c>
      <c r="J16" s="59">
        <v>8</v>
      </c>
      <c r="K16" s="59" t="s">
        <v>4117</v>
      </c>
      <c r="L16" s="59">
        <v>1268</v>
      </c>
      <c r="M16" s="59" t="s">
        <v>5487</v>
      </c>
      <c r="N16" s="59" t="s">
        <v>6131</v>
      </c>
      <c r="O16" s="59">
        <v>10102048</v>
      </c>
      <c r="P16" s="59" t="s">
        <v>6269</v>
      </c>
    </row>
    <row r="17" spans="1:16" x14ac:dyDescent="0.25">
      <c r="A17" s="59">
        <v>10016</v>
      </c>
      <c r="B17" s="59" t="s">
        <v>5401</v>
      </c>
      <c r="C17" s="59" t="s">
        <v>53</v>
      </c>
      <c r="D17" s="59">
        <v>556</v>
      </c>
      <c r="E17" s="59" t="s">
        <v>28</v>
      </c>
      <c r="F17" s="59">
        <v>281</v>
      </c>
      <c r="G17" s="59" t="s">
        <v>229</v>
      </c>
      <c r="H17" s="59">
        <v>90</v>
      </c>
      <c r="I17" s="59" t="s">
        <v>114</v>
      </c>
      <c r="J17" s="59">
        <v>12</v>
      </c>
      <c r="K17" s="59" t="s">
        <v>202</v>
      </c>
      <c r="L17" s="59">
        <v>1768</v>
      </c>
      <c r="M17" s="59" t="s">
        <v>5488</v>
      </c>
      <c r="N17" s="59" t="s">
        <v>6131</v>
      </c>
      <c r="O17" s="59">
        <v>10460786</v>
      </c>
      <c r="P17" s="59" t="s">
        <v>6269</v>
      </c>
    </row>
    <row r="18" spans="1:16" x14ac:dyDescent="0.25">
      <c r="A18" s="59">
        <v>10017</v>
      </c>
      <c r="B18" s="59" t="s">
        <v>5401</v>
      </c>
      <c r="C18" s="59" t="s">
        <v>53</v>
      </c>
      <c r="D18" s="59">
        <v>556</v>
      </c>
      <c r="E18" s="59" t="s">
        <v>28</v>
      </c>
      <c r="F18" s="59">
        <v>281</v>
      </c>
      <c r="G18" s="59" t="s">
        <v>229</v>
      </c>
      <c r="H18" s="59">
        <v>90</v>
      </c>
      <c r="I18" s="59" t="s">
        <v>110</v>
      </c>
      <c r="J18" s="59">
        <v>8</v>
      </c>
      <c r="K18" s="59" t="s">
        <v>202</v>
      </c>
      <c r="L18" s="59">
        <v>1768</v>
      </c>
      <c r="M18" s="59" t="s">
        <v>5489</v>
      </c>
      <c r="N18" s="59" t="s">
        <v>6131</v>
      </c>
      <c r="O18" s="59">
        <v>10891271</v>
      </c>
      <c r="P18" s="59" t="s">
        <v>6269</v>
      </c>
    </row>
    <row r="19" spans="1:16" x14ac:dyDescent="0.25">
      <c r="A19" s="59">
        <v>10018</v>
      </c>
      <c r="B19" s="59" t="s">
        <v>5401</v>
      </c>
      <c r="C19" s="59" t="s">
        <v>53</v>
      </c>
      <c r="D19" s="59">
        <v>556</v>
      </c>
      <c r="E19" s="59" t="s">
        <v>28</v>
      </c>
      <c r="F19" s="59">
        <v>281</v>
      </c>
      <c r="G19" s="59" t="s">
        <v>229</v>
      </c>
      <c r="H19" s="59">
        <v>90</v>
      </c>
      <c r="I19" s="59" t="s">
        <v>99</v>
      </c>
      <c r="J19" s="59">
        <v>16</v>
      </c>
      <c r="K19" s="59" t="s">
        <v>4117</v>
      </c>
      <c r="L19" s="59">
        <v>1268</v>
      </c>
      <c r="M19" s="59" t="s">
        <v>5490</v>
      </c>
      <c r="N19" s="59" t="s">
        <v>6131</v>
      </c>
      <c r="O19" s="59">
        <v>11250008</v>
      </c>
      <c r="P19" s="59" t="s">
        <v>6269</v>
      </c>
    </row>
    <row r="20" spans="1:16" x14ac:dyDescent="0.25">
      <c r="A20" s="59">
        <v>10019</v>
      </c>
      <c r="B20" s="59" t="s">
        <v>5401</v>
      </c>
      <c r="C20" s="59" t="s">
        <v>53</v>
      </c>
      <c r="D20" s="59">
        <v>556</v>
      </c>
      <c r="E20" s="59" t="s">
        <v>28</v>
      </c>
      <c r="F20" s="59">
        <v>281</v>
      </c>
      <c r="G20" s="59" t="s">
        <v>229</v>
      </c>
      <c r="H20" s="59">
        <v>90</v>
      </c>
      <c r="I20" s="59" t="s">
        <v>99</v>
      </c>
      <c r="J20" s="59">
        <v>16</v>
      </c>
      <c r="K20" s="59" t="s">
        <v>202</v>
      </c>
      <c r="L20" s="59">
        <v>1768</v>
      </c>
      <c r="M20" s="59" t="s">
        <v>5491</v>
      </c>
      <c r="N20" s="59" t="s">
        <v>6131</v>
      </c>
      <c r="O20" s="59">
        <v>11608746</v>
      </c>
      <c r="P20" s="59" t="s">
        <v>6269</v>
      </c>
    </row>
    <row r="21" spans="1:16" x14ac:dyDescent="0.25">
      <c r="A21" s="59">
        <v>10020</v>
      </c>
      <c r="B21" s="59" t="s">
        <v>5402</v>
      </c>
      <c r="C21" s="59" t="s">
        <v>53</v>
      </c>
      <c r="D21" s="59">
        <v>556</v>
      </c>
      <c r="E21" s="59" t="s">
        <v>28</v>
      </c>
      <c r="F21" s="59">
        <v>281</v>
      </c>
      <c r="G21" s="59" t="s">
        <v>229</v>
      </c>
      <c r="H21" s="59">
        <v>90</v>
      </c>
      <c r="I21" s="59" t="s">
        <v>110</v>
      </c>
      <c r="J21" s="59">
        <v>8</v>
      </c>
      <c r="K21" s="59" t="s">
        <v>202</v>
      </c>
      <c r="L21" s="59">
        <v>1768</v>
      </c>
      <c r="M21" s="59" t="s">
        <v>5492</v>
      </c>
      <c r="N21" s="59" t="s">
        <v>6132</v>
      </c>
      <c r="O21" s="59">
        <v>13574484</v>
      </c>
      <c r="P21" s="59" t="s">
        <v>6269</v>
      </c>
    </row>
    <row r="22" spans="1:16" x14ac:dyDescent="0.25">
      <c r="A22" s="59">
        <v>10021</v>
      </c>
      <c r="B22" s="59" t="s">
        <v>5402</v>
      </c>
      <c r="C22" s="59" t="s">
        <v>53</v>
      </c>
      <c r="D22" s="59">
        <v>556</v>
      </c>
      <c r="E22" s="59" t="s">
        <v>28</v>
      </c>
      <c r="F22" s="59">
        <v>281</v>
      </c>
      <c r="G22" s="59" t="s">
        <v>229</v>
      </c>
      <c r="H22" s="59">
        <v>90</v>
      </c>
      <c r="I22" s="59" t="s">
        <v>99</v>
      </c>
      <c r="J22" s="59">
        <v>16</v>
      </c>
      <c r="K22" s="59" t="s">
        <v>202</v>
      </c>
      <c r="L22" s="59">
        <v>1768</v>
      </c>
      <c r="M22" s="59" t="s">
        <v>5493</v>
      </c>
      <c r="N22" s="59" t="s">
        <v>6132</v>
      </c>
      <c r="O22" s="59">
        <v>14220211</v>
      </c>
      <c r="P22" s="59" t="s">
        <v>6269</v>
      </c>
    </row>
    <row r="23" spans="1:16" x14ac:dyDescent="0.25">
      <c r="A23" s="59">
        <v>10022</v>
      </c>
      <c r="B23" s="59" t="s">
        <v>5403</v>
      </c>
      <c r="C23" s="59" t="s">
        <v>289</v>
      </c>
      <c r="D23" s="59">
        <v>742</v>
      </c>
      <c r="E23" s="59" t="s">
        <v>28</v>
      </c>
      <c r="F23" s="59">
        <v>281</v>
      </c>
      <c r="G23" s="59" t="s">
        <v>109</v>
      </c>
      <c r="H23" s="59">
        <v>35</v>
      </c>
      <c r="I23" s="59" t="s">
        <v>99</v>
      </c>
      <c r="J23" s="59">
        <v>16</v>
      </c>
      <c r="K23" s="59" t="s">
        <v>202</v>
      </c>
      <c r="L23" s="59">
        <v>1768</v>
      </c>
      <c r="M23" s="59" t="s">
        <v>5494</v>
      </c>
      <c r="N23" s="59" t="s">
        <v>6133</v>
      </c>
      <c r="O23" s="59">
        <v>11250151</v>
      </c>
      <c r="P23" s="59" t="s">
        <v>6270</v>
      </c>
    </row>
    <row r="24" spans="1:16" x14ac:dyDescent="0.25">
      <c r="A24" s="59">
        <v>10023</v>
      </c>
      <c r="B24" s="59" t="s">
        <v>5404</v>
      </c>
      <c r="C24" s="59" t="s">
        <v>349</v>
      </c>
      <c r="D24" s="59">
        <v>859</v>
      </c>
      <c r="E24" s="59" t="s">
        <v>28</v>
      </c>
      <c r="F24" s="59">
        <v>281</v>
      </c>
      <c r="G24" s="59" t="s">
        <v>462</v>
      </c>
      <c r="H24" s="59">
        <v>80</v>
      </c>
      <c r="I24" s="59" t="s">
        <v>99</v>
      </c>
      <c r="J24" s="59">
        <v>16</v>
      </c>
      <c r="K24" s="59" t="s">
        <v>202</v>
      </c>
      <c r="L24" s="59">
        <v>1768</v>
      </c>
      <c r="M24" s="59" t="s">
        <v>5495</v>
      </c>
      <c r="N24" s="59" t="s">
        <v>6134</v>
      </c>
      <c r="O24" s="59">
        <v>11479457</v>
      </c>
      <c r="P24" s="59" t="s">
        <v>6271</v>
      </c>
    </row>
    <row r="25" spans="1:16" x14ac:dyDescent="0.25">
      <c r="A25" s="59">
        <v>10024</v>
      </c>
      <c r="B25" s="59" t="s">
        <v>98</v>
      </c>
      <c r="C25" s="59" t="s">
        <v>285</v>
      </c>
      <c r="D25" s="59">
        <v>346</v>
      </c>
      <c r="E25" s="59" t="s">
        <v>281</v>
      </c>
      <c r="F25" s="59">
        <v>286</v>
      </c>
      <c r="G25" s="59" t="s">
        <v>85</v>
      </c>
      <c r="H25" s="59">
        <v>25</v>
      </c>
      <c r="I25" s="59" t="s">
        <v>99</v>
      </c>
      <c r="J25" s="59">
        <v>16</v>
      </c>
      <c r="K25" s="59" t="s">
        <v>206</v>
      </c>
      <c r="L25" s="59">
        <v>1384</v>
      </c>
      <c r="M25" s="59" t="s">
        <v>5496</v>
      </c>
      <c r="N25" s="59" t="s">
        <v>6135</v>
      </c>
      <c r="O25" s="59">
        <v>5581956</v>
      </c>
      <c r="P25" s="59" t="s">
        <v>6272</v>
      </c>
    </row>
    <row r="26" spans="1:16" x14ac:dyDescent="0.25">
      <c r="A26" s="59">
        <v>10025</v>
      </c>
      <c r="B26" s="59" t="s">
        <v>137</v>
      </c>
      <c r="C26" s="59" t="s">
        <v>285</v>
      </c>
      <c r="D26" s="59">
        <v>346</v>
      </c>
      <c r="E26" s="59" t="s">
        <v>281</v>
      </c>
      <c r="F26" s="59">
        <v>286</v>
      </c>
      <c r="G26" s="59" t="s">
        <v>85</v>
      </c>
      <c r="H26" s="59">
        <v>25</v>
      </c>
      <c r="I26" s="59" t="s">
        <v>110</v>
      </c>
      <c r="J26" s="59">
        <v>8</v>
      </c>
      <c r="K26" s="59" t="s">
        <v>202</v>
      </c>
      <c r="L26" s="59">
        <v>1768</v>
      </c>
      <c r="M26" s="59" t="s">
        <v>5497</v>
      </c>
      <c r="N26" s="59" t="s">
        <v>6136</v>
      </c>
      <c r="O26" s="59">
        <v>6170142</v>
      </c>
      <c r="P26" s="59" t="s">
        <v>6272</v>
      </c>
    </row>
    <row r="27" spans="1:16" x14ac:dyDescent="0.25">
      <c r="A27" s="59">
        <v>10026</v>
      </c>
      <c r="B27" s="59" t="s">
        <v>98</v>
      </c>
      <c r="C27" s="59" t="s">
        <v>285</v>
      </c>
      <c r="D27" s="59">
        <v>346</v>
      </c>
      <c r="E27" s="59" t="s">
        <v>281</v>
      </c>
      <c r="F27" s="59">
        <v>286</v>
      </c>
      <c r="G27" s="59" t="s">
        <v>85</v>
      </c>
      <c r="H27" s="59">
        <v>25</v>
      </c>
      <c r="I27" s="59" t="s">
        <v>110</v>
      </c>
      <c r="J27" s="59">
        <v>8</v>
      </c>
      <c r="K27" s="59" t="s">
        <v>4119</v>
      </c>
      <c r="L27" s="59">
        <v>884</v>
      </c>
      <c r="M27" s="59" t="s">
        <v>5498</v>
      </c>
      <c r="N27" s="59" t="s">
        <v>6135</v>
      </c>
      <c r="O27" s="59">
        <v>6299431</v>
      </c>
      <c r="P27" s="59" t="s">
        <v>6272</v>
      </c>
    </row>
    <row r="28" spans="1:16" x14ac:dyDescent="0.25">
      <c r="A28" s="59">
        <v>10027</v>
      </c>
      <c r="B28" s="59" t="s">
        <v>4310</v>
      </c>
      <c r="C28" s="59" t="s">
        <v>285</v>
      </c>
      <c r="D28" s="59">
        <v>346</v>
      </c>
      <c r="E28" s="59" t="s">
        <v>281</v>
      </c>
      <c r="F28" s="59">
        <v>286</v>
      </c>
      <c r="G28" s="59" t="s">
        <v>85</v>
      </c>
      <c r="H28" s="59">
        <v>25</v>
      </c>
      <c r="I28" s="59" t="s">
        <v>110</v>
      </c>
      <c r="J28" s="59">
        <v>8</v>
      </c>
      <c r="K28" s="59" t="s">
        <v>206</v>
      </c>
      <c r="L28" s="59">
        <v>1384</v>
      </c>
      <c r="M28" s="59" t="s">
        <v>5499</v>
      </c>
      <c r="N28" s="59" t="s">
        <v>6137</v>
      </c>
      <c r="O28" s="59">
        <v>7031112</v>
      </c>
      <c r="P28" s="59" t="s">
        <v>6273</v>
      </c>
    </row>
    <row r="29" spans="1:16" x14ac:dyDescent="0.25">
      <c r="A29" s="59">
        <v>10028</v>
      </c>
      <c r="B29" s="59" t="s">
        <v>5405</v>
      </c>
      <c r="C29" s="59" t="s">
        <v>285</v>
      </c>
      <c r="D29" s="59">
        <v>346</v>
      </c>
      <c r="E29" s="59" t="s">
        <v>281</v>
      </c>
      <c r="F29" s="59">
        <v>286</v>
      </c>
      <c r="G29" s="59" t="s">
        <v>102</v>
      </c>
      <c r="H29" s="59">
        <v>40</v>
      </c>
      <c r="I29" s="59" t="s">
        <v>114</v>
      </c>
      <c r="J29" s="59">
        <v>12</v>
      </c>
      <c r="K29" s="59" t="s">
        <v>206</v>
      </c>
      <c r="L29" s="59">
        <v>1384</v>
      </c>
      <c r="M29" s="59" t="s">
        <v>5500</v>
      </c>
      <c r="N29" s="59" t="s">
        <v>6138</v>
      </c>
      <c r="O29" s="59">
        <v>7447391</v>
      </c>
      <c r="P29" s="59" t="s">
        <v>6274</v>
      </c>
    </row>
    <row r="30" spans="1:16" x14ac:dyDescent="0.25">
      <c r="A30" s="59">
        <v>10029</v>
      </c>
      <c r="B30" s="59" t="s">
        <v>5405</v>
      </c>
      <c r="C30" s="59" t="s">
        <v>285</v>
      </c>
      <c r="D30" s="59">
        <v>346</v>
      </c>
      <c r="E30" s="59" t="s">
        <v>281</v>
      </c>
      <c r="F30" s="59">
        <v>286</v>
      </c>
      <c r="G30" s="59" t="s">
        <v>102</v>
      </c>
      <c r="H30" s="59">
        <v>40</v>
      </c>
      <c r="I30" s="59" t="s">
        <v>114</v>
      </c>
      <c r="J30" s="59">
        <v>12</v>
      </c>
      <c r="K30" s="59" t="s">
        <v>202</v>
      </c>
      <c r="L30" s="59">
        <v>1768</v>
      </c>
      <c r="M30" s="59" t="s">
        <v>5501</v>
      </c>
      <c r="N30" s="59" t="s">
        <v>6138</v>
      </c>
      <c r="O30" s="59">
        <v>8164866</v>
      </c>
      <c r="P30" s="59" t="s">
        <v>6274</v>
      </c>
    </row>
    <row r="31" spans="1:16" x14ac:dyDescent="0.25">
      <c r="A31" s="59">
        <v>10030</v>
      </c>
      <c r="B31" s="59" t="s">
        <v>137</v>
      </c>
      <c r="C31" s="59" t="s">
        <v>285</v>
      </c>
      <c r="D31" s="59">
        <v>346</v>
      </c>
      <c r="E31" s="59" t="s">
        <v>281</v>
      </c>
      <c r="F31" s="59">
        <v>286</v>
      </c>
      <c r="G31" s="59" t="s">
        <v>85</v>
      </c>
      <c r="H31" s="59">
        <v>25</v>
      </c>
      <c r="I31" s="59" t="s">
        <v>99</v>
      </c>
      <c r="J31" s="59">
        <v>16</v>
      </c>
      <c r="K31" s="59" t="s">
        <v>206</v>
      </c>
      <c r="L31" s="59">
        <v>1384</v>
      </c>
      <c r="M31" s="59" t="s">
        <v>5502</v>
      </c>
      <c r="N31" s="59" t="s">
        <v>6136</v>
      </c>
      <c r="O31" s="59">
        <v>8308361</v>
      </c>
      <c r="P31" s="59" t="s">
        <v>6272</v>
      </c>
    </row>
    <row r="32" spans="1:16" x14ac:dyDescent="0.25">
      <c r="A32" s="59">
        <v>10031</v>
      </c>
      <c r="B32" s="59" t="s">
        <v>5406</v>
      </c>
      <c r="C32" s="59" t="s">
        <v>280</v>
      </c>
      <c r="D32" s="59">
        <v>423</v>
      </c>
      <c r="E32" s="59" t="s">
        <v>281</v>
      </c>
      <c r="F32" s="59">
        <v>286</v>
      </c>
      <c r="G32" s="59" t="s">
        <v>132</v>
      </c>
      <c r="H32" s="59">
        <v>50</v>
      </c>
      <c r="I32" s="59" t="s">
        <v>110</v>
      </c>
      <c r="J32" s="59">
        <v>8</v>
      </c>
      <c r="K32" s="59" t="s">
        <v>4119</v>
      </c>
      <c r="L32" s="59">
        <v>884</v>
      </c>
      <c r="M32" s="59" t="s">
        <v>5503</v>
      </c>
      <c r="N32" s="59" t="s">
        <v>6139</v>
      </c>
      <c r="O32" s="59">
        <v>7031112</v>
      </c>
      <c r="P32" s="59" t="s">
        <v>6275</v>
      </c>
    </row>
    <row r="33" spans="1:16" x14ac:dyDescent="0.25">
      <c r="A33" s="59">
        <v>10032</v>
      </c>
      <c r="B33" s="59" t="s">
        <v>5064</v>
      </c>
      <c r="C33" s="59" t="s">
        <v>280</v>
      </c>
      <c r="D33" s="59">
        <v>423</v>
      </c>
      <c r="E33" s="59" t="s">
        <v>281</v>
      </c>
      <c r="F33" s="59">
        <v>286</v>
      </c>
      <c r="G33" s="59" t="s">
        <v>132</v>
      </c>
      <c r="H33" s="59">
        <v>50</v>
      </c>
      <c r="I33" s="59" t="s">
        <v>110</v>
      </c>
      <c r="J33" s="59">
        <v>8</v>
      </c>
      <c r="K33" s="59" t="s">
        <v>4119</v>
      </c>
      <c r="L33" s="59">
        <v>884</v>
      </c>
      <c r="M33" s="59" t="s">
        <v>5504</v>
      </c>
      <c r="N33" s="59" t="s">
        <v>6140</v>
      </c>
      <c r="O33" s="59">
        <v>7318102</v>
      </c>
      <c r="P33" s="59" t="s">
        <v>6275</v>
      </c>
    </row>
    <row r="34" spans="1:16" x14ac:dyDescent="0.25">
      <c r="A34" s="59">
        <v>10033</v>
      </c>
      <c r="B34" s="59" t="s">
        <v>104</v>
      </c>
      <c r="C34" s="59" t="s">
        <v>280</v>
      </c>
      <c r="D34" s="59">
        <v>423</v>
      </c>
      <c r="E34" s="59" t="s">
        <v>281</v>
      </c>
      <c r="F34" s="59">
        <v>286</v>
      </c>
      <c r="G34" s="59" t="s">
        <v>134</v>
      </c>
      <c r="H34" s="59">
        <v>45</v>
      </c>
      <c r="I34" s="59" t="s">
        <v>110</v>
      </c>
      <c r="J34" s="59">
        <v>8</v>
      </c>
      <c r="K34" s="59" t="s">
        <v>206</v>
      </c>
      <c r="L34" s="59">
        <v>1384</v>
      </c>
      <c r="M34" s="59" t="s">
        <v>5505</v>
      </c>
      <c r="N34" s="59" t="s">
        <v>6141</v>
      </c>
      <c r="O34" s="59">
        <v>7447391</v>
      </c>
      <c r="P34" s="59" t="s">
        <v>6276</v>
      </c>
    </row>
    <row r="35" spans="1:16" x14ac:dyDescent="0.25">
      <c r="A35" s="59">
        <v>10034</v>
      </c>
      <c r="B35" s="59" t="s">
        <v>5064</v>
      </c>
      <c r="C35" s="59" t="s">
        <v>280</v>
      </c>
      <c r="D35" s="59">
        <v>423</v>
      </c>
      <c r="E35" s="59" t="s">
        <v>281</v>
      </c>
      <c r="F35" s="59">
        <v>286</v>
      </c>
      <c r="G35" s="59" t="s">
        <v>132</v>
      </c>
      <c r="H35" s="59">
        <v>50</v>
      </c>
      <c r="I35" s="59" t="s">
        <v>110</v>
      </c>
      <c r="J35" s="59">
        <v>8</v>
      </c>
      <c r="K35" s="59" t="s">
        <v>4119</v>
      </c>
      <c r="L35" s="59">
        <v>884</v>
      </c>
      <c r="M35" s="59" t="s">
        <v>5506</v>
      </c>
      <c r="N35" s="59" t="s">
        <v>6140</v>
      </c>
      <c r="O35" s="59">
        <v>7447391</v>
      </c>
      <c r="P35" s="59" t="s">
        <v>6275</v>
      </c>
    </row>
    <row r="36" spans="1:16" x14ac:dyDescent="0.25">
      <c r="A36" s="59">
        <v>10035</v>
      </c>
      <c r="B36" s="59" t="s">
        <v>5406</v>
      </c>
      <c r="C36" s="59" t="s">
        <v>280</v>
      </c>
      <c r="D36" s="59">
        <v>423</v>
      </c>
      <c r="E36" s="59" t="s">
        <v>281</v>
      </c>
      <c r="F36" s="59">
        <v>286</v>
      </c>
      <c r="G36" s="59" t="s">
        <v>132</v>
      </c>
      <c r="H36" s="59">
        <v>50</v>
      </c>
      <c r="I36" s="59" t="s">
        <v>110</v>
      </c>
      <c r="J36" s="59">
        <v>8</v>
      </c>
      <c r="K36" s="59" t="s">
        <v>206</v>
      </c>
      <c r="L36" s="59">
        <v>1384</v>
      </c>
      <c r="M36" s="59" t="s">
        <v>5507</v>
      </c>
      <c r="N36" s="59" t="s">
        <v>6139</v>
      </c>
      <c r="O36" s="59">
        <v>7461597</v>
      </c>
      <c r="P36" s="59" t="s">
        <v>6275</v>
      </c>
    </row>
    <row r="37" spans="1:16" x14ac:dyDescent="0.25">
      <c r="A37" s="59">
        <v>10036</v>
      </c>
      <c r="B37" s="59" t="s">
        <v>5064</v>
      </c>
      <c r="C37" s="59" t="s">
        <v>280</v>
      </c>
      <c r="D37" s="59">
        <v>423</v>
      </c>
      <c r="E37" s="59" t="s">
        <v>281</v>
      </c>
      <c r="F37" s="59">
        <v>286</v>
      </c>
      <c r="G37" s="59" t="s">
        <v>132</v>
      </c>
      <c r="H37" s="59">
        <v>50</v>
      </c>
      <c r="I37" s="59" t="s">
        <v>110</v>
      </c>
      <c r="J37" s="59">
        <v>8</v>
      </c>
      <c r="K37" s="59" t="s">
        <v>206</v>
      </c>
      <c r="L37" s="59">
        <v>1384</v>
      </c>
      <c r="M37" s="59" t="s">
        <v>5508</v>
      </c>
      <c r="N37" s="59" t="s">
        <v>6140</v>
      </c>
      <c r="O37" s="59">
        <v>7605092</v>
      </c>
      <c r="P37" s="59" t="s">
        <v>6275</v>
      </c>
    </row>
    <row r="38" spans="1:16" x14ac:dyDescent="0.25">
      <c r="A38" s="59">
        <v>10037</v>
      </c>
      <c r="B38" s="59" t="s">
        <v>5266</v>
      </c>
      <c r="C38" s="59" t="s">
        <v>280</v>
      </c>
      <c r="D38" s="59">
        <v>423</v>
      </c>
      <c r="E38" s="59" t="s">
        <v>281</v>
      </c>
      <c r="F38" s="59">
        <v>286</v>
      </c>
      <c r="G38" s="59" t="s">
        <v>132</v>
      </c>
      <c r="H38" s="59">
        <v>50</v>
      </c>
      <c r="I38" s="59" t="s">
        <v>110</v>
      </c>
      <c r="J38" s="59">
        <v>8</v>
      </c>
      <c r="K38" s="59" t="s">
        <v>206</v>
      </c>
      <c r="L38" s="59">
        <v>1384</v>
      </c>
      <c r="M38" s="59" t="s">
        <v>5509</v>
      </c>
      <c r="N38" s="59" t="s">
        <v>6142</v>
      </c>
      <c r="O38" s="59">
        <v>7734381</v>
      </c>
      <c r="P38" s="59" t="s">
        <v>6275</v>
      </c>
    </row>
    <row r="39" spans="1:16" x14ac:dyDescent="0.25">
      <c r="A39" s="59">
        <v>10038</v>
      </c>
      <c r="B39" s="59" t="s">
        <v>5266</v>
      </c>
      <c r="C39" s="59" t="s">
        <v>280</v>
      </c>
      <c r="D39" s="59">
        <v>423</v>
      </c>
      <c r="E39" s="59" t="s">
        <v>281</v>
      </c>
      <c r="F39" s="59">
        <v>286</v>
      </c>
      <c r="G39" s="59" t="s">
        <v>132</v>
      </c>
      <c r="H39" s="59">
        <v>50</v>
      </c>
      <c r="I39" s="59" t="s">
        <v>110</v>
      </c>
      <c r="J39" s="59">
        <v>8</v>
      </c>
      <c r="K39" s="59" t="s">
        <v>206</v>
      </c>
      <c r="L39" s="59">
        <v>1384</v>
      </c>
      <c r="M39" s="59" t="s">
        <v>5510</v>
      </c>
      <c r="N39" s="59" t="s">
        <v>6142</v>
      </c>
      <c r="O39" s="59">
        <v>8035577</v>
      </c>
      <c r="P39" s="59" t="s">
        <v>6275</v>
      </c>
    </row>
    <row r="40" spans="1:16" x14ac:dyDescent="0.25">
      <c r="A40" s="59">
        <v>10039</v>
      </c>
      <c r="B40" s="59" t="s">
        <v>5064</v>
      </c>
      <c r="C40" s="59" t="s">
        <v>280</v>
      </c>
      <c r="D40" s="59">
        <v>423</v>
      </c>
      <c r="E40" s="59" t="s">
        <v>281</v>
      </c>
      <c r="F40" s="59">
        <v>286</v>
      </c>
      <c r="G40" s="59" t="s">
        <v>132</v>
      </c>
      <c r="H40" s="59">
        <v>50</v>
      </c>
      <c r="I40" s="59" t="s">
        <v>114</v>
      </c>
      <c r="J40" s="59">
        <v>12</v>
      </c>
      <c r="K40" s="59" t="s">
        <v>206</v>
      </c>
      <c r="L40" s="59">
        <v>1384</v>
      </c>
      <c r="M40" s="59" t="s">
        <v>5511</v>
      </c>
      <c r="N40" s="59" t="s">
        <v>6140</v>
      </c>
      <c r="O40" s="59">
        <v>8394314</v>
      </c>
      <c r="P40" s="59" t="s">
        <v>6275</v>
      </c>
    </row>
    <row r="41" spans="1:16" x14ac:dyDescent="0.25">
      <c r="A41" s="59">
        <v>10040</v>
      </c>
      <c r="B41" s="59" t="s">
        <v>5266</v>
      </c>
      <c r="C41" s="59" t="s">
        <v>280</v>
      </c>
      <c r="D41" s="59">
        <v>423</v>
      </c>
      <c r="E41" s="59" t="s">
        <v>281</v>
      </c>
      <c r="F41" s="59">
        <v>286</v>
      </c>
      <c r="G41" s="59" t="s">
        <v>132</v>
      </c>
      <c r="H41" s="59">
        <v>50</v>
      </c>
      <c r="I41" s="59" t="s">
        <v>110</v>
      </c>
      <c r="J41" s="59">
        <v>8</v>
      </c>
      <c r="K41" s="59" t="s">
        <v>202</v>
      </c>
      <c r="L41" s="59">
        <v>1768</v>
      </c>
      <c r="M41" s="59" t="s">
        <v>5512</v>
      </c>
      <c r="N41" s="59" t="s">
        <v>6142</v>
      </c>
      <c r="O41" s="59">
        <v>8595351</v>
      </c>
      <c r="P41" s="59" t="s">
        <v>6275</v>
      </c>
    </row>
    <row r="42" spans="1:16" x14ac:dyDescent="0.25">
      <c r="A42" s="59">
        <v>10041</v>
      </c>
      <c r="B42" s="59" t="s">
        <v>5064</v>
      </c>
      <c r="C42" s="59" t="s">
        <v>280</v>
      </c>
      <c r="D42" s="59">
        <v>423</v>
      </c>
      <c r="E42" s="59" t="s">
        <v>281</v>
      </c>
      <c r="F42" s="59">
        <v>286</v>
      </c>
      <c r="G42" s="59" t="s">
        <v>132</v>
      </c>
      <c r="H42" s="59">
        <v>50</v>
      </c>
      <c r="I42" s="59" t="s">
        <v>110</v>
      </c>
      <c r="J42" s="59">
        <v>8</v>
      </c>
      <c r="K42" s="59" t="s">
        <v>206</v>
      </c>
      <c r="L42" s="59">
        <v>1384</v>
      </c>
      <c r="M42" s="59" t="s">
        <v>5507</v>
      </c>
      <c r="N42" s="59" t="s">
        <v>6140</v>
      </c>
      <c r="O42" s="59">
        <v>8595351</v>
      </c>
      <c r="P42" s="59" t="s">
        <v>6275</v>
      </c>
    </row>
    <row r="43" spans="1:16" x14ac:dyDescent="0.25">
      <c r="A43" s="59">
        <v>10042</v>
      </c>
      <c r="B43" s="59" t="s">
        <v>5064</v>
      </c>
      <c r="C43" s="59" t="s">
        <v>280</v>
      </c>
      <c r="D43" s="59">
        <v>423</v>
      </c>
      <c r="E43" s="59" t="s">
        <v>281</v>
      </c>
      <c r="F43" s="59">
        <v>286</v>
      </c>
      <c r="G43" s="59" t="s">
        <v>132</v>
      </c>
      <c r="H43" s="59">
        <v>50</v>
      </c>
      <c r="I43" s="59" t="s">
        <v>99</v>
      </c>
      <c r="J43" s="59">
        <v>16</v>
      </c>
      <c r="K43" s="59" t="s">
        <v>206</v>
      </c>
      <c r="L43" s="59">
        <v>1384</v>
      </c>
      <c r="M43" s="59" t="s">
        <v>5513</v>
      </c>
      <c r="N43" s="59" t="s">
        <v>6140</v>
      </c>
      <c r="O43" s="59">
        <v>8595351</v>
      </c>
      <c r="P43" s="59" t="s">
        <v>6275</v>
      </c>
    </row>
    <row r="44" spans="1:16" x14ac:dyDescent="0.25">
      <c r="A44" s="59">
        <v>10043</v>
      </c>
      <c r="B44" s="59" t="s">
        <v>5406</v>
      </c>
      <c r="C44" s="59" t="s">
        <v>280</v>
      </c>
      <c r="D44" s="59">
        <v>423</v>
      </c>
      <c r="E44" s="59" t="s">
        <v>281</v>
      </c>
      <c r="F44" s="59">
        <v>286</v>
      </c>
      <c r="G44" s="59" t="s">
        <v>132</v>
      </c>
      <c r="H44" s="59">
        <v>50</v>
      </c>
      <c r="I44" s="59" t="s">
        <v>114</v>
      </c>
      <c r="J44" s="59">
        <v>12</v>
      </c>
      <c r="K44" s="59" t="s">
        <v>206</v>
      </c>
      <c r="L44" s="59">
        <v>1384</v>
      </c>
      <c r="M44" s="59" t="s">
        <v>5514</v>
      </c>
      <c r="N44" s="59" t="s">
        <v>6139</v>
      </c>
      <c r="O44" s="59">
        <v>9169331</v>
      </c>
      <c r="P44" s="59" t="s">
        <v>6275</v>
      </c>
    </row>
    <row r="45" spans="1:16" x14ac:dyDescent="0.25">
      <c r="A45" s="59">
        <v>10044</v>
      </c>
      <c r="B45" s="59" t="s">
        <v>155</v>
      </c>
      <c r="C45" s="59" t="s">
        <v>280</v>
      </c>
      <c r="D45" s="59">
        <v>423</v>
      </c>
      <c r="E45" s="59" t="s">
        <v>281</v>
      </c>
      <c r="F45" s="59">
        <v>286</v>
      </c>
      <c r="G45" s="59" t="s">
        <v>127</v>
      </c>
      <c r="H45" s="59">
        <v>30</v>
      </c>
      <c r="I45" s="59" t="s">
        <v>114</v>
      </c>
      <c r="J45" s="59">
        <v>12</v>
      </c>
      <c r="K45" s="59" t="s">
        <v>202</v>
      </c>
      <c r="L45" s="59">
        <v>1768</v>
      </c>
      <c r="M45" s="59" t="s">
        <v>5515</v>
      </c>
      <c r="N45" s="59" t="s">
        <v>6143</v>
      </c>
      <c r="O45" s="59">
        <v>9327032</v>
      </c>
      <c r="P45" s="59" t="s">
        <v>6277</v>
      </c>
    </row>
    <row r="46" spans="1:16" x14ac:dyDescent="0.25">
      <c r="A46" s="59">
        <v>10045</v>
      </c>
      <c r="B46" s="59" t="s">
        <v>5064</v>
      </c>
      <c r="C46" s="59" t="s">
        <v>280</v>
      </c>
      <c r="D46" s="59">
        <v>423</v>
      </c>
      <c r="E46" s="59" t="s">
        <v>281</v>
      </c>
      <c r="F46" s="59">
        <v>286</v>
      </c>
      <c r="G46" s="59" t="s">
        <v>132</v>
      </c>
      <c r="H46" s="59">
        <v>50</v>
      </c>
      <c r="I46" s="59" t="s">
        <v>114</v>
      </c>
      <c r="J46" s="59">
        <v>12</v>
      </c>
      <c r="K46" s="59" t="s">
        <v>202</v>
      </c>
      <c r="L46" s="59">
        <v>1768</v>
      </c>
      <c r="M46" s="59" t="s">
        <v>5516</v>
      </c>
      <c r="N46" s="59" t="s">
        <v>6140</v>
      </c>
      <c r="O46" s="59">
        <v>9341381</v>
      </c>
      <c r="P46" s="59" t="s">
        <v>6275</v>
      </c>
    </row>
    <row r="47" spans="1:16" x14ac:dyDescent="0.25">
      <c r="A47" s="59">
        <v>10046</v>
      </c>
      <c r="B47" s="59" t="s">
        <v>5064</v>
      </c>
      <c r="C47" s="59" t="s">
        <v>280</v>
      </c>
      <c r="D47" s="59">
        <v>423</v>
      </c>
      <c r="E47" s="59" t="s">
        <v>281</v>
      </c>
      <c r="F47" s="59">
        <v>286</v>
      </c>
      <c r="G47" s="59" t="s">
        <v>132</v>
      </c>
      <c r="H47" s="59">
        <v>50</v>
      </c>
      <c r="I47" s="59" t="s">
        <v>114</v>
      </c>
      <c r="J47" s="59">
        <v>12</v>
      </c>
      <c r="K47" s="59" t="s">
        <v>202</v>
      </c>
      <c r="L47" s="59">
        <v>1768</v>
      </c>
      <c r="M47" s="59" t="s">
        <v>5517</v>
      </c>
      <c r="N47" s="59" t="s">
        <v>6140</v>
      </c>
      <c r="O47" s="59">
        <v>9398779</v>
      </c>
      <c r="P47" s="59" t="s">
        <v>6275</v>
      </c>
    </row>
    <row r="48" spans="1:16" x14ac:dyDescent="0.25">
      <c r="A48" s="59">
        <v>10047</v>
      </c>
      <c r="B48" s="59" t="s">
        <v>5064</v>
      </c>
      <c r="C48" s="59" t="s">
        <v>280</v>
      </c>
      <c r="D48" s="59">
        <v>423</v>
      </c>
      <c r="E48" s="59" t="s">
        <v>281</v>
      </c>
      <c r="F48" s="59">
        <v>286</v>
      </c>
      <c r="G48" s="59" t="s">
        <v>132</v>
      </c>
      <c r="H48" s="59">
        <v>50</v>
      </c>
      <c r="I48" s="59" t="s">
        <v>99</v>
      </c>
      <c r="J48" s="59">
        <v>16</v>
      </c>
      <c r="K48" s="59" t="s">
        <v>206</v>
      </c>
      <c r="L48" s="59">
        <v>1384</v>
      </c>
      <c r="M48" s="59" t="s">
        <v>5518</v>
      </c>
      <c r="N48" s="59" t="s">
        <v>6140</v>
      </c>
      <c r="O48" s="59">
        <v>9398779</v>
      </c>
      <c r="P48" s="59" t="s">
        <v>6275</v>
      </c>
    </row>
    <row r="49" spans="1:16" x14ac:dyDescent="0.25">
      <c r="A49" s="59">
        <v>10048</v>
      </c>
      <c r="B49" s="59" t="s">
        <v>5064</v>
      </c>
      <c r="C49" s="59" t="s">
        <v>280</v>
      </c>
      <c r="D49" s="59">
        <v>423</v>
      </c>
      <c r="E49" s="59" t="s">
        <v>281</v>
      </c>
      <c r="F49" s="59">
        <v>286</v>
      </c>
      <c r="G49" s="59" t="s">
        <v>132</v>
      </c>
      <c r="H49" s="59">
        <v>50</v>
      </c>
      <c r="I49" s="59" t="s">
        <v>99</v>
      </c>
      <c r="J49" s="59">
        <v>16</v>
      </c>
      <c r="K49" s="59" t="s">
        <v>213</v>
      </c>
      <c r="L49" s="59">
        <v>2768</v>
      </c>
      <c r="M49" s="59" t="s">
        <v>5519</v>
      </c>
      <c r="N49" s="59" t="s">
        <v>6140</v>
      </c>
      <c r="O49" s="59">
        <v>9743311</v>
      </c>
      <c r="P49" s="59" t="s">
        <v>6275</v>
      </c>
    </row>
    <row r="50" spans="1:16" x14ac:dyDescent="0.25">
      <c r="A50" s="59">
        <v>10049</v>
      </c>
      <c r="B50" s="59" t="s">
        <v>5064</v>
      </c>
      <c r="C50" s="59" t="s">
        <v>280</v>
      </c>
      <c r="D50" s="59">
        <v>423</v>
      </c>
      <c r="E50" s="59" t="s">
        <v>281</v>
      </c>
      <c r="F50" s="59">
        <v>286</v>
      </c>
      <c r="G50" s="59" t="s">
        <v>132</v>
      </c>
      <c r="H50" s="59">
        <v>50</v>
      </c>
      <c r="I50" s="59" t="s">
        <v>110</v>
      </c>
      <c r="J50" s="59">
        <v>8</v>
      </c>
      <c r="K50" s="59" t="s">
        <v>202</v>
      </c>
      <c r="L50" s="59">
        <v>1768</v>
      </c>
      <c r="M50" s="59" t="s">
        <v>5520</v>
      </c>
      <c r="N50" s="59" t="s">
        <v>6140</v>
      </c>
      <c r="O50" s="59">
        <v>9886806</v>
      </c>
      <c r="P50" s="59" t="s">
        <v>6275</v>
      </c>
    </row>
    <row r="51" spans="1:16" x14ac:dyDescent="0.25">
      <c r="A51" s="59">
        <v>10050</v>
      </c>
      <c r="B51" s="59" t="s">
        <v>5064</v>
      </c>
      <c r="C51" s="59" t="s">
        <v>280</v>
      </c>
      <c r="D51" s="59">
        <v>423</v>
      </c>
      <c r="E51" s="59" t="s">
        <v>281</v>
      </c>
      <c r="F51" s="59">
        <v>286</v>
      </c>
      <c r="G51" s="59" t="s">
        <v>132</v>
      </c>
      <c r="H51" s="59">
        <v>50</v>
      </c>
      <c r="I51" s="59" t="s">
        <v>110</v>
      </c>
      <c r="J51" s="59">
        <v>8</v>
      </c>
      <c r="K51" s="59" t="s">
        <v>202</v>
      </c>
      <c r="L51" s="59">
        <v>1768</v>
      </c>
      <c r="M51" s="59" t="s">
        <v>5521</v>
      </c>
      <c r="N51" s="59" t="s">
        <v>6140</v>
      </c>
      <c r="O51" s="59">
        <v>10030301</v>
      </c>
      <c r="P51" s="59" t="s">
        <v>6275</v>
      </c>
    </row>
    <row r="52" spans="1:16" x14ac:dyDescent="0.25">
      <c r="A52" s="59">
        <v>10051</v>
      </c>
      <c r="B52" s="59" t="s">
        <v>5064</v>
      </c>
      <c r="C52" s="59" t="s">
        <v>280</v>
      </c>
      <c r="D52" s="59">
        <v>423</v>
      </c>
      <c r="E52" s="59" t="s">
        <v>281</v>
      </c>
      <c r="F52" s="59">
        <v>286</v>
      </c>
      <c r="G52" s="59" t="s">
        <v>132</v>
      </c>
      <c r="H52" s="59">
        <v>50</v>
      </c>
      <c r="I52" s="59" t="s">
        <v>110</v>
      </c>
      <c r="J52" s="59">
        <v>8</v>
      </c>
      <c r="K52" s="59" t="s">
        <v>202</v>
      </c>
      <c r="L52" s="59">
        <v>1768</v>
      </c>
      <c r="M52" s="59" t="s">
        <v>5522</v>
      </c>
      <c r="N52" s="59" t="s">
        <v>6140</v>
      </c>
      <c r="O52" s="59">
        <v>11752097</v>
      </c>
      <c r="P52" s="59" t="s">
        <v>6275</v>
      </c>
    </row>
    <row r="53" spans="1:16" x14ac:dyDescent="0.25">
      <c r="A53" s="59">
        <v>10052</v>
      </c>
      <c r="B53" s="59" t="s">
        <v>167</v>
      </c>
      <c r="C53" s="59" t="s">
        <v>306</v>
      </c>
      <c r="D53" s="59">
        <v>519</v>
      </c>
      <c r="E53" s="59" t="s">
        <v>281</v>
      </c>
      <c r="F53" s="59">
        <v>286</v>
      </c>
      <c r="G53" s="59" t="s">
        <v>102</v>
      </c>
      <c r="H53" s="59">
        <v>40</v>
      </c>
      <c r="I53" s="59" t="s">
        <v>90</v>
      </c>
      <c r="J53" s="59">
        <v>4</v>
      </c>
      <c r="K53" s="59" t="s">
        <v>206</v>
      </c>
      <c r="L53" s="59">
        <v>1384</v>
      </c>
      <c r="M53" s="59" t="s">
        <v>5523</v>
      </c>
      <c r="N53" s="59" t="s">
        <v>6144</v>
      </c>
      <c r="O53" s="59">
        <v>6672518</v>
      </c>
      <c r="P53" s="59" t="s">
        <v>6278</v>
      </c>
    </row>
    <row r="54" spans="1:16" x14ac:dyDescent="0.25">
      <c r="A54" s="59">
        <v>10053</v>
      </c>
      <c r="B54" s="59" t="s">
        <v>167</v>
      </c>
      <c r="C54" s="59" t="s">
        <v>306</v>
      </c>
      <c r="D54" s="59">
        <v>519</v>
      </c>
      <c r="E54" s="59" t="s">
        <v>281</v>
      </c>
      <c r="F54" s="59">
        <v>286</v>
      </c>
      <c r="G54" s="59" t="s">
        <v>102</v>
      </c>
      <c r="H54" s="59">
        <v>40</v>
      </c>
      <c r="I54" s="59" t="s">
        <v>110</v>
      </c>
      <c r="J54" s="59">
        <v>8</v>
      </c>
      <c r="K54" s="59" t="s">
        <v>206</v>
      </c>
      <c r="L54" s="59">
        <v>1384</v>
      </c>
      <c r="M54" s="59" t="s">
        <v>5524</v>
      </c>
      <c r="N54" s="59" t="s">
        <v>6144</v>
      </c>
      <c r="O54" s="59">
        <v>7016906</v>
      </c>
      <c r="P54" s="59" t="s">
        <v>6278</v>
      </c>
    </row>
    <row r="55" spans="1:16" x14ac:dyDescent="0.25">
      <c r="A55" s="59">
        <v>10054</v>
      </c>
      <c r="B55" s="59" t="s">
        <v>137</v>
      </c>
      <c r="C55" s="59" t="s">
        <v>306</v>
      </c>
      <c r="D55" s="59">
        <v>519</v>
      </c>
      <c r="E55" s="59" t="s">
        <v>281</v>
      </c>
      <c r="F55" s="59">
        <v>286</v>
      </c>
      <c r="G55" s="59" t="s">
        <v>85</v>
      </c>
      <c r="H55" s="59">
        <v>25</v>
      </c>
      <c r="I55" s="59" t="s">
        <v>110</v>
      </c>
      <c r="J55" s="59">
        <v>8</v>
      </c>
      <c r="K55" s="59" t="s">
        <v>206</v>
      </c>
      <c r="L55" s="59">
        <v>1384</v>
      </c>
      <c r="M55" s="59" t="s">
        <v>5525</v>
      </c>
      <c r="N55" s="59" t="s">
        <v>6136</v>
      </c>
      <c r="O55" s="59">
        <v>7246354</v>
      </c>
      <c r="P55" s="59" t="s">
        <v>6272</v>
      </c>
    </row>
    <row r="56" spans="1:16" x14ac:dyDescent="0.25">
      <c r="A56" s="59">
        <v>10055</v>
      </c>
      <c r="B56" s="59" t="s">
        <v>167</v>
      </c>
      <c r="C56" s="59" t="s">
        <v>306</v>
      </c>
      <c r="D56" s="59">
        <v>519</v>
      </c>
      <c r="E56" s="59" t="s">
        <v>281</v>
      </c>
      <c r="F56" s="59">
        <v>286</v>
      </c>
      <c r="G56" s="59" t="s">
        <v>102</v>
      </c>
      <c r="H56" s="59">
        <v>40</v>
      </c>
      <c r="I56" s="59" t="s">
        <v>110</v>
      </c>
      <c r="J56" s="59">
        <v>8</v>
      </c>
      <c r="K56" s="59" t="s">
        <v>206</v>
      </c>
      <c r="L56" s="59">
        <v>1384</v>
      </c>
      <c r="M56" s="59" t="s">
        <v>5526</v>
      </c>
      <c r="N56" s="59" t="s">
        <v>6144</v>
      </c>
      <c r="O56" s="59">
        <v>7533488</v>
      </c>
      <c r="P56" s="59" t="s">
        <v>6278</v>
      </c>
    </row>
    <row r="57" spans="1:16" x14ac:dyDescent="0.25">
      <c r="A57" s="59">
        <v>10056</v>
      </c>
      <c r="B57" s="59" t="s">
        <v>167</v>
      </c>
      <c r="C57" s="59" t="s">
        <v>306</v>
      </c>
      <c r="D57" s="59">
        <v>519</v>
      </c>
      <c r="E57" s="59" t="s">
        <v>281</v>
      </c>
      <c r="F57" s="59">
        <v>286</v>
      </c>
      <c r="G57" s="59" t="s">
        <v>102</v>
      </c>
      <c r="H57" s="59">
        <v>40</v>
      </c>
      <c r="I57" s="59" t="s">
        <v>99</v>
      </c>
      <c r="J57" s="59">
        <v>16</v>
      </c>
      <c r="K57" s="59" t="s">
        <v>206</v>
      </c>
      <c r="L57" s="59">
        <v>1384</v>
      </c>
      <c r="M57" s="59" t="s">
        <v>5527</v>
      </c>
      <c r="N57" s="59" t="s">
        <v>6144</v>
      </c>
      <c r="O57" s="59">
        <v>7734381</v>
      </c>
      <c r="P57" s="59" t="s">
        <v>6278</v>
      </c>
    </row>
    <row r="58" spans="1:16" x14ac:dyDescent="0.25">
      <c r="A58" s="59">
        <v>10057</v>
      </c>
      <c r="B58" s="59" t="s">
        <v>167</v>
      </c>
      <c r="C58" s="59" t="s">
        <v>306</v>
      </c>
      <c r="D58" s="59">
        <v>519</v>
      </c>
      <c r="E58" s="59" t="s">
        <v>281</v>
      </c>
      <c r="F58" s="59">
        <v>286</v>
      </c>
      <c r="G58" s="59" t="s">
        <v>102</v>
      </c>
      <c r="H58" s="59">
        <v>40</v>
      </c>
      <c r="I58" s="59" t="s">
        <v>110</v>
      </c>
      <c r="J58" s="59">
        <v>8</v>
      </c>
      <c r="K58" s="59" t="s">
        <v>202</v>
      </c>
      <c r="L58" s="59">
        <v>1768</v>
      </c>
      <c r="M58" s="59" t="s">
        <v>5528</v>
      </c>
      <c r="N58" s="59" t="s">
        <v>6144</v>
      </c>
      <c r="O58" s="59">
        <v>7820478</v>
      </c>
      <c r="P58" s="59" t="s">
        <v>6278</v>
      </c>
    </row>
    <row r="59" spans="1:16" x14ac:dyDescent="0.25">
      <c r="A59" s="59">
        <v>10058</v>
      </c>
      <c r="B59" s="59" t="s">
        <v>5405</v>
      </c>
      <c r="C59" s="59" t="s">
        <v>306</v>
      </c>
      <c r="D59" s="59">
        <v>519</v>
      </c>
      <c r="E59" s="59" t="s">
        <v>281</v>
      </c>
      <c r="F59" s="59">
        <v>286</v>
      </c>
      <c r="G59" s="59" t="s">
        <v>132</v>
      </c>
      <c r="H59" s="59">
        <v>50</v>
      </c>
      <c r="I59" s="59" t="s">
        <v>114</v>
      </c>
      <c r="J59" s="59">
        <v>12</v>
      </c>
      <c r="K59" s="59" t="s">
        <v>206</v>
      </c>
      <c r="L59" s="59">
        <v>1384</v>
      </c>
      <c r="M59" s="59" t="s">
        <v>5529</v>
      </c>
      <c r="N59" s="59" t="s">
        <v>6138</v>
      </c>
      <c r="O59" s="59">
        <v>8021371</v>
      </c>
      <c r="P59" s="59" t="s">
        <v>6274</v>
      </c>
    </row>
    <row r="60" spans="1:16" x14ac:dyDescent="0.25">
      <c r="A60" s="59">
        <v>10059</v>
      </c>
      <c r="B60" s="59" t="s">
        <v>137</v>
      </c>
      <c r="C60" s="59" t="s">
        <v>306</v>
      </c>
      <c r="D60" s="59">
        <v>519</v>
      </c>
      <c r="E60" s="59" t="s">
        <v>281</v>
      </c>
      <c r="F60" s="59">
        <v>286</v>
      </c>
      <c r="G60" s="59" t="s">
        <v>85</v>
      </c>
      <c r="H60" s="59">
        <v>25</v>
      </c>
      <c r="I60" s="59" t="s">
        <v>110</v>
      </c>
      <c r="J60" s="59">
        <v>8</v>
      </c>
      <c r="K60" s="59" t="s">
        <v>202</v>
      </c>
      <c r="L60" s="59">
        <v>1768</v>
      </c>
      <c r="M60" s="59" t="s">
        <v>5530</v>
      </c>
      <c r="N60" s="59" t="s">
        <v>6136</v>
      </c>
      <c r="O60" s="59">
        <v>8035577</v>
      </c>
      <c r="P60" s="59" t="s">
        <v>6272</v>
      </c>
    </row>
    <row r="61" spans="1:16" x14ac:dyDescent="0.25">
      <c r="A61" s="59">
        <v>10060</v>
      </c>
      <c r="B61" s="59" t="s">
        <v>97</v>
      </c>
      <c r="C61" s="59" t="s">
        <v>306</v>
      </c>
      <c r="D61" s="59">
        <v>519</v>
      </c>
      <c r="E61" s="59" t="s">
        <v>281</v>
      </c>
      <c r="F61" s="59">
        <v>286</v>
      </c>
      <c r="G61" s="59" t="s">
        <v>127</v>
      </c>
      <c r="H61" s="59">
        <v>30</v>
      </c>
      <c r="I61" s="59" t="s">
        <v>110</v>
      </c>
      <c r="J61" s="59">
        <v>8</v>
      </c>
      <c r="K61" s="59" t="s">
        <v>202</v>
      </c>
      <c r="L61" s="59">
        <v>1768</v>
      </c>
      <c r="M61" s="59" t="s">
        <v>5531</v>
      </c>
      <c r="N61" s="59" t="s">
        <v>6145</v>
      </c>
      <c r="O61" s="59">
        <v>8179072</v>
      </c>
      <c r="P61" s="59" t="s">
        <v>6279</v>
      </c>
    </row>
    <row r="62" spans="1:16" x14ac:dyDescent="0.25">
      <c r="A62" s="59">
        <v>10061</v>
      </c>
      <c r="B62" s="59" t="s">
        <v>5407</v>
      </c>
      <c r="C62" s="59" t="s">
        <v>306</v>
      </c>
      <c r="D62" s="59">
        <v>519</v>
      </c>
      <c r="E62" s="59" t="s">
        <v>281</v>
      </c>
      <c r="F62" s="59">
        <v>286</v>
      </c>
      <c r="G62" s="59" t="s">
        <v>5408</v>
      </c>
      <c r="H62" s="59">
        <v>85</v>
      </c>
      <c r="I62" s="59" t="s">
        <v>110</v>
      </c>
      <c r="J62" s="59">
        <v>8</v>
      </c>
      <c r="K62" s="59" t="s">
        <v>206</v>
      </c>
      <c r="L62" s="59">
        <v>1384</v>
      </c>
      <c r="M62" s="59" t="s">
        <v>5532</v>
      </c>
      <c r="N62" s="59" t="s">
        <v>6146</v>
      </c>
      <c r="O62" s="59">
        <v>8236470</v>
      </c>
      <c r="P62" s="59" t="s">
        <v>6280</v>
      </c>
    </row>
    <row r="63" spans="1:16" x14ac:dyDescent="0.25">
      <c r="A63" s="59">
        <v>10062</v>
      </c>
      <c r="B63" s="59" t="s">
        <v>167</v>
      </c>
      <c r="C63" s="59" t="s">
        <v>306</v>
      </c>
      <c r="D63" s="59">
        <v>519</v>
      </c>
      <c r="E63" s="59" t="s">
        <v>281</v>
      </c>
      <c r="F63" s="59">
        <v>286</v>
      </c>
      <c r="G63" s="59" t="s">
        <v>102</v>
      </c>
      <c r="H63" s="59">
        <v>40</v>
      </c>
      <c r="I63" s="59" t="s">
        <v>110</v>
      </c>
      <c r="J63" s="59">
        <v>8</v>
      </c>
      <c r="K63" s="59" t="s">
        <v>206</v>
      </c>
      <c r="L63" s="59">
        <v>1384</v>
      </c>
      <c r="M63" s="59" t="s">
        <v>5533</v>
      </c>
      <c r="N63" s="59" t="s">
        <v>6144</v>
      </c>
      <c r="O63" s="59">
        <v>8308361</v>
      </c>
      <c r="P63" s="59" t="s">
        <v>6278</v>
      </c>
    </row>
    <row r="64" spans="1:16" x14ac:dyDescent="0.25">
      <c r="A64" s="59">
        <v>10063</v>
      </c>
      <c r="B64" s="59" t="s">
        <v>137</v>
      </c>
      <c r="C64" s="59" t="s">
        <v>306</v>
      </c>
      <c r="D64" s="59">
        <v>519</v>
      </c>
      <c r="E64" s="59" t="s">
        <v>281</v>
      </c>
      <c r="F64" s="59">
        <v>286</v>
      </c>
      <c r="G64" s="59" t="s">
        <v>85</v>
      </c>
      <c r="H64" s="59">
        <v>25</v>
      </c>
      <c r="I64" s="59" t="s">
        <v>99</v>
      </c>
      <c r="J64" s="59">
        <v>16</v>
      </c>
      <c r="K64" s="59" t="s">
        <v>206</v>
      </c>
      <c r="L64" s="59">
        <v>1384</v>
      </c>
      <c r="M64" s="59" t="s">
        <v>5534</v>
      </c>
      <c r="N64" s="59" t="s">
        <v>6136</v>
      </c>
      <c r="O64" s="59">
        <v>8394314</v>
      </c>
      <c r="P64" s="59" t="s">
        <v>6272</v>
      </c>
    </row>
    <row r="65" spans="1:16" x14ac:dyDescent="0.25">
      <c r="A65" s="59">
        <v>10064</v>
      </c>
      <c r="B65" s="59" t="s">
        <v>5405</v>
      </c>
      <c r="C65" s="59" t="s">
        <v>306</v>
      </c>
      <c r="D65" s="59">
        <v>519</v>
      </c>
      <c r="E65" s="59" t="s">
        <v>281</v>
      </c>
      <c r="F65" s="59">
        <v>286</v>
      </c>
      <c r="G65" s="59" t="s">
        <v>102</v>
      </c>
      <c r="H65" s="59">
        <v>40</v>
      </c>
      <c r="I65" s="59" t="s">
        <v>99</v>
      </c>
      <c r="J65" s="59">
        <v>16</v>
      </c>
      <c r="K65" s="59" t="s">
        <v>202</v>
      </c>
      <c r="L65" s="59">
        <v>1768</v>
      </c>
      <c r="M65" s="59" t="s">
        <v>5535</v>
      </c>
      <c r="N65" s="59" t="s">
        <v>6138</v>
      </c>
      <c r="O65" s="59">
        <v>8738846</v>
      </c>
      <c r="P65" s="59" t="s">
        <v>6274</v>
      </c>
    </row>
    <row r="66" spans="1:16" x14ac:dyDescent="0.25">
      <c r="A66" s="59">
        <v>10065</v>
      </c>
      <c r="B66" s="59" t="s">
        <v>167</v>
      </c>
      <c r="C66" s="59" t="s">
        <v>306</v>
      </c>
      <c r="D66" s="59">
        <v>519</v>
      </c>
      <c r="E66" s="59" t="s">
        <v>281</v>
      </c>
      <c r="F66" s="59">
        <v>286</v>
      </c>
      <c r="G66" s="59" t="s">
        <v>102</v>
      </c>
      <c r="H66" s="59">
        <v>40</v>
      </c>
      <c r="I66" s="59" t="s">
        <v>99</v>
      </c>
      <c r="J66" s="59">
        <v>16</v>
      </c>
      <c r="K66" s="59" t="s">
        <v>206</v>
      </c>
      <c r="L66" s="59">
        <v>1384</v>
      </c>
      <c r="M66" s="59" t="s">
        <v>5536</v>
      </c>
      <c r="N66" s="59" t="s">
        <v>6144</v>
      </c>
      <c r="O66" s="59">
        <v>8882341</v>
      </c>
      <c r="P66" s="59" t="s">
        <v>6278</v>
      </c>
    </row>
    <row r="67" spans="1:16" x14ac:dyDescent="0.25">
      <c r="A67" s="59">
        <v>10066</v>
      </c>
      <c r="B67" s="59" t="s">
        <v>97</v>
      </c>
      <c r="C67" s="59" t="s">
        <v>306</v>
      </c>
      <c r="D67" s="59">
        <v>519</v>
      </c>
      <c r="E67" s="59" t="s">
        <v>281</v>
      </c>
      <c r="F67" s="59">
        <v>286</v>
      </c>
      <c r="G67" s="59" t="s">
        <v>127</v>
      </c>
      <c r="H67" s="59">
        <v>30</v>
      </c>
      <c r="I67" s="59" t="s">
        <v>114</v>
      </c>
      <c r="J67" s="59">
        <v>12</v>
      </c>
      <c r="K67" s="59" t="s">
        <v>202</v>
      </c>
      <c r="L67" s="59">
        <v>1768</v>
      </c>
      <c r="M67" s="59" t="s">
        <v>5537</v>
      </c>
      <c r="N67" s="59" t="s">
        <v>6145</v>
      </c>
      <c r="O67" s="59">
        <v>8896547</v>
      </c>
      <c r="P67" s="59" t="s">
        <v>6279</v>
      </c>
    </row>
    <row r="68" spans="1:16" x14ac:dyDescent="0.25">
      <c r="A68" s="59">
        <v>10067</v>
      </c>
      <c r="B68" s="59" t="s">
        <v>5404</v>
      </c>
      <c r="C68" s="59" t="s">
        <v>306</v>
      </c>
      <c r="D68" s="59">
        <v>519</v>
      </c>
      <c r="E68" s="59" t="s">
        <v>281</v>
      </c>
      <c r="F68" s="59">
        <v>286</v>
      </c>
      <c r="G68" s="59" t="s">
        <v>229</v>
      </c>
      <c r="H68" s="59">
        <v>90</v>
      </c>
      <c r="I68" s="59" t="s">
        <v>110</v>
      </c>
      <c r="J68" s="59">
        <v>8</v>
      </c>
      <c r="K68" s="59" t="s">
        <v>206</v>
      </c>
      <c r="L68" s="59">
        <v>1384</v>
      </c>
      <c r="M68" s="59" t="s">
        <v>5538</v>
      </c>
      <c r="N68" s="59" t="s">
        <v>6134</v>
      </c>
      <c r="O68" s="59">
        <v>9025836</v>
      </c>
      <c r="P68" s="59" t="s">
        <v>6271</v>
      </c>
    </row>
    <row r="69" spans="1:16" x14ac:dyDescent="0.25">
      <c r="A69" s="59">
        <v>10068</v>
      </c>
      <c r="B69" s="59" t="s">
        <v>5409</v>
      </c>
      <c r="C69" s="59" t="s">
        <v>306</v>
      </c>
      <c r="D69" s="59">
        <v>519</v>
      </c>
      <c r="E69" s="59" t="s">
        <v>281</v>
      </c>
      <c r="F69" s="59">
        <v>286</v>
      </c>
      <c r="G69" s="59" t="s">
        <v>229</v>
      </c>
      <c r="H69" s="59">
        <v>90</v>
      </c>
      <c r="I69" s="59" t="s">
        <v>114</v>
      </c>
      <c r="J69" s="59">
        <v>12</v>
      </c>
      <c r="K69" s="59" t="s">
        <v>202</v>
      </c>
      <c r="L69" s="59">
        <v>1768</v>
      </c>
      <c r="M69" s="59" t="s">
        <v>5539</v>
      </c>
      <c r="N69" s="59" t="s">
        <v>6147</v>
      </c>
      <c r="O69" s="59">
        <v>9040042</v>
      </c>
      <c r="P69" s="59" t="s">
        <v>6281</v>
      </c>
    </row>
    <row r="70" spans="1:16" x14ac:dyDescent="0.25">
      <c r="A70" s="59">
        <v>10069</v>
      </c>
      <c r="B70" s="59" t="s">
        <v>97</v>
      </c>
      <c r="C70" s="59" t="s">
        <v>306</v>
      </c>
      <c r="D70" s="59">
        <v>519</v>
      </c>
      <c r="E70" s="59" t="s">
        <v>281</v>
      </c>
      <c r="F70" s="59">
        <v>286</v>
      </c>
      <c r="G70" s="59" t="s">
        <v>127</v>
      </c>
      <c r="H70" s="59">
        <v>30</v>
      </c>
      <c r="I70" s="59" t="s">
        <v>219</v>
      </c>
      <c r="J70" s="59">
        <v>20</v>
      </c>
      <c r="K70" s="59" t="s">
        <v>202</v>
      </c>
      <c r="L70" s="59">
        <v>1768</v>
      </c>
      <c r="M70" s="59" t="s">
        <v>5540</v>
      </c>
      <c r="N70" s="59" t="s">
        <v>6145</v>
      </c>
      <c r="O70" s="59">
        <v>9327032</v>
      </c>
      <c r="P70" s="59" t="s">
        <v>6279</v>
      </c>
    </row>
    <row r="71" spans="1:16" x14ac:dyDescent="0.25">
      <c r="A71" s="59">
        <v>10070</v>
      </c>
      <c r="B71" s="59" t="s">
        <v>167</v>
      </c>
      <c r="C71" s="59" t="s">
        <v>306</v>
      </c>
      <c r="D71" s="59">
        <v>519</v>
      </c>
      <c r="E71" s="59" t="s">
        <v>281</v>
      </c>
      <c r="F71" s="59">
        <v>286</v>
      </c>
      <c r="G71" s="59" t="s">
        <v>102</v>
      </c>
      <c r="H71" s="59">
        <v>40</v>
      </c>
      <c r="I71" s="59" t="s">
        <v>99</v>
      </c>
      <c r="J71" s="59">
        <v>16</v>
      </c>
      <c r="K71" s="59" t="s">
        <v>202</v>
      </c>
      <c r="L71" s="59">
        <v>1768</v>
      </c>
      <c r="M71" s="59" t="s">
        <v>5541</v>
      </c>
      <c r="N71" s="59" t="s">
        <v>6144</v>
      </c>
      <c r="O71" s="59">
        <v>9599816</v>
      </c>
      <c r="P71" s="59" t="s">
        <v>6278</v>
      </c>
    </row>
    <row r="72" spans="1:16" x14ac:dyDescent="0.25">
      <c r="A72" s="59">
        <v>10071</v>
      </c>
      <c r="B72" s="59" t="s">
        <v>5409</v>
      </c>
      <c r="C72" s="59" t="s">
        <v>306</v>
      </c>
      <c r="D72" s="59">
        <v>519</v>
      </c>
      <c r="E72" s="59" t="s">
        <v>281</v>
      </c>
      <c r="F72" s="59">
        <v>286</v>
      </c>
      <c r="G72" s="59" t="s">
        <v>5408</v>
      </c>
      <c r="H72" s="59">
        <v>85</v>
      </c>
      <c r="I72" s="59" t="s">
        <v>219</v>
      </c>
      <c r="J72" s="59">
        <v>20</v>
      </c>
      <c r="K72" s="59" t="s">
        <v>213</v>
      </c>
      <c r="L72" s="59">
        <v>2768</v>
      </c>
      <c r="M72" s="59" t="s">
        <v>5542</v>
      </c>
      <c r="N72" s="59" t="s">
        <v>6147</v>
      </c>
      <c r="O72" s="59">
        <v>10747776</v>
      </c>
      <c r="P72" s="59" t="s">
        <v>6281</v>
      </c>
    </row>
    <row r="73" spans="1:16" x14ac:dyDescent="0.25">
      <c r="A73" s="59">
        <v>10072</v>
      </c>
      <c r="B73" s="59" t="s">
        <v>137</v>
      </c>
      <c r="C73" s="59" t="s">
        <v>5336</v>
      </c>
      <c r="D73" s="59">
        <v>522</v>
      </c>
      <c r="E73" s="59" t="s">
        <v>281</v>
      </c>
      <c r="F73" s="59">
        <v>286</v>
      </c>
      <c r="G73" s="59" t="s">
        <v>85</v>
      </c>
      <c r="H73" s="59">
        <v>25</v>
      </c>
      <c r="I73" s="59" t="s">
        <v>110</v>
      </c>
      <c r="J73" s="59">
        <v>8</v>
      </c>
      <c r="K73" s="59" t="s">
        <v>202</v>
      </c>
      <c r="L73" s="59">
        <v>1768</v>
      </c>
      <c r="M73" s="59" t="s">
        <v>5543</v>
      </c>
      <c r="N73" s="59" t="s">
        <v>6136</v>
      </c>
      <c r="O73" s="59">
        <v>6744122</v>
      </c>
      <c r="P73" s="59" t="s">
        <v>6272</v>
      </c>
    </row>
    <row r="74" spans="1:16" x14ac:dyDescent="0.25">
      <c r="A74" s="59">
        <v>10073</v>
      </c>
      <c r="B74" s="59" t="s">
        <v>4836</v>
      </c>
      <c r="C74" s="59" t="s">
        <v>5338</v>
      </c>
      <c r="D74" s="59">
        <v>341</v>
      </c>
      <c r="E74" s="59" t="s">
        <v>5351</v>
      </c>
      <c r="F74" s="59">
        <v>291</v>
      </c>
      <c r="G74" s="59" t="s">
        <v>132</v>
      </c>
      <c r="H74" s="59">
        <v>50</v>
      </c>
      <c r="I74" s="59" t="s">
        <v>99</v>
      </c>
      <c r="J74" s="59">
        <v>16</v>
      </c>
      <c r="K74" s="59" t="s">
        <v>202</v>
      </c>
      <c r="L74" s="59">
        <v>1768</v>
      </c>
      <c r="M74" s="59" t="s">
        <v>5544</v>
      </c>
      <c r="N74" s="59" t="s">
        <v>6148</v>
      </c>
      <c r="O74" s="59">
        <v>5955043</v>
      </c>
      <c r="P74" s="59" t="s">
        <v>6282</v>
      </c>
    </row>
    <row r="75" spans="1:16" x14ac:dyDescent="0.25">
      <c r="A75" s="59">
        <v>10074</v>
      </c>
      <c r="B75" s="59" t="s">
        <v>4836</v>
      </c>
      <c r="C75" s="59" t="s">
        <v>5338</v>
      </c>
      <c r="D75" s="59">
        <v>341</v>
      </c>
      <c r="E75" s="59" t="s">
        <v>5351</v>
      </c>
      <c r="F75" s="59">
        <v>291</v>
      </c>
      <c r="G75" s="59" t="s">
        <v>132</v>
      </c>
      <c r="H75" s="59">
        <v>50</v>
      </c>
      <c r="I75" s="59" t="s">
        <v>114</v>
      </c>
      <c r="J75" s="59">
        <v>12</v>
      </c>
      <c r="K75" s="59" t="s">
        <v>206</v>
      </c>
      <c r="L75" s="59">
        <v>1384</v>
      </c>
      <c r="M75" s="59" t="s">
        <v>5545</v>
      </c>
      <c r="N75" s="59" t="s">
        <v>6148</v>
      </c>
      <c r="O75" s="59">
        <v>9011486</v>
      </c>
      <c r="P75" s="59" t="s">
        <v>6282</v>
      </c>
    </row>
    <row r="76" spans="1:16" x14ac:dyDescent="0.25">
      <c r="A76" s="59">
        <v>10075</v>
      </c>
      <c r="B76" s="59" t="s">
        <v>4836</v>
      </c>
      <c r="C76" s="59" t="s">
        <v>5338</v>
      </c>
      <c r="D76" s="59">
        <v>341</v>
      </c>
      <c r="E76" s="59" t="s">
        <v>5351</v>
      </c>
      <c r="F76" s="59">
        <v>291</v>
      </c>
      <c r="G76" s="59" t="s">
        <v>134</v>
      </c>
      <c r="H76" s="59">
        <v>45</v>
      </c>
      <c r="I76" s="59" t="s">
        <v>110</v>
      </c>
      <c r="J76" s="59">
        <v>8</v>
      </c>
      <c r="K76" s="59" t="s">
        <v>206</v>
      </c>
      <c r="L76" s="59">
        <v>1384</v>
      </c>
      <c r="M76" s="59" t="s">
        <v>5545</v>
      </c>
      <c r="N76" s="59" t="s">
        <v>6148</v>
      </c>
      <c r="O76" s="59">
        <v>9025836</v>
      </c>
      <c r="P76" s="59" t="s">
        <v>6282</v>
      </c>
    </row>
    <row r="77" spans="1:16" x14ac:dyDescent="0.25">
      <c r="A77" s="59">
        <v>10076</v>
      </c>
      <c r="B77" s="59" t="s">
        <v>4836</v>
      </c>
      <c r="C77" s="59" t="s">
        <v>5338</v>
      </c>
      <c r="D77" s="59">
        <v>341</v>
      </c>
      <c r="E77" s="59" t="s">
        <v>5351</v>
      </c>
      <c r="F77" s="59">
        <v>291</v>
      </c>
      <c r="G77" s="59" t="s">
        <v>132</v>
      </c>
      <c r="H77" s="59">
        <v>50</v>
      </c>
      <c r="I77" s="59" t="s">
        <v>110</v>
      </c>
      <c r="J77" s="59">
        <v>8</v>
      </c>
      <c r="K77" s="59" t="s">
        <v>206</v>
      </c>
      <c r="L77" s="59">
        <v>1384</v>
      </c>
      <c r="M77" s="59" t="s">
        <v>5545</v>
      </c>
      <c r="N77" s="59" t="s">
        <v>6148</v>
      </c>
      <c r="O77" s="59">
        <v>9312826</v>
      </c>
      <c r="P77" s="59" t="s">
        <v>6282</v>
      </c>
    </row>
    <row r="78" spans="1:16" x14ac:dyDescent="0.25">
      <c r="A78" s="59">
        <v>10077</v>
      </c>
      <c r="B78" s="59" t="s">
        <v>4836</v>
      </c>
      <c r="C78" s="59" t="s">
        <v>5338</v>
      </c>
      <c r="D78" s="59">
        <v>341</v>
      </c>
      <c r="E78" s="59" t="s">
        <v>5351</v>
      </c>
      <c r="F78" s="59">
        <v>291</v>
      </c>
      <c r="G78" s="59" t="s">
        <v>134</v>
      </c>
      <c r="H78" s="59">
        <v>45</v>
      </c>
      <c r="I78" s="59" t="s">
        <v>110</v>
      </c>
      <c r="J78" s="59">
        <v>8</v>
      </c>
      <c r="K78" s="59" t="s">
        <v>206</v>
      </c>
      <c r="L78" s="59">
        <v>1384</v>
      </c>
      <c r="M78" s="59" t="s">
        <v>5546</v>
      </c>
      <c r="N78" s="59" t="s">
        <v>6148</v>
      </c>
      <c r="O78" s="59">
        <v>9599816</v>
      </c>
      <c r="P78" s="59" t="s">
        <v>6282</v>
      </c>
    </row>
    <row r="79" spans="1:16" x14ac:dyDescent="0.25">
      <c r="A79" s="59">
        <v>10078</v>
      </c>
      <c r="B79" s="59" t="s">
        <v>461</v>
      </c>
      <c r="C79" s="59" t="s">
        <v>1225</v>
      </c>
      <c r="D79" s="59">
        <v>647</v>
      </c>
      <c r="E79" s="59" t="s">
        <v>33</v>
      </c>
      <c r="F79" s="59">
        <v>296</v>
      </c>
      <c r="G79" s="59" t="s">
        <v>462</v>
      </c>
      <c r="H79" s="59">
        <v>80</v>
      </c>
      <c r="I79" s="59" t="s">
        <v>219</v>
      </c>
      <c r="J79" s="59">
        <v>20</v>
      </c>
      <c r="K79" s="59" t="s">
        <v>241</v>
      </c>
      <c r="L79" s="59">
        <v>7000</v>
      </c>
      <c r="M79" s="59" t="s">
        <v>5547</v>
      </c>
      <c r="N79" s="59" t="s">
        <v>6149</v>
      </c>
      <c r="O79" s="59">
        <v>16200586</v>
      </c>
      <c r="P79" s="59" t="s">
        <v>6283</v>
      </c>
    </row>
    <row r="80" spans="1:16" x14ac:dyDescent="0.25">
      <c r="A80" s="59">
        <v>10079</v>
      </c>
      <c r="B80" s="59" t="s">
        <v>5403</v>
      </c>
      <c r="C80" s="59" t="s">
        <v>289</v>
      </c>
      <c r="D80" s="59">
        <v>742</v>
      </c>
      <c r="E80" s="59" t="s">
        <v>33</v>
      </c>
      <c r="F80" s="59">
        <v>296</v>
      </c>
      <c r="G80" s="59" t="s">
        <v>109</v>
      </c>
      <c r="H80" s="59">
        <v>35</v>
      </c>
      <c r="I80" s="59" t="s">
        <v>110</v>
      </c>
      <c r="J80" s="59">
        <v>8</v>
      </c>
      <c r="K80" s="59" t="s">
        <v>206</v>
      </c>
      <c r="L80" s="59">
        <v>1384</v>
      </c>
      <c r="M80" s="59" t="s">
        <v>5548</v>
      </c>
      <c r="N80" s="59" t="s">
        <v>6133</v>
      </c>
      <c r="O80" s="59">
        <v>11292913</v>
      </c>
      <c r="P80" s="59" t="s">
        <v>6270</v>
      </c>
    </row>
    <row r="81" spans="1:16" x14ac:dyDescent="0.25">
      <c r="A81" s="59">
        <v>10080</v>
      </c>
      <c r="B81" s="59" t="s">
        <v>5410</v>
      </c>
      <c r="C81" s="59" t="s">
        <v>32</v>
      </c>
      <c r="D81" s="59">
        <v>754</v>
      </c>
      <c r="E81" s="59" t="s">
        <v>33</v>
      </c>
      <c r="F81" s="59">
        <v>296</v>
      </c>
      <c r="G81" s="59" t="s">
        <v>132</v>
      </c>
      <c r="H81" s="59">
        <v>50</v>
      </c>
      <c r="I81" s="59" t="s">
        <v>110</v>
      </c>
      <c r="J81" s="59">
        <v>8</v>
      </c>
      <c r="K81" s="59" t="s">
        <v>206</v>
      </c>
      <c r="L81" s="59">
        <v>1384</v>
      </c>
      <c r="M81" s="59" t="s">
        <v>5549</v>
      </c>
      <c r="N81" s="59" t="s">
        <v>6150</v>
      </c>
      <c r="O81" s="59">
        <v>8882341</v>
      </c>
      <c r="P81" s="59" t="s">
        <v>6284</v>
      </c>
    </row>
    <row r="82" spans="1:16" x14ac:dyDescent="0.25">
      <c r="A82" s="59">
        <v>10081</v>
      </c>
      <c r="B82" s="59" t="s">
        <v>5411</v>
      </c>
      <c r="C82" s="59" t="s">
        <v>32</v>
      </c>
      <c r="D82" s="59">
        <v>754</v>
      </c>
      <c r="E82" s="59" t="s">
        <v>33</v>
      </c>
      <c r="F82" s="59">
        <v>296</v>
      </c>
      <c r="G82" s="59" t="s">
        <v>134</v>
      </c>
      <c r="H82" s="59">
        <v>45</v>
      </c>
      <c r="I82" s="59" t="s">
        <v>114</v>
      </c>
      <c r="J82" s="59">
        <v>12</v>
      </c>
      <c r="K82" s="59" t="s">
        <v>202</v>
      </c>
      <c r="L82" s="59">
        <v>1768</v>
      </c>
      <c r="M82" s="59" t="s">
        <v>5550</v>
      </c>
      <c r="N82" s="59" t="s">
        <v>6151</v>
      </c>
      <c r="O82" s="59">
        <v>9040042</v>
      </c>
      <c r="P82" s="59" t="s">
        <v>6285</v>
      </c>
    </row>
    <row r="83" spans="1:16" x14ac:dyDescent="0.25">
      <c r="A83" s="59">
        <v>10082</v>
      </c>
      <c r="B83" s="59" t="s">
        <v>5411</v>
      </c>
      <c r="C83" s="59" t="s">
        <v>32</v>
      </c>
      <c r="D83" s="59">
        <v>754</v>
      </c>
      <c r="E83" s="59" t="s">
        <v>33</v>
      </c>
      <c r="F83" s="59">
        <v>296</v>
      </c>
      <c r="G83" s="59" t="s">
        <v>134</v>
      </c>
      <c r="H83" s="59">
        <v>45</v>
      </c>
      <c r="I83" s="59" t="s">
        <v>219</v>
      </c>
      <c r="J83" s="59">
        <v>20</v>
      </c>
      <c r="K83" s="59" t="s">
        <v>202</v>
      </c>
      <c r="L83" s="59">
        <v>1768</v>
      </c>
      <c r="M83" s="59" t="s">
        <v>5551</v>
      </c>
      <c r="N83" s="59" t="s">
        <v>6151</v>
      </c>
      <c r="O83" s="59">
        <v>9901012</v>
      </c>
      <c r="P83" s="59" t="s">
        <v>6285</v>
      </c>
    </row>
    <row r="84" spans="1:16" x14ac:dyDescent="0.25">
      <c r="A84" s="59">
        <v>10083</v>
      </c>
      <c r="B84" s="59" t="s">
        <v>5410</v>
      </c>
      <c r="C84" s="59" t="s">
        <v>32</v>
      </c>
      <c r="D84" s="59">
        <v>754</v>
      </c>
      <c r="E84" s="59" t="s">
        <v>33</v>
      </c>
      <c r="F84" s="59">
        <v>296</v>
      </c>
      <c r="G84" s="59" t="s">
        <v>132</v>
      </c>
      <c r="H84" s="59">
        <v>50</v>
      </c>
      <c r="I84" s="59" t="s">
        <v>114</v>
      </c>
      <c r="J84" s="59">
        <v>12</v>
      </c>
      <c r="K84" s="59" t="s">
        <v>206</v>
      </c>
      <c r="L84" s="59">
        <v>1384</v>
      </c>
      <c r="M84" s="59" t="s">
        <v>5552</v>
      </c>
      <c r="N84" s="59" t="s">
        <v>6150</v>
      </c>
      <c r="O84" s="59">
        <v>11465251</v>
      </c>
      <c r="P84" s="59" t="s">
        <v>6284</v>
      </c>
    </row>
    <row r="85" spans="1:16" x14ac:dyDescent="0.25">
      <c r="A85" s="59">
        <v>10084</v>
      </c>
      <c r="B85" s="59" t="s">
        <v>5410</v>
      </c>
      <c r="C85" s="59" t="s">
        <v>1052</v>
      </c>
      <c r="D85" s="59">
        <v>837</v>
      </c>
      <c r="E85" s="59" t="s">
        <v>33</v>
      </c>
      <c r="F85" s="59">
        <v>296</v>
      </c>
      <c r="G85" s="59" t="s">
        <v>134</v>
      </c>
      <c r="H85" s="59">
        <v>45</v>
      </c>
      <c r="I85" s="59" t="s">
        <v>110</v>
      </c>
      <c r="J85" s="59">
        <v>8</v>
      </c>
      <c r="K85" s="59" t="s">
        <v>206</v>
      </c>
      <c r="L85" s="59">
        <v>1384</v>
      </c>
      <c r="M85" s="59" t="s">
        <v>5553</v>
      </c>
      <c r="N85" s="59" t="s">
        <v>6150</v>
      </c>
      <c r="O85" s="59">
        <v>12181004</v>
      </c>
      <c r="P85" s="59" t="s">
        <v>6284</v>
      </c>
    </row>
    <row r="86" spans="1:16" x14ac:dyDescent="0.25">
      <c r="A86" s="59">
        <v>10085</v>
      </c>
      <c r="B86" s="59" t="s">
        <v>5410</v>
      </c>
      <c r="C86" s="59" t="s">
        <v>1052</v>
      </c>
      <c r="D86" s="59">
        <v>837</v>
      </c>
      <c r="E86" s="59" t="s">
        <v>33</v>
      </c>
      <c r="F86" s="59">
        <v>296</v>
      </c>
      <c r="G86" s="59" t="s">
        <v>134</v>
      </c>
      <c r="H86" s="59">
        <v>45</v>
      </c>
      <c r="I86" s="59" t="s">
        <v>114</v>
      </c>
      <c r="J86" s="59">
        <v>12</v>
      </c>
      <c r="K86" s="59" t="s">
        <v>206</v>
      </c>
      <c r="L86" s="59">
        <v>1384</v>
      </c>
      <c r="M86" s="59" t="s">
        <v>5554</v>
      </c>
      <c r="N86" s="59" t="s">
        <v>6150</v>
      </c>
      <c r="O86" s="59">
        <v>12900201</v>
      </c>
      <c r="P86" s="59" t="s">
        <v>6284</v>
      </c>
    </row>
    <row r="87" spans="1:16" x14ac:dyDescent="0.25">
      <c r="A87" s="59">
        <v>10086</v>
      </c>
      <c r="B87" s="59" t="s">
        <v>5412</v>
      </c>
      <c r="C87" s="59" t="s">
        <v>1052</v>
      </c>
      <c r="D87" s="59">
        <v>837</v>
      </c>
      <c r="E87" s="59" t="s">
        <v>33</v>
      </c>
      <c r="F87" s="59">
        <v>296</v>
      </c>
      <c r="G87" s="59" t="s">
        <v>132</v>
      </c>
      <c r="H87" s="59">
        <v>50</v>
      </c>
      <c r="I87" s="59" t="s">
        <v>114</v>
      </c>
      <c r="J87" s="59">
        <v>12</v>
      </c>
      <c r="K87" s="59" t="s">
        <v>206</v>
      </c>
      <c r="L87" s="59">
        <v>1384</v>
      </c>
      <c r="M87" s="59" t="s">
        <v>5555</v>
      </c>
      <c r="N87" s="59" t="s">
        <v>6152</v>
      </c>
      <c r="O87" s="59">
        <v>12914407</v>
      </c>
      <c r="P87" s="59" t="s">
        <v>6286</v>
      </c>
    </row>
    <row r="88" spans="1:16" x14ac:dyDescent="0.25">
      <c r="A88" s="59">
        <v>10087</v>
      </c>
      <c r="B88" s="59" t="s">
        <v>5413</v>
      </c>
      <c r="C88" s="59" t="s">
        <v>1052</v>
      </c>
      <c r="D88" s="59">
        <v>837</v>
      </c>
      <c r="E88" s="59" t="s">
        <v>33</v>
      </c>
      <c r="F88" s="59">
        <v>296</v>
      </c>
      <c r="G88" s="59" t="s">
        <v>132</v>
      </c>
      <c r="H88" s="59">
        <v>50</v>
      </c>
      <c r="I88" s="59" t="s">
        <v>99</v>
      </c>
      <c r="J88" s="59">
        <v>16</v>
      </c>
      <c r="K88" s="59" t="s">
        <v>202</v>
      </c>
      <c r="L88" s="59">
        <v>1768</v>
      </c>
      <c r="M88" s="59" t="s">
        <v>5556</v>
      </c>
      <c r="N88" s="59" t="s">
        <v>6153</v>
      </c>
      <c r="O88" s="59">
        <v>14335151</v>
      </c>
      <c r="P88" s="59" t="s">
        <v>6287</v>
      </c>
    </row>
    <row r="89" spans="1:16" x14ac:dyDescent="0.25">
      <c r="A89" s="59">
        <v>10088</v>
      </c>
      <c r="B89" s="59" t="s">
        <v>5414</v>
      </c>
      <c r="C89" s="59" t="s">
        <v>1052</v>
      </c>
      <c r="D89" s="59">
        <v>837</v>
      </c>
      <c r="E89" s="59" t="s">
        <v>33</v>
      </c>
      <c r="F89" s="59">
        <v>296</v>
      </c>
      <c r="G89" s="59" t="s">
        <v>102</v>
      </c>
      <c r="H89" s="59">
        <v>40</v>
      </c>
      <c r="I89" s="59" t="s">
        <v>110</v>
      </c>
      <c r="J89" s="59">
        <v>8</v>
      </c>
      <c r="K89" s="59" t="s">
        <v>206</v>
      </c>
      <c r="L89" s="59">
        <v>1384</v>
      </c>
      <c r="M89" s="59" t="s">
        <v>5557</v>
      </c>
      <c r="N89" s="59" t="s">
        <v>6154</v>
      </c>
      <c r="O89" s="59">
        <v>14421104</v>
      </c>
      <c r="P89" s="59" t="s">
        <v>6288</v>
      </c>
    </row>
    <row r="90" spans="1:16" x14ac:dyDescent="0.25">
      <c r="A90" s="59">
        <v>10089</v>
      </c>
      <c r="B90" s="59" t="s">
        <v>5410</v>
      </c>
      <c r="C90" s="59" t="s">
        <v>1052</v>
      </c>
      <c r="D90" s="59">
        <v>837</v>
      </c>
      <c r="E90" s="59" t="s">
        <v>33</v>
      </c>
      <c r="F90" s="59">
        <v>296</v>
      </c>
      <c r="G90" s="59" t="s">
        <v>132</v>
      </c>
      <c r="H90" s="59">
        <v>50</v>
      </c>
      <c r="I90" s="59" t="s">
        <v>121</v>
      </c>
      <c r="J90" s="59">
        <v>24</v>
      </c>
      <c r="K90" s="59" t="s">
        <v>206</v>
      </c>
      <c r="L90" s="59">
        <v>1384</v>
      </c>
      <c r="M90" s="59" t="s">
        <v>5558</v>
      </c>
      <c r="N90" s="59" t="s">
        <v>6150</v>
      </c>
      <c r="O90" s="59">
        <v>15755751</v>
      </c>
      <c r="P90" s="59" t="s">
        <v>6284</v>
      </c>
    </row>
    <row r="91" spans="1:16" x14ac:dyDescent="0.25">
      <c r="A91" s="59">
        <v>10090</v>
      </c>
      <c r="B91" s="59" t="s">
        <v>5415</v>
      </c>
      <c r="C91" s="59" t="s">
        <v>1052</v>
      </c>
      <c r="D91" s="59">
        <v>837</v>
      </c>
      <c r="E91" s="59" t="s">
        <v>33</v>
      </c>
      <c r="F91" s="59">
        <v>296</v>
      </c>
      <c r="G91" s="59" t="s">
        <v>132</v>
      </c>
      <c r="H91" s="59">
        <v>50</v>
      </c>
      <c r="I91" s="59" t="s">
        <v>99</v>
      </c>
      <c r="J91" s="59">
        <v>16</v>
      </c>
      <c r="K91" s="59" t="s">
        <v>202</v>
      </c>
      <c r="L91" s="59">
        <v>1768</v>
      </c>
      <c r="M91" s="59" t="s">
        <v>5559</v>
      </c>
      <c r="N91" s="59" t="s">
        <v>6155</v>
      </c>
      <c r="O91" s="59">
        <v>15770101</v>
      </c>
      <c r="P91" s="59" t="s">
        <v>6287</v>
      </c>
    </row>
    <row r="92" spans="1:16" x14ac:dyDescent="0.25">
      <c r="A92" s="59">
        <v>10091</v>
      </c>
      <c r="B92" s="59" t="s">
        <v>5415</v>
      </c>
      <c r="C92" s="59" t="s">
        <v>1052</v>
      </c>
      <c r="D92" s="59">
        <v>837</v>
      </c>
      <c r="E92" s="59" t="s">
        <v>33</v>
      </c>
      <c r="F92" s="59">
        <v>296</v>
      </c>
      <c r="G92" s="59" t="s">
        <v>132</v>
      </c>
      <c r="H92" s="59">
        <v>50</v>
      </c>
      <c r="I92" s="59" t="s">
        <v>99</v>
      </c>
      <c r="J92" s="59">
        <v>16</v>
      </c>
      <c r="K92" s="59" t="s">
        <v>202</v>
      </c>
      <c r="L92" s="59">
        <v>1768</v>
      </c>
      <c r="M92" s="59" t="s">
        <v>5560</v>
      </c>
      <c r="N92" s="59" t="s">
        <v>6155</v>
      </c>
      <c r="O92" s="59">
        <v>15784307</v>
      </c>
      <c r="P92" s="59" t="s">
        <v>6287</v>
      </c>
    </row>
    <row r="93" spans="1:16" x14ac:dyDescent="0.25">
      <c r="A93" s="59">
        <v>10092</v>
      </c>
      <c r="B93" s="59" t="s">
        <v>5416</v>
      </c>
      <c r="C93" s="59" t="s">
        <v>1052</v>
      </c>
      <c r="D93" s="59">
        <v>837</v>
      </c>
      <c r="E93" s="59" t="s">
        <v>33</v>
      </c>
      <c r="F93" s="59">
        <v>296</v>
      </c>
      <c r="G93" s="59" t="s">
        <v>102</v>
      </c>
      <c r="H93" s="59">
        <v>40</v>
      </c>
      <c r="I93" s="59" t="s">
        <v>110</v>
      </c>
      <c r="J93" s="59">
        <v>8</v>
      </c>
      <c r="K93" s="59" t="s">
        <v>4117</v>
      </c>
      <c r="L93" s="59">
        <v>1268</v>
      </c>
      <c r="M93" s="59" t="s">
        <v>5561</v>
      </c>
      <c r="N93" s="59" t="s">
        <v>6156</v>
      </c>
      <c r="O93" s="59">
        <v>16071297</v>
      </c>
      <c r="P93" s="59" t="s">
        <v>6289</v>
      </c>
    </row>
    <row r="94" spans="1:16" x14ac:dyDescent="0.25">
      <c r="A94" s="59">
        <v>10093</v>
      </c>
      <c r="B94" s="59" t="s">
        <v>5416</v>
      </c>
      <c r="C94" s="59" t="s">
        <v>1052</v>
      </c>
      <c r="D94" s="59">
        <v>837</v>
      </c>
      <c r="E94" s="59" t="s">
        <v>33</v>
      </c>
      <c r="F94" s="59">
        <v>296</v>
      </c>
      <c r="G94" s="59" t="s">
        <v>102</v>
      </c>
      <c r="H94" s="59">
        <v>40</v>
      </c>
      <c r="I94" s="59" t="s">
        <v>110</v>
      </c>
      <c r="J94" s="59">
        <v>8</v>
      </c>
      <c r="K94" s="59" t="s">
        <v>4117</v>
      </c>
      <c r="L94" s="59">
        <v>1268</v>
      </c>
      <c r="M94" s="59" t="s">
        <v>5562</v>
      </c>
      <c r="N94" s="59" t="s">
        <v>6156</v>
      </c>
      <c r="O94" s="59">
        <v>16071297</v>
      </c>
      <c r="P94" s="59" t="s">
        <v>6289</v>
      </c>
    </row>
    <row r="95" spans="1:16" x14ac:dyDescent="0.25">
      <c r="A95" s="59">
        <v>10094</v>
      </c>
      <c r="B95" s="59" t="s">
        <v>5416</v>
      </c>
      <c r="C95" s="59" t="s">
        <v>1052</v>
      </c>
      <c r="D95" s="59">
        <v>837</v>
      </c>
      <c r="E95" s="59" t="s">
        <v>33</v>
      </c>
      <c r="F95" s="59">
        <v>296</v>
      </c>
      <c r="G95" s="59" t="s">
        <v>102</v>
      </c>
      <c r="H95" s="59">
        <v>40</v>
      </c>
      <c r="I95" s="59" t="s">
        <v>110</v>
      </c>
      <c r="J95" s="59">
        <v>8</v>
      </c>
      <c r="K95" s="59" t="s">
        <v>202</v>
      </c>
      <c r="L95" s="59">
        <v>1768</v>
      </c>
      <c r="M95" s="59" t="s">
        <v>5563</v>
      </c>
      <c r="N95" s="59" t="s">
        <v>6156</v>
      </c>
      <c r="O95" s="59">
        <v>16071297</v>
      </c>
      <c r="P95" s="59" t="s">
        <v>6289</v>
      </c>
    </row>
    <row r="96" spans="1:16" x14ac:dyDescent="0.25">
      <c r="A96" s="59">
        <v>10095</v>
      </c>
      <c r="B96" s="59" t="s">
        <v>5417</v>
      </c>
      <c r="C96" s="59" t="s">
        <v>1052</v>
      </c>
      <c r="D96" s="59">
        <v>837</v>
      </c>
      <c r="E96" s="59" t="s">
        <v>33</v>
      </c>
      <c r="F96" s="59">
        <v>296</v>
      </c>
      <c r="G96" s="59" t="s">
        <v>102</v>
      </c>
      <c r="H96" s="59">
        <v>40</v>
      </c>
      <c r="I96" s="59" t="s">
        <v>110</v>
      </c>
      <c r="J96" s="59">
        <v>8</v>
      </c>
      <c r="K96" s="59" t="s">
        <v>4117</v>
      </c>
      <c r="L96" s="59">
        <v>1268</v>
      </c>
      <c r="M96" s="59" t="s">
        <v>5564</v>
      </c>
      <c r="N96" s="59" t="s">
        <v>6156</v>
      </c>
      <c r="O96" s="59">
        <v>16071297</v>
      </c>
      <c r="P96" s="59" t="s">
        <v>6289</v>
      </c>
    </row>
    <row r="97" spans="1:16" x14ac:dyDescent="0.25">
      <c r="A97" s="59">
        <v>10096</v>
      </c>
      <c r="B97" s="59" t="s">
        <v>5417</v>
      </c>
      <c r="C97" s="59" t="s">
        <v>1052</v>
      </c>
      <c r="D97" s="59">
        <v>837</v>
      </c>
      <c r="E97" s="59" t="s">
        <v>33</v>
      </c>
      <c r="F97" s="59">
        <v>296</v>
      </c>
      <c r="G97" s="59" t="s">
        <v>102</v>
      </c>
      <c r="H97" s="59">
        <v>40</v>
      </c>
      <c r="I97" s="59" t="s">
        <v>110</v>
      </c>
      <c r="J97" s="59">
        <v>8</v>
      </c>
      <c r="K97" s="59" t="s">
        <v>202</v>
      </c>
      <c r="L97" s="59">
        <v>1768</v>
      </c>
      <c r="M97" s="59" t="s">
        <v>5565</v>
      </c>
      <c r="N97" s="59" t="s">
        <v>6156</v>
      </c>
      <c r="O97" s="59">
        <v>16071297</v>
      </c>
      <c r="P97" s="59" t="s">
        <v>6289</v>
      </c>
    </row>
    <row r="98" spans="1:16" x14ac:dyDescent="0.25">
      <c r="A98" s="59">
        <v>10097</v>
      </c>
      <c r="B98" s="59" t="s">
        <v>5417</v>
      </c>
      <c r="C98" s="59" t="s">
        <v>1052</v>
      </c>
      <c r="D98" s="59">
        <v>837</v>
      </c>
      <c r="E98" s="59" t="s">
        <v>33</v>
      </c>
      <c r="F98" s="59">
        <v>296</v>
      </c>
      <c r="G98" s="59" t="s">
        <v>102</v>
      </c>
      <c r="H98" s="59">
        <v>40</v>
      </c>
      <c r="I98" s="59" t="s">
        <v>110</v>
      </c>
      <c r="J98" s="59">
        <v>8</v>
      </c>
      <c r="K98" s="59" t="s">
        <v>202</v>
      </c>
      <c r="L98" s="59">
        <v>1768</v>
      </c>
      <c r="M98" s="59" t="s">
        <v>5566</v>
      </c>
      <c r="N98" s="59" t="s">
        <v>6156</v>
      </c>
      <c r="O98" s="59">
        <v>16071297</v>
      </c>
      <c r="P98" s="59" t="s">
        <v>6289</v>
      </c>
    </row>
    <row r="99" spans="1:16" x14ac:dyDescent="0.25">
      <c r="A99" s="59">
        <v>10098</v>
      </c>
      <c r="B99" s="59" t="s">
        <v>5410</v>
      </c>
      <c r="C99" s="59" t="s">
        <v>1052</v>
      </c>
      <c r="D99" s="59">
        <v>837</v>
      </c>
      <c r="E99" s="59" t="s">
        <v>33</v>
      </c>
      <c r="F99" s="59">
        <v>296</v>
      </c>
      <c r="G99" s="59" t="s">
        <v>132</v>
      </c>
      <c r="H99" s="59">
        <v>50</v>
      </c>
      <c r="I99" s="59" t="s">
        <v>99</v>
      </c>
      <c r="J99" s="59">
        <v>16</v>
      </c>
      <c r="K99" s="59" t="s">
        <v>206</v>
      </c>
      <c r="L99" s="59">
        <v>1384</v>
      </c>
      <c r="M99" s="59" t="s">
        <v>5567</v>
      </c>
      <c r="N99" s="59" t="s">
        <v>6150</v>
      </c>
      <c r="O99" s="59">
        <v>21518223</v>
      </c>
      <c r="P99" s="59" t="s">
        <v>6284</v>
      </c>
    </row>
    <row r="100" spans="1:16" x14ac:dyDescent="0.25">
      <c r="A100" s="59">
        <v>10099</v>
      </c>
      <c r="B100" s="59" t="s">
        <v>5401</v>
      </c>
      <c r="C100" s="59" t="s">
        <v>1035</v>
      </c>
      <c r="D100" s="59">
        <v>854</v>
      </c>
      <c r="E100" s="59" t="s">
        <v>33</v>
      </c>
      <c r="F100" s="59">
        <v>296</v>
      </c>
      <c r="G100" s="59" t="s">
        <v>229</v>
      </c>
      <c r="H100" s="59">
        <v>90</v>
      </c>
      <c r="I100" s="59" t="s">
        <v>90</v>
      </c>
      <c r="J100" s="59">
        <v>4</v>
      </c>
      <c r="K100" s="59" t="s">
        <v>206</v>
      </c>
      <c r="L100" s="59">
        <v>1384</v>
      </c>
      <c r="M100" s="59" t="s">
        <v>5568</v>
      </c>
      <c r="N100" s="59" t="s">
        <v>6131</v>
      </c>
      <c r="O100" s="59">
        <v>11608746</v>
      </c>
      <c r="P100" s="59" t="s">
        <v>6269</v>
      </c>
    </row>
    <row r="101" spans="1:16" x14ac:dyDescent="0.25">
      <c r="A101" s="59">
        <v>10100</v>
      </c>
      <c r="B101" s="59" t="s">
        <v>5401</v>
      </c>
      <c r="C101" s="59" t="s">
        <v>1035</v>
      </c>
      <c r="D101" s="59">
        <v>854</v>
      </c>
      <c r="E101" s="59" t="s">
        <v>33</v>
      </c>
      <c r="F101" s="59">
        <v>296</v>
      </c>
      <c r="G101" s="59" t="s">
        <v>229</v>
      </c>
      <c r="H101" s="59">
        <v>90</v>
      </c>
      <c r="I101" s="59" t="s">
        <v>90</v>
      </c>
      <c r="J101" s="59">
        <v>4</v>
      </c>
      <c r="K101" s="59" t="s">
        <v>202</v>
      </c>
      <c r="L101" s="59">
        <v>1768</v>
      </c>
      <c r="M101" s="59" t="s">
        <v>5569</v>
      </c>
      <c r="N101" s="59" t="s">
        <v>6131</v>
      </c>
      <c r="O101" s="59">
        <v>12039231</v>
      </c>
      <c r="P101" s="59" t="s">
        <v>6269</v>
      </c>
    </row>
    <row r="102" spans="1:16" x14ac:dyDescent="0.25">
      <c r="A102" s="59">
        <v>10101</v>
      </c>
      <c r="B102" s="59" t="s">
        <v>5418</v>
      </c>
      <c r="C102" s="59" t="s">
        <v>1035</v>
      </c>
      <c r="D102" s="59">
        <v>854</v>
      </c>
      <c r="E102" s="59" t="s">
        <v>33</v>
      </c>
      <c r="F102" s="59">
        <v>296</v>
      </c>
      <c r="G102" s="59" t="s">
        <v>109</v>
      </c>
      <c r="H102" s="59">
        <v>35</v>
      </c>
      <c r="I102" s="59" t="s">
        <v>99</v>
      </c>
      <c r="J102" s="59">
        <v>16</v>
      </c>
      <c r="K102" s="59" t="s">
        <v>261</v>
      </c>
      <c r="L102" s="59">
        <v>2384</v>
      </c>
      <c r="M102" s="59" t="s">
        <v>5570</v>
      </c>
      <c r="N102" s="59" t="s">
        <v>6157</v>
      </c>
      <c r="O102" s="59">
        <v>12039231</v>
      </c>
      <c r="P102" s="59" t="s">
        <v>6290</v>
      </c>
    </row>
    <row r="103" spans="1:16" x14ac:dyDescent="0.25">
      <c r="A103" s="59">
        <v>10102</v>
      </c>
      <c r="B103" s="59" t="s">
        <v>5401</v>
      </c>
      <c r="C103" s="59" t="s">
        <v>1035</v>
      </c>
      <c r="D103" s="59">
        <v>854</v>
      </c>
      <c r="E103" s="59" t="s">
        <v>33</v>
      </c>
      <c r="F103" s="59">
        <v>296</v>
      </c>
      <c r="G103" s="59" t="s">
        <v>229</v>
      </c>
      <c r="H103" s="59">
        <v>90</v>
      </c>
      <c r="I103" s="59" t="s">
        <v>110</v>
      </c>
      <c r="J103" s="59">
        <v>8</v>
      </c>
      <c r="K103" s="59" t="s">
        <v>261</v>
      </c>
      <c r="L103" s="59">
        <v>2384</v>
      </c>
      <c r="M103" s="59" t="s">
        <v>5571</v>
      </c>
      <c r="N103" s="59" t="s">
        <v>6131</v>
      </c>
      <c r="O103" s="59">
        <v>12053580</v>
      </c>
      <c r="P103" s="59" t="s">
        <v>6269</v>
      </c>
    </row>
    <row r="104" spans="1:16" x14ac:dyDescent="0.25">
      <c r="A104" s="59">
        <v>10103</v>
      </c>
      <c r="B104" s="59" t="s">
        <v>5401</v>
      </c>
      <c r="C104" s="59" t="s">
        <v>1035</v>
      </c>
      <c r="D104" s="59">
        <v>854</v>
      </c>
      <c r="E104" s="59" t="s">
        <v>33</v>
      </c>
      <c r="F104" s="59">
        <v>296</v>
      </c>
      <c r="G104" s="59" t="s">
        <v>229</v>
      </c>
      <c r="H104" s="59">
        <v>90</v>
      </c>
      <c r="I104" s="59" t="s">
        <v>114</v>
      </c>
      <c r="J104" s="59">
        <v>12</v>
      </c>
      <c r="K104" s="59" t="s">
        <v>202</v>
      </c>
      <c r="L104" s="59">
        <v>1768</v>
      </c>
      <c r="M104" s="59" t="s">
        <v>5572</v>
      </c>
      <c r="N104" s="59" t="s">
        <v>6131</v>
      </c>
      <c r="O104" s="59">
        <v>12555813</v>
      </c>
      <c r="P104" s="59" t="s">
        <v>6269</v>
      </c>
    </row>
    <row r="105" spans="1:16" x14ac:dyDescent="0.25">
      <c r="A105" s="59">
        <v>10104</v>
      </c>
      <c r="B105" s="59" t="s">
        <v>5419</v>
      </c>
      <c r="C105" s="59" t="s">
        <v>1035</v>
      </c>
      <c r="D105" s="59">
        <v>854</v>
      </c>
      <c r="E105" s="59" t="s">
        <v>33</v>
      </c>
      <c r="F105" s="59">
        <v>296</v>
      </c>
      <c r="G105" s="59" t="s">
        <v>109</v>
      </c>
      <c r="H105" s="59">
        <v>35</v>
      </c>
      <c r="I105" s="59" t="s">
        <v>99</v>
      </c>
      <c r="J105" s="59">
        <v>16</v>
      </c>
      <c r="K105" s="59" t="s">
        <v>206</v>
      </c>
      <c r="L105" s="59">
        <v>1384</v>
      </c>
      <c r="M105" s="59" t="s">
        <v>5573</v>
      </c>
      <c r="N105" s="59" t="s">
        <v>6158</v>
      </c>
      <c r="O105" s="59">
        <v>12613211</v>
      </c>
      <c r="P105" s="59" t="s">
        <v>6283</v>
      </c>
    </row>
    <row r="106" spans="1:16" x14ac:dyDescent="0.25">
      <c r="A106" s="59">
        <v>10105</v>
      </c>
      <c r="B106" s="59" t="s">
        <v>5242</v>
      </c>
      <c r="C106" s="59" t="s">
        <v>1035</v>
      </c>
      <c r="D106" s="59">
        <v>854</v>
      </c>
      <c r="E106" s="59" t="s">
        <v>33</v>
      </c>
      <c r="F106" s="59">
        <v>296</v>
      </c>
      <c r="G106" s="59" t="s">
        <v>102</v>
      </c>
      <c r="H106" s="59">
        <v>40</v>
      </c>
      <c r="I106" s="59" t="s">
        <v>110</v>
      </c>
      <c r="J106" s="59">
        <v>8</v>
      </c>
      <c r="K106" s="59" t="s">
        <v>202</v>
      </c>
      <c r="L106" s="59">
        <v>1768</v>
      </c>
      <c r="M106" s="59" t="s">
        <v>5574</v>
      </c>
      <c r="N106" s="59" t="s">
        <v>6159</v>
      </c>
      <c r="O106" s="59">
        <v>12613211</v>
      </c>
      <c r="P106" s="59" t="s">
        <v>6284</v>
      </c>
    </row>
    <row r="107" spans="1:16" x14ac:dyDescent="0.25">
      <c r="A107" s="59">
        <v>10106</v>
      </c>
      <c r="B107" s="59" t="s">
        <v>446</v>
      </c>
      <c r="C107" s="59" t="s">
        <v>1035</v>
      </c>
      <c r="D107" s="59">
        <v>854</v>
      </c>
      <c r="E107" s="59" t="s">
        <v>33</v>
      </c>
      <c r="F107" s="59">
        <v>296</v>
      </c>
      <c r="G107" s="59" t="s">
        <v>102</v>
      </c>
      <c r="H107" s="59">
        <v>40</v>
      </c>
      <c r="I107" s="59" t="s">
        <v>110</v>
      </c>
      <c r="J107" s="59">
        <v>8</v>
      </c>
      <c r="K107" s="59" t="s">
        <v>202</v>
      </c>
      <c r="L107" s="59">
        <v>1768</v>
      </c>
      <c r="M107" s="59" t="s">
        <v>5575</v>
      </c>
      <c r="N107" s="59" t="s">
        <v>6160</v>
      </c>
      <c r="O107" s="59">
        <v>12756706</v>
      </c>
      <c r="P107" s="59" t="s">
        <v>6284</v>
      </c>
    </row>
    <row r="108" spans="1:16" x14ac:dyDescent="0.25">
      <c r="A108" s="59">
        <v>10107</v>
      </c>
      <c r="B108" s="59" t="s">
        <v>5242</v>
      </c>
      <c r="C108" s="59" t="s">
        <v>1035</v>
      </c>
      <c r="D108" s="59">
        <v>854</v>
      </c>
      <c r="E108" s="59" t="s">
        <v>33</v>
      </c>
      <c r="F108" s="59">
        <v>296</v>
      </c>
      <c r="G108" s="59" t="s">
        <v>102</v>
      </c>
      <c r="H108" s="59">
        <v>40</v>
      </c>
      <c r="I108" s="59" t="s">
        <v>110</v>
      </c>
      <c r="J108" s="59">
        <v>8</v>
      </c>
      <c r="K108" s="59" t="s">
        <v>206</v>
      </c>
      <c r="L108" s="59">
        <v>1384</v>
      </c>
      <c r="M108" s="59" t="s">
        <v>5576</v>
      </c>
      <c r="N108" s="59" t="s">
        <v>6159</v>
      </c>
      <c r="O108" s="59">
        <v>12770912</v>
      </c>
      <c r="P108" s="59" t="s">
        <v>6284</v>
      </c>
    </row>
    <row r="109" spans="1:16" x14ac:dyDescent="0.25">
      <c r="A109" s="59">
        <v>10108</v>
      </c>
      <c r="B109" s="59" t="s">
        <v>5242</v>
      </c>
      <c r="C109" s="59" t="s">
        <v>1035</v>
      </c>
      <c r="D109" s="59">
        <v>854</v>
      </c>
      <c r="E109" s="59" t="s">
        <v>33</v>
      </c>
      <c r="F109" s="59">
        <v>296</v>
      </c>
      <c r="G109" s="59" t="s">
        <v>102</v>
      </c>
      <c r="H109" s="59">
        <v>40</v>
      </c>
      <c r="I109" s="59" t="s">
        <v>99</v>
      </c>
      <c r="J109" s="59">
        <v>16</v>
      </c>
      <c r="K109" s="59" t="s">
        <v>202</v>
      </c>
      <c r="L109" s="59">
        <v>1768</v>
      </c>
      <c r="M109" s="59" t="s">
        <v>5577</v>
      </c>
      <c r="N109" s="59" t="s">
        <v>6159</v>
      </c>
      <c r="O109" s="59">
        <v>13330542</v>
      </c>
      <c r="P109" s="59" t="s">
        <v>6284</v>
      </c>
    </row>
    <row r="110" spans="1:16" x14ac:dyDescent="0.25">
      <c r="A110" s="59">
        <v>10109</v>
      </c>
      <c r="B110" s="59" t="s">
        <v>5199</v>
      </c>
      <c r="C110" s="59" t="s">
        <v>1035</v>
      </c>
      <c r="D110" s="59">
        <v>854</v>
      </c>
      <c r="E110" s="59" t="s">
        <v>33</v>
      </c>
      <c r="F110" s="59">
        <v>296</v>
      </c>
      <c r="G110" s="59" t="s">
        <v>134</v>
      </c>
      <c r="H110" s="59">
        <v>45</v>
      </c>
      <c r="I110" s="59" t="s">
        <v>110</v>
      </c>
      <c r="J110" s="59">
        <v>8</v>
      </c>
      <c r="K110" s="59" t="s">
        <v>4117</v>
      </c>
      <c r="L110" s="59">
        <v>1268</v>
      </c>
      <c r="M110" s="59" t="s">
        <v>5578</v>
      </c>
      <c r="N110" s="59" t="s">
        <v>6161</v>
      </c>
      <c r="O110" s="59">
        <v>13344892</v>
      </c>
      <c r="P110" s="59" t="s">
        <v>6291</v>
      </c>
    </row>
    <row r="111" spans="1:16" x14ac:dyDescent="0.25">
      <c r="A111" s="59">
        <v>10110</v>
      </c>
      <c r="B111" s="59" t="s">
        <v>5199</v>
      </c>
      <c r="C111" s="59" t="s">
        <v>1035</v>
      </c>
      <c r="D111" s="59">
        <v>854</v>
      </c>
      <c r="E111" s="59" t="s">
        <v>33</v>
      </c>
      <c r="F111" s="59">
        <v>296</v>
      </c>
      <c r="G111" s="59" t="s">
        <v>134</v>
      </c>
      <c r="H111" s="59">
        <v>45</v>
      </c>
      <c r="I111" s="59" t="s">
        <v>110</v>
      </c>
      <c r="J111" s="59">
        <v>8</v>
      </c>
      <c r="K111" s="59" t="s">
        <v>4117</v>
      </c>
      <c r="L111" s="59">
        <v>1268</v>
      </c>
      <c r="M111" s="59" t="s">
        <v>5579</v>
      </c>
      <c r="N111" s="59" t="s">
        <v>6161</v>
      </c>
      <c r="O111" s="59">
        <v>13631882</v>
      </c>
      <c r="P111" s="59" t="s">
        <v>6291</v>
      </c>
    </row>
    <row r="112" spans="1:16" x14ac:dyDescent="0.25">
      <c r="A112" s="59">
        <v>10111</v>
      </c>
      <c r="B112" s="59" t="s">
        <v>5404</v>
      </c>
      <c r="C112" s="59" t="s">
        <v>1035</v>
      </c>
      <c r="D112" s="59">
        <v>854</v>
      </c>
      <c r="E112" s="59" t="s">
        <v>33</v>
      </c>
      <c r="F112" s="59">
        <v>296</v>
      </c>
      <c r="G112" s="59" t="s">
        <v>462</v>
      </c>
      <c r="H112" s="59">
        <v>80</v>
      </c>
      <c r="I112" s="59" t="s">
        <v>114</v>
      </c>
      <c r="J112" s="59">
        <v>12</v>
      </c>
      <c r="K112" s="59" t="s">
        <v>206</v>
      </c>
      <c r="L112" s="59">
        <v>1384</v>
      </c>
      <c r="M112" s="59" t="s">
        <v>5580</v>
      </c>
      <c r="N112" s="59" t="s">
        <v>6134</v>
      </c>
      <c r="O112" s="59">
        <v>13918872</v>
      </c>
      <c r="P112" s="59" t="s">
        <v>6271</v>
      </c>
    </row>
    <row r="113" spans="1:16" x14ac:dyDescent="0.25">
      <c r="A113" s="59">
        <v>10112</v>
      </c>
      <c r="B113" s="59" t="s">
        <v>5242</v>
      </c>
      <c r="C113" s="59" t="s">
        <v>1035</v>
      </c>
      <c r="D113" s="59">
        <v>854</v>
      </c>
      <c r="E113" s="59" t="s">
        <v>33</v>
      </c>
      <c r="F113" s="59">
        <v>296</v>
      </c>
      <c r="G113" s="59" t="s">
        <v>102</v>
      </c>
      <c r="H113" s="59">
        <v>40</v>
      </c>
      <c r="I113" s="59" t="s">
        <v>99</v>
      </c>
      <c r="J113" s="59">
        <v>16</v>
      </c>
      <c r="K113" s="59" t="s">
        <v>206</v>
      </c>
      <c r="L113" s="59">
        <v>1384</v>
      </c>
      <c r="M113" s="59" t="s">
        <v>5581</v>
      </c>
      <c r="N113" s="59" t="s">
        <v>6159</v>
      </c>
      <c r="O113" s="59">
        <v>14048161</v>
      </c>
      <c r="P113" s="59" t="s">
        <v>6284</v>
      </c>
    </row>
    <row r="114" spans="1:16" x14ac:dyDescent="0.25">
      <c r="A114" s="59">
        <v>10113</v>
      </c>
      <c r="B114" s="59" t="s">
        <v>5199</v>
      </c>
      <c r="C114" s="59" t="s">
        <v>1035</v>
      </c>
      <c r="D114" s="59">
        <v>854</v>
      </c>
      <c r="E114" s="59" t="s">
        <v>33</v>
      </c>
      <c r="F114" s="59">
        <v>296</v>
      </c>
      <c r="G114" s="59" t="s">
        <v>134</v>
      </c>
      <c r="H114" s="59">
        <v>45</v>
      </c>
      <c r="I114" s="59" t="s">
        <v>114</v>
      </c>
      <c r="J114" s="59">
        <v>12</v>
      </c>
      <c r="K114" s="59" t="s">
        <v>4117</v>
      </c>
      <c r="L114" s="59">
        <v>1268</v>
      </c>
      <c r="M114" s="59" t="s">
        <v>5582</v>
      </c>
      <c r="N114" s="59" t="s">
        <v>6161</v>
      </c>
      <c r="O114" s="59">
        <v>14062367</v>
      </c>
      <c r="P114" s="59" t="s">
        <v>6291</v>
      </c>
    </row>
    <row r="115" spans="1:16" x14ac:dyDescent="0.25">
      <c r="A115" s="59">
        <v>10114</v>
      </c>
      <c r="B115" s="59" t="s">
        <v>5199</v>
      </c>
      <c r="C115" s="59" t="s">
        <v>1035</v>
      </c>
      <c r="D115" s="59">
        <v>854</v>
      </c>
      <c r="E115" s="59" t="s">
        <v>33</v>
      </c>
      <c r="F115" s="59">
        <v>296</v>
      </c>
      <c r="G115" s="59" t="s">
        <v>134</v>
      </c>
      <c r="H115" s="59">
        <v>45</v>
      </c>
      <c r="I115" s="59" t="s">
        <v>110</v>
      </c>
      <c r="J115" s="59">
        <v>8</v>
      </c>
      <c r="K115" s="59" t="s">
        <v>202</v>
      </c>
      <c r="L115" s="59">
        <v>1768</v>
      </c>
      <c r="M115" s="59" t="s">
        <v>5583</v>
      </c>
      <c r="N115" s="59" t="s">
        <v>6161</v>
      </c>
      <c r="O115" s="59">
        <v>14349357</v>
      </c>
      <c r="P115" s="59" t="s">
        <v>6291</v>
      </c>
    </row>
    <row r="116" spans="1:16" x14ac:dyDescent="0.25">
      <c r="A116" s="59">
        <v>10115</v>
      </c>
      <c r="B116" s="59" t="s">
        <v>5199</v>
      </c>
      <c r="C116" s="59" t="s">
        <v>1035</v>
      </c>
      <c r="D116" s="59">
        <v>854</v>
      </c>
      <c r="E116" s="59" t="s">
        <v>33</v>
      </c>
      <c r="F116" s="59">
        <v>296</v>
      </c>
      <c r="G116" s="59" t="s">
        <v>134</v>
      </c>
      <c r="H116" s="59">
        <v>45</v>
      </c>
      <c r="I116" s="59" t="s">
        <v>114</v>
      </c>
      <c r="J116" s="59">
        <v>12</v>
      </c>
      <c r="K116" s="59" t="s">
        <v>4117</v>
      </c>
      <c r="L116" s="59">
        <v>1268</v>
      </c>
      <c r="M116" s="59" t="s">
        <v>5584</v>
      </c>
      <c r="N116" s="59" t="s">
        <v>6161</v>
      </c>
      <c r="O116" s="59">
        <v>14349357</v>
      </c>
      <c r="P116" s="59" t="s">
        <v>6291</v>
      </c>
    </row>
    <row r="117" spans="1:16" x14ac:dyDescent="0.25">
      <c r="A117" s="59">
        <v>10116</v>
      </c>
      <c r="B117" s="59" t="s">
        <v>5199</v>
      </c>
      <c r="C117" s="59" t="s">
        <v>1035</v>
      </c>
      <c r="D117" s="59">
        <v>854</v>
      </c>
      <c r="E117" s="59" t="s">
        <v>33</v>
      </c>
      <c r="F117" s="59">
        <v>296</v>
      </c>
      <c r="G117" s="59" t="s">
        <v>134</v>
      </c>
      <c r="H117" s="59">
        <v>45</v>
      </c>
      <c r="I117" s="59" t="s">
        <v>110</v>
      </c>
      <c r="J117" s="59">
        <v>8</v>
      </c>
      <c r="K117" s="59" t="s">
        <v>202</v>
      </c>
      <c r="L117" s="59">
        <v>1768</v>
      </c>
      <c r="M117" s="59" t="s">
        <v>5585</v>
      </c>
      <c r="N117" s="59" t="s">
        <v>6161</v>
      </c>
      <c r="O117" s="59">
        <v>14349357</v>
      </c>
      <c r="P117" s="59" t="s">
        <v>6291</v>
      </c>
    </row>
    <row r="118" spans="1:16" x14ac:dyDescent="0.25">
      <c r="A118" s="59">
        <v>10117</v>
      </c>
      <c r="B118" s="59" t="s">
        <v>5199</v>
      </c>
      <c r="C118" s="59" t="s">
        <v>1035</v>
      </c>
      <c r="D118" s="59">
        <v>854</v>
      </c>
      <c r="E118" s="59" t="s">
        <v>33</v>
      </c>
      <c r="F118" s="59">
        <v>296</v>
      </c>
      <c r="G118" s="59" t="s">
        <v>134</v>
      </c>
      <c r="H118" s="59">
        <v>45</v>
      </c>
      <c r="I118" s="59" t="s">
        <v>114</v>
      </c>
      <c r="J118" s="59">
        <v>12</v>
      </c>
      <c r="K118" s="59" t="s">
        <v>4117</v>
      </c>
      <c r="L118" s="59">
        <v>1268</v>
      </c>
      <c r="M118" s="59" t="s">
        <v>5586</v>
      </c>
      <c r="N118" s="59" t="s">
        <v>6161</v>
      </c>
      <c r="O118" s="59">
        <v>14349357</v>
      </c>
      <c r="P118" s="59" t="s">
        <v>6291</v>
      </c>
    </row>
    <row r="119" spans="1:16" x14ac:dyDescent="0.25">
      <c r="A119" s="59">
        <v>10118</v>
      </c>
      <c r="B119" s="59" t="s">
        <v>178</v>
      </c>
      <c r="C119" s="59" t="s">
        <v>1035</v>
      </c>
      <c r="D119" s="59">
        <v>854</v>
      </c>
      <c r="E119" s="59" t="s">
        <v>33</v>
      </c>
      <c r="F119" s="59">
        <v>296</v>
      </c>
      <c r="G119" s="59" t="s">
        <v>85</v>
      </c>
      <c r="H119" s="59">
        <v>25</v>
      </c>
      <c r="I119" s="59" t="s">
        <v>99</v>
      </c>
      <c r="J119" s="59">
        <v>16</v>
      </c>
      <c r="K119" s="59" t="s">
        <v>202</v>
      </c>
      <c r="L119" s="59">
        <v>1768</v>
      </c>
      <c r="M119" s="59" t="s">
        <v>5587</v>
      </c>
      <c r="N119" s="59" t="s">
        <v>6162</v>
      </c>
      <c r="O119" s="59">
        <v>14349357</v>
      </c>
      <c r="P119" s="59" t="s">
        <v>6292</v>
      </c>
    </row>
    <row r="120" spans="1:16" x14ac:dyDescent="0.25">
      <c r="A120" s="59">
        <v>10119</v>
      </c>
      <c r="B120" s="59" t="s">
        <v>5199</v>
      </c>
      <c r="C120" s="59" t="s">
        <v>1035</v>
      </c>
      <c r="D120" s="59">
        <v>854</v>
      </c>
      <c r="E120" s="59" t="s">
        <v>33</v>
      </c>
      <c r="F120" s="59">
        <v>296</v>
      </c>
      <c r="G120" s="59" t="s">
        <v>134</v>
      </c>
      <c r="H120" s="59">
        <v>45</v>
      </c>
      <c r="I120" s="59" t="s">
        <v>110</v>
      </c>
      <c r="J120" s="59">
        <v>8</v>
      </c>
      <c r="K120" s="59" t="s">
        <v>213</v>
      </c>
      <c r="L120" s="59">
        <v>2768</v>
      </c>
      <c r="M120" s="59" t="s">
        <v>5588</v>
      </c>
      <c r="N120" s="59" t="s">
        <v>6161</v>
      </c>
      <c r="O120" s="59">
        <v>14779842</v>
      </c>
      <c r="P120" s="59" t="s">
        <v>6291</v>
      </c>
    </row>
    <row r="121" spans="1:16" x14ac:dyDescent="0.25">
      <c r="A121" s="59">
        <v>10120</v>
      </c>
      <c r="B121" s="59" t="s">
        <v>5199</v>
      </c>
      <c r="C121" s="59" t="s">
        <v>1035</v>
      </c>
      <c r="D121" s="59">
        <v>854</v>
      </c>
      <c r="E121" s="59" t="s">
        <v>33</v>
      </c>
      <c r="F121" s="59">
        <v>296</v>
      </c>
      <c r="G121" s="59" t="s">
        <v>134</v>
      </c>
      <c r="H121" s="59">
        <v>45</v>
      </c>
      <c r="I121" s="59" t="s">
        <v>219</v>
      </c>
      <c r="J121" s="59">
        <v>20</v>
      </c>
      <c r="K121" s="59" t="s">
        <v>4117</v>
      </c>
      <c r="L121" s="59">
        <v>1268</v>
      </c>
      <c r="M121" s="59" t="s">
        <v>5589</v>
      </c>
      <c r="N121" s="59" t="s">
        <v>6161</v>
      </c>
      <c r="O121" s="59">
        <v>14779842</v>
      </c>
      <c r="P121" s="59" t="s">
        <v>6291</v>
      </c>
    </row>
    <row r="122" spans="1:16" x14ac:dyDescent="0.25">
      <c r="A122" s="59">
        <v>10121</v>
      </c>
      <c r="B122" s="59" t="s">
        <v>5199</v>
      </c>
      <c r="C122" s="59" t="s">
        <v>1035</v>
      </c>
      <c r="D122" s="59">
        <v>854</v>
      </c>
      <c r="E122" s="59" t="s">
        <v>33</v>
      </c>
      <c r="F122" s="59">
        <v>296</v>
      </c>
      <c r="G122" s="59" t="s">
        <v>134</v>
      </c>
      <c r="H122" s="59">
        <v>45</v>
      </c>
      <c r="I122" s="59" t="s">
        <v>110</v>
      </c>
      <c r="J122" s="59">
        <v>8</v>
      </c>
      <c r="K122" s="59" t="s">
        <v>213</v>
      </c>
      <c r="L122" s="59">
        <v>2768</v>
      </c>
      <c r="M122" s="59" t="s">
        <v>5590</v>
      </c>
      <c r="N122" s="59" t="s">
        <v>6161</v>
      </c>
      <c r="O122" s="59">
        <v>15066832</v>
      </c>
      <c r="P122" s="59" t="s">
        <v>6291</v>
      </c>
    </row>
    <row r="123" spans="1:16" x14ac:dyDescent="0.25">
      <c r="A123" s="59">
        <v>10122</v>
      </c>
      <c r="B123" s="59" t="s">
        <v>5199</v>
      </c>
      <c r="C123" s="59" t="s">
        <v>1035</v>
      </c>
      <c r="D123" s="59">
        <v>854</v>
      </c>
      <c r="E123" s="59" t="s">
        <v>33</v>
      </c>
      <c r="F123" s="59">
        <v>296</v>
      </c>
      <c r="G123" s="59" t="s">
        <v>134</v>
      </c>
      <c r="H123" s="59">
        <v>45</v>
      </c>
      <c r="I123" s="59" t="s">
        <v>219</v>
      </c>
      <c r="J123" s="59">
        <v>20</v>
      </c>
      <c r="K123" s="59" t="s">
        <v>4117</v>
      </c>
      <c r="L123" s="59">
        <v>1268</v>
      </c>
      <c r="M123" s="59" t="s">
        <v>5591</v>
      </c>
      <c r="N123" s="59" t="s">
        <v>6161</v>
      </c>
      <c r="O123" s="59">
        <v>15066832</v>
      </c>
      <c r="P123" s="59" t="s">
        <v>6291</v>
      </c>
    </row>
    <row r="124" spans="1:16" x14ac:dyDescent="0.25">
      <c r="A124" s="59">
        <v>10123</v>
      </c>
      <c r="B124" s="59" t="s">
        <v>5199</v>
      </c>
      <c r="C124" s="59" t="s">
        <v>1035</v>
      </c>
      <c r="D124" s="59">
        <v>854</v>
      </c>
      <c r="E124" s="59" t="s">
        <v>33</v>
      </c>
      <c r="F124" s="59">
        <v>296</v>
      </c>
      <c r="G124" s="59" t="s">
        <v>134</v>
      </c>
      <c r="H124" s="59">
        <v>45</v>
      </c>
      <c r="I124" s="59" t="s">
        <v>114</v>
      </c>
      <c r="J124" s="59">
        <v>12</v>
      </c>
      <c r="K124" s="59" t="s">
        <v>202</v>
      </c>
      <c r="L124" s="59">
        <v>1768</v>
      </c>
      <c r="M124" s="59" t="s">
        <v>5592</v>
      </c>
      <c r="N124" s="59" t="s">
        <v>6161</v>
      </c>
      <c r="O124" s="59">
        <v>15066832</v>
      </c>
      <c r="P124" s="59" t="s">
        <v>6291</v>
      </c>
    </row>
    <row r="125" spans="1:16" x14ac:dyDescent="0.25">
      <c r="A125" s="59">
        <v>10124</v>
      </c>
      <c r="B125" s="59" t="s">
        <v>5199</v>
      </c>
      <c r="C125" s="59" t="s">
        <v>1035</v>
      </c>
      <c r="D125" s="59">
        <v>854</v>
      </c>
      <c r="E125" s="59" t="s">
        <v>33</v>
      </c>
      <c r="F125" s="59">
        <v>296</v>
      </c>
      <c r="G125" s="59" t="s">
        <v>134</v>
      </c>
      <c r="H125" s="59">
        <v>45</v>
      </c>
      <c r="I125" s="59" t="s">
        <v>110</v>
      </c>
      <c r="J125" s="59">
        <v>8</v>
      </c>
      <c r="K125" s="59" t="s">
        <v>213</v>
      </c>
      <c r="L125" s="59">
        <v>2768</v>
      </c>
      <c r="M125" s="59" t="s">
        <v>5593</v>
      </c>
      <c r="N125" s="59" t="s">
        <v>6161</v>
      </c>
      <c r="O125" s="59">
        <v>15066832</v>
      </c>
      <c r="P125" s="59" t="s">
        <v>6291</v>
      </c>
    </row>
    <row r="126" spans="1:16" x14ac:dyDescent="0.25">
      <c r="A126" s="59">
        <v>10125</v>
      </c>
      <c r="B126" s="59" t="s">
        <v>5199</v>
      </c>
      <c r="C126" s="59" t="s">
        <v>1035</v>
      </c>
      <c r="D126" s="59">
        <v>854</v>
      </c>
      <c r="E126" s="59" t="s">
        <v>33</v>
      </c>
      <c r="F126" s="59">
        <v>296</v>
      </c>
      <c r="G126" s="59" t="s">
        <v>134</v>
      </c>
      <c r="H126" s="59">
        <v>45</v>
      </c>
      <c r="I126" s="59" t="s">
        <v>219</v>
      </c>
      <c r="J126" s="59">
        <v>20</v>
      </c>
      <c r="K126" s="59" t="s">
        <v>4117</v>
      </c>
      <c r="L126" s="59">
        <v>1268</v>
      </c>
      <c r="M126" s="59" t="s">
        <v>5594</v>
      </c>
      <c r="N126" s="59" t="s">
        <v>6161</v>
      </c>
      <c r="O126" s="59">
        <v>15066832</v>
      </c>
      <c r="P126" s="59" t="s">
        <v>6291</v>
      </c>
    </row>
    <row r="127" spans="1:16" x14ac:dyDescent="0.25">
      <c r="A127" s="59">
        <v>10126</v>
      </c>
      <c r="B127" s="59" t="s">
        <v>5199</v>
      </c>
      <c r="C127" s="59" t="s">
        <v>1035</v>
      </c>
      <c r="D127" s="59">
        <v>854</v>
      </c>
      <c r="E127" s="59" t="s">
        <v>33</v>
      </c>
      <c r="F127" s="59">
        <v>296</v>
      </c>
      <c r="G127" s="59" t="s">
        <v>134</v>
      </c>
      <c r="H127" s="59">
        <v>45</v>
      </c>
      <c r="I127" s="59" t="s">
        <v>114</v>
      </c>
      <c r="J127" s="59">
        <v>12</v>
      </c>
      <c r="K127" s="59" t="s">
        <v>202</v>
      </c>
      <c r="L127" s="59">
        <v>1768</v>
      </c>
      <c r="M127" s="59" t="s">
        <v>5595</v>
      </c>
      <c r="N127" s="59" t="s">
        <v>6161</v>
      </c>
      <c r="O127" s="59">
        <v>15066832</v>
      </c>
      <c r="P127" s="59" t="s">
        <v>6291</v>
      </c>
    </row>
    <row r="128" spans="1:16" x14ac:dyDescent="0.25">
      <c r="A128" s="59">
        <v>10127</v>
      </c>
      <c r="B128" s="59" t="s">
        <v>5199</v>
      </c>
      <c r="C128" s="59" t="s">
        <v>1035</v>
      </c>
      <c r="D128" s="59">
        <v>854</v>
      </c>
      <c r="E128" s="59" t="s">
        <v>33</v>
      </c>
      <c r="F128" s="59">
        <v>296</v>
      </c>
      <c r="G128" s="59" t="s">
        <v>134</v>
      </c>
      <c r="H128" s="59">
        <v>45</v>
      </c>
      <c r="I128" s="59" t="s">
        <v>114</v>
      </c>
      <c r="J128" s="59">
        <v>12</v>
      </c>
      <c r="K128" s="59" t="s">
        <v>202</v>
      </c>
      <c r="L128" s="59">
        <v>1768</v>
      </c>
      <c r="M128" s="59" t="s">
        <v>5596</v>
      </c>
      <c r="N128" s="59" t="s">
        <v>6161</v>
      </c>
      <c r="O128" s="59">
        <v>15497317</v>
      </c>
      <c r="P128" s="59" t="s">
        <v>6291</v>
      </c>
    </row>
    <row r="129" spans="1:16" x14ac:dyDescent="0.25">
      <c r="A129" s="59">
        <v>10128</v>
      </c>
      <c r="B129" s="59" t="s">
        <v>5199</v>
      </c>
      <c r="C129" s="59" t="s">
        <v>1035</v>
      </c>
      <c r="D129" s="59">
        <v>854</v>
      </c>
      <c r="E129" s="59" t="s">
        <v>33</v>
      </c>
      <c r="F129" s="59">
        <v>296</v>
      </c>
      <c r="G129" s="59" t="s">
        <v>134</v>
      </c>
      <c r="H129" s="59">
        <v>45</v>
      </c>
      <c r="I129" s="59" t="s">
        <v>219</v>
      </c>
      <c r="J129" s="59">
        <v>20</v>
      </c>
      <c r="K129" s="59" t="s">
        <v>202</v>
      </c>
      <c r="L129" s="59">
        <v>1768</v>
      </c>
      <c r="M129" s="59" t="s">
        <v>5597</v>
      </c>
      <c r="N129" s="59" t="s">
        <v>6161</v>
      </c>
      <c r="O129" s="59">
        <v>15784307</v>
      </c>
      <c r="P129" s="59" t="s">
        <v>6291</v>
      </c>
    </row>
    <row r="130" spans="1:16" x14ac:dyDescent="0.25">
      <c r="A130" s="59">
        <v>10129</v>
      </c>
      <c r="B130" s="59" t="s">
        <v>5199</v>
      </c>
      <c r="C130" s="59" t="s">
        <v>1035</v>
      </c>
      <c r="D130" s="59">
        <v>854</v>
      </c>
      <c r="E130" s="59" t="s">
        <v>33</v>
      </c>
      <c r="F130" s="59">
        <v>296</v>
      </c>
      <c r="G130" s="59" t="s">
        <v>134</v>
      </c>
      <c r="H130" s="59">
        <v>45</v>
      </c>
      <c r="I130" s="59" t="s">
        <v>114</v>
      </c>
      <c r="J130" s="59">
        <v>12</v>
      </c>
      <c r="K130" s="59" t="s">
        <v>213</v>
      </c>
      <c r="L130" s="59">
        <v>2768</v>
      </c>
      <c r="M130" s="59" t="s">
        <v>5598</v>
      </c>
      <c r="N130" s="59" t="s">
        <v>6161</v>
      </c>
      <c r="O130" s="59">
        <v>15784307</v>
      </c>
      <c r="P130" s="59" t="s">
        <v>6291</v>
      </c>
    </row>
    <row r="131" spans="1:16" x14ac:dyDescent="0.25">
      <c r="A131" s="59">
        <v>10130</v>
      </c>
      <c r="B131" s="59" t="s">
        <v>5199</v>
      </c>
      <c r="C131" s="59" t="s">
        <v>1035</v>
      </c>
      <c r="D131" s="59">
        <v>854</v>
      </c>
      <c r="E131" s="59" t="s">
        <v>33</v>
      </c>
      <c r="F131" s="59">
        <v>296</v>
      </c>
      <c r="G131" s="59" t="s">
        <v>134</v>
      </c>
      <c r="H131" s="59">
        <v>45</v>
      </c>
      <c r="I131" s="59" t="s">
        <v>219</v>
      </c>
      <c r="J131" s="59">
        <v>20</v>
      </c>
      <c r="K131" s="59" t="s">
        <v>202</v>
      </c>
      <c r="L131" s="59">
        <v>1768</v>
      </c>
      <c r="M131" s="59" t="s">
        <v>5599</v>
      </c>
      <c r="N131" s="59" t="s">
        <v>6161</v>
      </c>
      <c r="O131" s="59">
        <v>15784307</v>
      </c>
      <c r="P131" s="59" t="s">
        <v>6291</v>
      </c>
    </row>
    <row r="132" spans="1:16" x14ac:dyDescent="0.25">
      <c r="A132" s="59">
        <v>10131</v>
      </c>
      <c r="B132" s="59" t="s">
        <v>5199</v>
      </c>
      <c r="C132" s="59" t="s">
        <v>1035</v>
      </c>
      <c r="D132" s="59">
        <v>854</v>
      </c>
      <c r="E132" s="59" t="s">
        <v>33</v>
      </c>
      <c r="F132" s="59">
        <v>296</v>
      </c>
      <c r="G132" s="59" t="s">
        <v>134</v>
      </c>
      <c r="H132" s="59">
        <v>45</v>
      </c>
      <c r="I132" s="59" t="s">
        <v>114</v>
      </c>
      <c r="J132" s="59">
        <v>12</v>
      </c>
      <c r="K132" s="59" t="s">
        <v>213</v>
      </c>
      <c r="L132" s="59">
        <v>2768</v>
      </c>
      <c r="M132" s="59" t="s">
        <v>5600</v>
      </c>
      <c r="N132" s="59" t="s">
        <v>6161</v>
      </c>
      <c r="O132" s="59">
        <v>15784307</v>
      </c>
      <c r="P132" s="59" t="s">
        <v>6291</v>
      </c>
    </row>
    <row r="133" spans="1:16" x14ac:dyDescent="0.25">
      <c r="A133" s="59">
        <v>10132</v>
      </c>
      <c r="B133" s="59" t="s">
        <v>5415</v>
      </c>
      <c r="C133" s="59" t="s">
        <v>349</v>
      </c>
      <c r="D133" s="59">
        <v>859</v>
      </c>
      <c r="E133" s="59" t="s">
        <v>33</v>
      </c>
      <c r="F133" s="59">
        <v>296</v>
      </c>
      <c r="G133" s="59" t="s">
        <v>102</v>
      </c>
      <c r="H133" s="59">
        <v>40</v>
      </c>
      <c r="I133" s="59" t="s">
        <v>110</v>
      </c>
      <c r="J133" s="59">
        <v>8</v>
      </c>
      <c r="K133" s="59" t="s">
        <v>202</v>
      </c>
      <c r="L133" s="59">
        <v>1768</v>
      </c>
      <c r="M133" s="59" t="s">
        <v>5601</v>
      </c>
      <c r="N133" s="59" t="s">
        <v>6155</v>
      </c>
      <c r="O133" s="59">
        <v>10459064</v>
      </c>
      <c r="P133" s="59" t="s">
        <v>6287</v>
      </c>
    </row>
    <row r="134" spans="1:16" x14ac:dyDescent="0.25">
      <c r="A134" s="59">
        <v>10133</v>
      </c>
      <c r="B134" s="59" t="s">
        <v>5415</v>
      </c>
      <c r="C134" s="59" t="s">
        <v>349</v>
      </c>
      <c r="D134" s="59">
        <v>859</v>
      </c>
      <c r="E134" s="59" t="s">
        <v>33</v>
      </c>
      <c r="F134" s="59">
        <v>296</v>
      </c>
      <c r="G134" s="59" t="s">
        <v>102</v>
      </c>
      <c r="H134" s="59">
        <v>40</v>
      </c>
      <c r="I134" s="59" t="s">
        <v>114</v>
      </c>
      <c r="J134" s="59">
        <v>12</v>
      </c>
      <c r="K134" s="59" t="s">
        <v>202</v>
      </c>
      <c r="L134" s="59">
        <v>1768</v>
      </c>
      <c r="M134" s="59" t="s">
        <v>5602</v>
      </c>
      <c r="N134" s="59" t="s">
        <v>6155</v>
      </c>
      <c r="O134" s="59">
        <v>11034766</v>
      </c>
      <c r="P134" s="59" t="s">
        <v>6287</v>
      </c>
    </row>
    <row r="135" spans="1:16" x14ac:dyDescent="0.25">
      <c r="A135" s="59">
        <v>10134</v>
      </c>
      <c r="B135" s="59" t="s">
        <v>5401</v>
      </c>
      <c r="C135" s="59" t="s">
        <v>349</v>
      </c>
      <c r="D135" s="59">
        <v>859</v>
      </c>
      <c r="E135" s="59" t="s">
        <v>33</v>
      </c>
      <c r="F135" s="59">
        <v>296</v>
      </c>
      <c r="G135" s="59" t="s">
        <v>229</v>
      </c>
      <c r="H135" s="59">
        <v>90</v>
      </c>
      <c r="I135" s="59" t="s">
        <v>110</v>
      </c>
      <c r="J135" s="59">
        <v>8</v>
      </c>
      <c r="K135" s="59" t="s">
        <v>206</v>
      </c>
      <c r="L135" s="59">
        <v>1384</v>
      </c>
      <c r="M135" s="59" t="s">
        <v>5603</v>
      </c>
      <c r="N135" s="59" t="s">
        <v>6131</v>
      </c>
      <c r="O135" s="59">
        <v>11034766</v>
      </c>
      <c r="P135" s="59" t="s">
        <v>6269</v>
      </c>
    </row>
    <row r="136" spans="1:16" x14ac:dyDescent="0.25">
      <c r="A136" s="59">
        <v>10135</v>
      </c>
      <c r="B136" s="59" t="s">
        <v>5401</v>
      </c>
      <c r="C136" s="59" t="s">
        <v>349</v>
      </c>
      <c r="D136" s="59">
        <v>859</v>
      </c>
      <c r="E136" s="59" t="s">
        <v>33</v>
      </c>
      <c r="F136" s="59">
        <v>296</v>
      </c>
      <c r="G136" s="59" t="s">
        <v>229</v>
      </c>
      <c r="H136" s="59">
        <v>90</v>
      </c>
      <c r="I136" s="59" t="s">
        <v>110</v>
      </c>
      <c r="J136" s="59">
        <v>8</v>
      </c>
      <c r="K136" s="59" t="s">
        <v>202</v>
      </c>
      <c r="L136" s="59">
        <v>1768</v>
      </c>
      <c r="M136" s="59" t="s">
        <v>5604</v>
      </c>
      <c r="N136" s="59" t="s">
        <v>6131</v>
      </c>
      <c r="O136" s="59">
        <v>11608746</v>
      </c>
      <c r="P136" s="59" t="s">
        <v>6269</v>
      </c>
    </row>
    <row r="137" spans="1:16" x14ac:dyDescent="0.25">
      <c r="A137" s="59">
        <v>10136</v>
      </c>
      <c r="B137" s="59" t="s">
        <v>167</v>
      </c>
      <c r="C137" s="59" t="s">
        <v>349</v>
      </c>
      <c r="D137" s="59">
        <v>859</v>
      </c>
      <c r="E137" s="59" t="s">
        <v>33</v>
      </c>
      <c r="F137" s="59">
        <v>296</v>
      </c>
      <c r="G137" s="59" t="s">
        <v>102</v>
      </c>
      <c r="H137" s="59">
        <v>40</v>
      </c>
      <c r="I137" s="59" t="s">
        <v>114</v>
      </c>
      <c r="J137" s="59">
        <v>12</v>
      </c>
      <c r="K137" s="59" t="s">
        <v>261</v>
      </c>
      <c r="L137" s="59">
        <v>2384</v>
      </c>
      <c r="M137" s="59" t="s">
        <v>5605</v>
      </c>
      <c r="N137" s="59" t="s">
        <v>6144</v>
      </c>
      <c r="O137" s="59">
        <v>12182726</v>
      </c>
      <c r="P137" s="59" t="s">
        <v>6278</v>
      </c>
    </row>
    <row r="138" spans="1:16" x14ac:dyDescent="0.25">
      <c r="A138" s="59">
        <v>10137</v>
      </c>
      <c r="B138" s="59" t="s">
        <v>167</v>
      </c>
      <c r="C138" s="59" t="s">
        <v>349</v>
      </c>
      <c r="D138" s="59">
        <v>859</v>
      </c>
      <c r="E138" s="59" t="s">
        <v>33</v>
      </c>
      <c r="F138" s="59">
        <v>296</v>
      </c>
      <c r="G138" s="59" t="s">
        <v>102</v>
      </c>
      <c r="H138" s="59">
        <v>40</v>
      </c>
      <c r="I138" s="59" t="s">
        <v>114</v>
      </c>
      <c r="J138" s="59">
        <v>12</v>
      </c>
      <c r="K138" s="59" t="s">
        <v>213</v>
      </c>
      <c r="L138" s="59">
        <v>2768</v>
      </c>
      <c r="M138" s="59" t="s">
        <v>5606</v>
      </c>
      <c r="N138" s="59" t="s">
        <v>6144</v>
      </c>
      <c r="O138" s="59">
        <v>12900201</v>
      </c>
      <c r="P138" s="59" t="s">
        <v>6278</v>
      </c>
    </row>
    <row r="139" spans="1:16" x14ac:dyDescent="0.25">
      <c r="A139" s="59">
        <v>10138</v>
      </c>
      <c r="B139" s="59" t="s">
        <v>167</v>
      </c>
      <c r="C139" s="59" t="s">
        <v>349</v>
      </c>
      <c r="D139" s="59">
        <v>859</v>
      </c>
      <c r="E139" s="59" t="s">
        <v>33</v>
      </c>
      <c r="F139" s="59">
        <v>296</v>
      </c>
      <c r="G139" s="59" t="s">
        <v>102</v>
      </c>
      <c r="H139" s="59">
        <v>40</v>
      </c>
      <c r="I139" s="59" t="s">
        <v>110</v>
      </c>
      <c r="J139" s="59">
        <v>8</v>
      </c>
      <c r="K139" s="59" t="s">
        <v>213</v>
      </c>
      <c r="L139" s="59">
        <v>2768</v>
      </c>
      <c r="M139" s="59" t="s">
        <v>5607</v>
      </c>
      <c r="N139" s="59" t="s">
        <v>6144</v>
      </c>
      <c r="O139" s="59">
        <v>13617676</v>
      </c>
      <c r="P139" s="59" t="s">
        <v>6278</v>
      </c>
    </row>
    <row r="140" spans="1:16" x14ac:dyDescent="0.25">
      <c r="A140" s="59">
        <v>10139</v>
      </c>
      <c r="B140" s="59" t="s">
        <v>5420</v>
      </c>
      <c r="C140" s="59" t="s">
        <v>349</v>
      </c>
      <c r="D140" s="59">
        <v>859</v>
      </c>
      <c r="E140" s="59" t="s">
        <v>33</v>
      </c>
      <c r="F140" s="59">
        <v>296</v>
      </c>
      <c r="G140" s="59" t="s">
        <v>132</v>
      </c>
      <c r="H140" s="59">
        <v>50</v>
      </c>
      <c r="I140" s="59" t="s">
        <v>110</v>
      </c>
      <c r="J140" s="59">
        <v>8</v>
      </c>
      <c r="K140" s="59" t="s">
        <v>202</v>
      </c>
      <c r="L140" s="59">
        <v>1768</v>
      </c>
      <c r="M140" s="59" t="s">
        <v>5608</v>
      </c>
      <c r="N140" s="59" t="s">
        <v>6163</v>
      </c>
      <c r="O140" s="59">
        <v>14622141</v>
      </c>
      <c r="P140" s="59" t="s">
        <v>6290</v>
      </c>
    </row>
    <row r="141" spans="1:16" x14ac:dyDescent="0.25">
      <c r="A141" s="59">
        <v>10140</v>
      </c>
      <c r="B141" s="59" t="s">
        <v>5404</v>
      </c>
      <c r="C141" s="59" t="s">
        <v>349</v>
      </c>
      <c r="D141" s="59">
        <v>859</v>
      </c>
      <c r="E141" s="59" t="s">
        <v>33</v>
      </c>
      <c r="F141" s="59">
        <v>296</v>
      </c>
      <c r="G141" s="59" t="s">
        <v>462</v>
      </c>
      <c r="H141" s="59">
        <v>80</v>
      </c>
      <c r="I141" s="59" t="s">
        <v>99</v>
      </c>
      <c r="J141" s="59">
        <v>16</v>
      </c>
      <c r="K141" s="59" t="s">
        <v>202</v>
      </c>
      <c r="L141" s="59">
        <v>1768</v>
      </c>
      <c r="M141" s="59" t="s">
        <v>5609</v>
      </c>
      <c r="N141" s="59" t="s">
        <v>6134</v>
      </c>
      <c r="O141" s="59">
        <v>14765636</v>
      </c>
      <c r="P141" s="59" t="s">
        <v>6271</v>
      </c>
    </row>
    <row r="142" spans="1:16" x14ac:dyDescent="0.25">
      <c r="A142" s="59">
        <v>10141</v>
      </c>
      <c r="B142" s="59" t="s">
        <v>5416</v>
      </c>
      <c r="C142" s="59" t="s">
        <v>349</v>
      </c>
      <c r="D142" s="59">
        <v>859</v>
      </c>
      <c r="E142" s="59" t="s">
        <v>33</v>
      </c>
      <c r="F142" s="59">
        <v>296</v>
      </c>
      <c r="G142" s="59" t="s">
        <v>132</v>
      </c>
      <c r="H142" s="59">
        <v>50</v>
      </c>
      <c r="I142" s="59" t="s">
        <v>110</v>
      </c>
      <c r="J142" s="59">
        <v>8</v>
      </c>
      <c r="K142" s="59" t="s">
        <v>4117</v>
      </c>
      <c r="L142" s="59">
        <v>1268</v>
      </c>
      <c r="M142" s="59" t="s">
        <v>5610</v>
      </c>
      <c r="N142" s="59" t="s">
        <v>6156</v>
      </c>
      <c r="O142" s="59">
        <v>15353822</v>
      </c>
      <c r="P142" s="59" t="s">
        <v>6289</v>
      </c>
    </row>
    <row r="143" spans="1:16" x14ac:dyDescent="0.25">
      <c r="A143" s="59">
        <v>10142</v>
      </c>
      <c r="B143" s="59" t="s">
        <v>5414</v>
      </c>
      <c r="C143" s="59" t="s">
        <v>349</v>
      </c>
      <c r="D143" s="59">
        <v>859</v>
      </c>
      <c r="E143" s="59" t="s">
        <v>33</v>
      </c>
      <c r="F143" s="59">
        <v>296</v>
      </c>
      <c r="G143" s="59" t="s">
        <v>102</v>
      </c>
      <c r="H143" s="59">
        <v>40</v>
      </c>
      <c r="I143" s="59" t="s">
        <v>110</v>
      </c>
      <c r="J143" s="59">
        <v>8</v>
      </c>
      <c r="K143" s="59" t="s">
        <v>4117</v>
      </c>
      <c r="L143" s="59">
        <v>1268</v>
      </c>
      <c r="M143" s="59" t="s">
        <v>5611</v>
      </c>
      <c r="N143" s="59" t="s">
        <v>6154</v>
      </c>
      <c r="O143" s="59">
        <v>15353822</v>
      </c>
      <c r="P143" s="59" t="s">
        <v>6288</v>
      </c>
    </row>
    <row r="144" spans="1:16" x14ac:dyDescent="0.25">
      <c r="A144" s="59">
        <v>10143</v>
      </c>
      <c r="B144" s="59" t="s">
        <v>5414</v>
      </c>
      <c r="C144" s="59" t="s">
        <v>349</v>
      </c>
      <c r="D144" s="59">
        <v>859</v>
      </c>
      <c r="E144" s="59" t="s">
        <v>33</v>
      </c>
      <c r="F144" s="59">
        <v>296</v>
      </c>
      <c r="G144" s="59" t="s">
        <v>102</v>
      </c>
      <c r="H144" s="59">
        <v>40</v>
      </c>
      <c r="I144" s="59" t="s">
        <v>110</v>
      </c>
      <c r="J144" s="59">
        <v>8</v>
      </c>
      <c r="K144" s="59" t="s">
        <v>4117</v>
      </c>
      <c r="L144" s="59">
        <v>1268</v>
      </c>
      <c r="M144" s="59" t="s">
        <v>5612</v>
      </c>
      <c r="N144" s="59" t="s">
        <v>6154</v>
      </c>
      <c r="O144" s="59">
        <v>15353822</v>
      </c>
      <c r="P144" s="59" t="s">
        <v>6288</v>
      </c>
    </row>
    <row r="145" spans="1:16" x14ac:dyDescent="0.25">
      <c r="A145" s="59">
        <v>10144</v>
      </c>
      <c r="B145" s="59" t="s">
        <v>5416</v>
      </c>
      <c r="C145" s="59" t="s">
        <v>349</v>
      </c>
      <c r="D145" s="59">
        <v>859</v>
      </c>
      <c r="E145" s="59" t="s">
        <v>33</v>
      </c>
      <c r="F145" s="59">
        <v>296</v>
      </c>
      <c r="G145" s="59" t="s">
        <v>132</v>
      </c>
      <c r="H145" s="59">
        <v>50</v>
      </c>
      <c r="I145" s="59" t="s">
        <v>110</v>
      </c>
      <c r="J145" s="59">
        <v>8</v>
      </c>
      <c r="K145" s="59" t="s">
        <v>202</v>
      </c>
      <c r="L145" s="59">
        <v>1768</v>
      </c>
      <c r="M145" s="59" t="s">
        <v>5613</v>
      </c>
      <c r="N145" s="59" t="s">
        <v>6156</v>
      </c>
      <c r="O145" s="59">
        <v>15353822</v>
      </c>
      <c r="P145" s="59" t="s">
        <v>6289</v>
      </c>
    </row>
    <row r="146" spans="1:16" x14ac:dyDescent="0.25">
      <c r="A146" s="59">
        <v>10145</v>
      </c>
      <c r="B146" s="59" t="s">
        <v>5416</v>
      </c>
      <c r="C146" s="59" t="s">
        <v>349</v>
      </c>
      <c r="D146" s="59">
        <v>859</v>
      </c>
      <c r="E146" s="59" t="s">
        <v>33</v>
      </c>
      <c r="F146" s="59">
        <v>296</v>
      </c>
      <c r="G146" s="59" t="s">
        <v>102</v>
      </c>
      <c r="H146" s="59">
        <v>40</v>
      </c>
      <c r="I146" s="59" t="s">
        <v>110</v>
      </c>
      <c r="J146" s="59">
        <v>8</v>
      </c>
      <c r="K146" s="59" t="s">
        <v>202</v>
      </c>
      <c r="L146" s="59">
        <v>1768</v>
      </c>
      <c r="M146" s="59" t="s">
        <v>5614</v>
      </c>
      <c r="N146" s="59" t="s">
        <v>6156</v>
      </c>
      <c r="O146" s="59">
        <v>15353822</v>
      </c>
      <c r="P146" s="59" t="s">
        <v>6289</v>
      </c>
    </row>
    <row r="147" spans="1:16" x14ac:dyDescent="0.25">
      <c r="A147" s="59">
        <v>10146</v>
      </c>
      <c r="B147" s="59" t="s">
        <v>5416</v>
      </c>
      <c r="C147" s="59" t="s">
        <v>349</v>
      </c>
      <c r="D147" s="59">
        <v>859</v>
      </c>
      <c r="E147" s="59" t="s">
        <v>33</v>
      </c>
      <c r="F147" s="59">
        <v>296</v>
      </c>
      <c r="G147" s="59" t="s">
        <v>102</v>
      </c>
      <c r="H147" s="59">
        <v>40</v>
      </c>
      <c r="I147" s="59" t="s">
        <v>110</v>
      </c>
      <c r="J147" s="59">
        <v>8</v>
      </c>
      <c r="K147" s="59" t="s">
        <v>202</v>
      </c>
      <c r="L147" s="59">
        <v>1768</v>
      </c>
      <c r="M147" s="59" t="s">
        <v>5615</v>
      </c>
      <c r="N147" s="59" t="s">
        <v>6156</v>
      </c>
      <c r="O147" s="59">
        <v>15353822</v>
      </c>
      <c r="P147" s="59" t="s">
        <v>6289</v>
      </c>
    </row>
    <row r="148" spans="1:16" x14ac:dyDescent="0.25">
      <c r="A148" s="59">
        <v>10147</v>
      </c>
      <c r="B148" s="59" t="s">
        <v>5416</v>
      </c>
      <c r="C148" s="59" t="s">
        <v>349</v>
      </c>
      <c r="D148" s="59">
        <v>859</v>
      </c>
      <c r="E148" s="59" t="s">
        <v>33</v>
      </c>
      <c r="F148" s="59">
        <v>296</v>
      </c>
      <c r="G148" s="59" t="s">
        <v>102</v>
      </c>
      <c r="H148" s="59">
        <v>40</v>
      </c>
      <c r="I148" s="59" t="s">
        <v>110</v>
      </c>
      <c r="J148" s="59">
        <v>8</v>
      </c>
      <c r="K148" s="59" t="s">
        <v>4117</v>
      </c>
      <c r="L148" s="59">
        <v>1268</v>
      </c>
      <c r="M148" s="59" t="s">
        <v>5616</v>
      </c>
      <c r="N148" s="59" t="s">
        <v>6156</v>
      </c>
      <c r="O148" s="59">
        <v>15353822</v>
      </c>
      <c r="P148" s="59" t="s">
        <v>6289</v>
      </c>
    </row>
    <row r="149" spans="1:16" x14ac:dyDescent="0.25">
      <c r="A149" s="59">
        <v>10148</v>
      </c>
      <c r="B149" s="59" t="s">
        <v>5416</v>
      </c>
      <c r="C149" s="59" t="s">
        <v>349</v>
      </c>
      <c r="D149" s="59">
        <v>859</v>
      </c>
      <c r="E149" s="59" t="s">
        <v>33</v>
      </c>
      <c r="F149" s="59">
        <v>296</v>
      </c>
      <c r="G149" s="59" t="s">
        <v>102</v>
      </c>
      <c r="H149" s="59">
        <v>40</v>
      </c>
      <c r="I149" s="59" t="s">
        <v>110</v>
      </c>
      <c r="J149" s="59">
        <v>8</v>
      </c>
      <c r="K149" s="59" t="s">
        <v>202</v>
      </c>
      <c r="L149" s="59">
        <v>1768</v>
      </c>
      <c r="M149" s="59" t="s">
        <v>5617</v>
      </c>
      <c r="N149" s="59" t="s">
        <v>6156</v>
      </c>
      <c r="O149" s="59">
        <v>15353822</v>
      </c>
      <c r="P149" s="59" t="s">
        <v>6289</v>
      </c>
    </row>
    <row r="150" spans="1:16" x14ac:dyDescent="0.25">
      <c r="A150" s="59">
        <v>10149</v>
      </c>
      <c r="B150" s="59" t="s">
        <v>5417</v>
      </c>
      <c r="C150" s="59" t="s">
        <v>349</v>
      </c>
      <c r="D150" s="59">
        <v>859</v>
      </c>
      <c r="E150" s="59" t="s">
        <v>33</v>
      </c>
      <c r="F150" s="59">
        <v>296</v>
      </c>
      <c r="G150" s="59" t="s">
        <v>132</v>
      </c>
      <c r="H150" s="59">
        <v>50</v>
      </c>
      <c r="I150" s="59" t="s">
        <v>110</v>
      </c>
      <c r="J150" s="59">
        <v>8</v>
      </c>
      <c r="K150" s="59" t="s">
        <v>4117</v>
      </c>
      <c r="L150" s="59">
        <v>1268</v>
      </c>
      <c r="M150" s="59" t="s">
        <v>5618</v>
      </c>
      <c r="N150" s="59" t="s">
        <v>6156</v>
      </c>
      <c r="O150" s="59">
        <v>15353822</v>
      </c>
      <c r="P150" s="59" t="s">
        <v>6289</v>
      </c>
    </row>
    <row r="151" spans="1:16" x14ac:dyDescent="0.25">
      <c r="A151" s="59">
        <v>10150</v>
      </c>
      <c r="B151" s="59" t="s">
        <v>5417</v>
      </c>
      <c r="C151" s="59" t="s">
        <v>349</v>
      </c>
      <c r="D151" s="59">
        <v>859</v>
      </c>
      <c r="E151" s="59" t="s">
        <v>33</v>
      </c>
      <c r="F151" s="59">
        <v>296</v>
      </c>
      <c r="G151" s="59" t="s">
        <v>132</v>
      </c>
      <c r="H151" s="59">
        <v>50</v>
      </c>
      <c r="I151" s="59" t="s">
        <v>110</v>
      </c>
      <c r="J151" s="59">
        <v>8</v>
      </c>
      <c r="K151" s="59" t="s">
        <v>202</v>
      </c>
      <c r="L151" s="59">
        <v>1768</v>
      </c>
      <c r="M151" s="59" t="s">
        <v>5619</v>
      </c>
      <c r="N151" s="59" t="s">
        <v>6156</v>
      </c>
      <c r="O151" s="59">
        <v>15353822</v>
      </c>
      <c r="P151" s="59" t="s">
        <v>6289</v>
      </c>
    </row>
    <row r="152" spans="1:16" x14ac:dyDescent="0.25">
      <c r="A152" s="59">
        <v>10151</v>
      </c>
      <c r="B152" s="59" t="s">
        <v>5417</v>
      </c>
      <c r="C152" s="59" t="s">
        <v>349</v>
      </c>
      <c r="D152" s="59">
        <v>859</v>
      </c>
      <c r="E152" s="59" t="s">
        <v>33</v>
      </c>
      <c r="F152" s="59">
        <v>296</v>
      </c>
      <c r="G152" s="59" t="s">
        <v>132</v>
      </c>
      <c r="H152" s="59">
        <v>50</v>
      </c>
      <c r="I152" s="59" t="s">
        <v>110</v>
      </c>
      <c r="J152" s="59">
        <v>8</v>
      </c>
      <c r="K152" s="59" t="s">
        <v>4117</v>
      </c>
      <c r="L152" s="59">
        <v>1268</v>
      </c>
      <c r="M152" s="59" t="s">
        <v>5620</v>
      </c>
      <c r="N152" s="59" t="s">
        <v>6156</v>
      </c>
      <c r="O152" s="59">
        <v>15353822</v>
      </c>
      <c r="P152" s="59" t="s">
        <v>6289</v>
      </c>
    </row>
    <row r="153" spans="1:16" x14ac:dyDescent="0.25">
      <c r="A153" s="59">
        <v>10152</v>
      </c>
      <c r="B153" s="59" t="s">
        <v>5417</v>
      </c>
      <c r="C153" s="59" t="s">
        <v>349</v>
      </c>
      <c r="D153" s="59">
        <v>859</v>
      </c>
      <c r="E153" s="59" t="s">
        <v>33</v>
      </c>
      <c r="F153" s="59">
        <v>296</v>
      </c>
      <c r="G153" s="59" t="s">
        <v>132</v>
      </c>
      <c r="H153" s="59">
        <v>50</v>
      </c>
      <c r="I153" s="59" t="s">
        <v>110</v>
      </c>
      <c r="J153" s="59">
        <v>8</v>
      </c>
      <c r="K153" s="59" t="s">
        <v>202</v>
      </c>
      <c r="L153" s="59">
        <v>1768</v>
      </c>
      <c r="M153" s="59" t="s">
        <v>5621</v>
      </c>
      <c r="N153" s="59" t="s">
        <v>6156</v>
      </c>
      <c r="O153" s="59">
        <v>15353822</v>
      </c>
      <c r="P153" s="59" t="s">
        <v>6289</v>
      </c>
    </row>
    <row r="154" spans="1:16" x14ac:dyDescent="0.25">
      <c r="A154" s="59">
        <v>10153</v>
      </c>
      <c r="B154" s="59" t="s">
        <v>5420</v>
      </c>
      <c r="C154" s="59" t="s">
        <v>349</v>
      </c>
      <c r="D154" s="59">
        <v>859</v>
      </c>
      <c r="E154" s="59" t="s">
        <v>33</v>
      </c>
      <c r="F154" s="59">
        <v>296</v>
      </c>
      <c r="G154" s="59" t="s">
        <v>132</v>
      </c>
      <c r="H154" s="59">
        <v>50</v>
      </c>
      <c r="I154" s="59" t="s">
        <v>114</v>
      </c>
      <c r="J154" s="59">
        <v>12</v>
      </c>
      <c r="K154" s="59" t="s">
        <v>202</v>
      </c>
      <c r="L154" s="59">
        <v>1768</v>
      </c>
      <c r="M154" s="59" t="s">
        <v>5622</v>
      </c>
      <c r="N154" s="59" t="s">
        <v>6163</v>
      </c>
      <c r="O154" s="59">
        <v>15770101</v>
      </c>
      <c r="P154" s="59" t="s">
        <v>6290</v>
      </c>
    </row>
    <row r="155" spans="1:16" x14ac:dyDescent="0.25">
      <c r="A155" s="59">
        <v>10154</v>
      </c>
      <c r="B155" s="59" t="s">
        <v>5421</v>
      </c>
      <c r="C155" s="59" t="s">
        <v>349</v>
      </c>
      <c r="D155" s="59">
        <v>859</v>
      </c>
      <c r="E155" s="59" t="s">
        <v>33</v>
      </c>
      <c r="F155" s="59">
        <v>296</v>
      </c>
      <c r="G155" s="59" t="s">
        <v>134</v>
      </c>
      <c r="H155" s="59">
        <v>45</v>
      </c>
      <c r="I155" s="59" t="s">
        <v>110</v>
      </c>
      <c r="J155" s="59">
        <v>8</v>
      </c>
      <c r="K155" s="59" t="s">
        <v>6094</v>
      </c>
      <c r="L155" s="59">
        <v>1540</v>
      </c>
      <c r="M155" s="59" t="s">
        <v>5623</v>
      </c>
      <c r="N155" s="59" t="s">
        <v>6164</v>
      </c>
      <c r="O155" s="59">
        <v>15784307</v>
      </c>
      <c r="P155" s="59" t="s">
        <v>6293</v>
      </c>
    </row>
    <row r="156" spans="1:16" x14ac:dyDescent="0.25">
      <c r="A156" s="59">
        <v>10155</v>
      </c>
      <c r="B156" s="59" t="s">
        <v>5421</v>
      </c>
      <c r="C156" s="59" t="s">
        <v>349</v>
      </c>
      <c r="D156" s="59">
        <v>859</v>
      </c>
      <c r="E156" s="59" t="s">
        <v>33</v>
      </c>
      <c r="F156" s="59">
        <v>296</v>
      </c>
      <c r="G156" s="59" t="s">
        <v>134</v>
      </c>
      <c r="H156" s="59">
        <v>45</v>
      </c>
      <c r="I156" s="59" t="s">
        <v>110</v>
      </c>
      <c r="J156" s="59">
        <v>8</v>
      </c>
      <c r="K156" s="59" t="s">
        <v>6095</v>
      </c>
      <c r="L156" s="59">
        <v>1040</v>
      </c>
      <c r="M156" s="59" t="s">
        <v>5624</v>
      </c>
      <c r="N156" s="59" t="s">
        <v>6164</v>
      </c>
      <c r="O156" s="59">
        <v>15784307</v>
      </c>
      <c r="P156" s="59" t="s">
        <v>6293</v>
      </c>
    </row>
    <row r="157" spans="1:16" x14ac:dyDescent="0.25">
      <c r="A157" s="59">
        <v>10156</v>
      </c>
      <c r="B157" s="59" t="s">
        <v>5421</v>
      </c>
      <c r="C157" s="59" t="s">
        <v>349</v>
      </c>
      <c r="D157" s="59">
        <v>859</v>
      </c>
      <c r="E157" s="59" t="s">
        <v>33</v>
      </c>
      <c r="F157" s="59">
        <v>296</v>
      </c>
      <c r="G157" s="59" t="s">
        <v>134</v>
      </c>
      <c r="H157" s="59">
        <v>45</v>
      </c>
      <c r="I157" s="59" t="s">
        <v>110</v>
      </c>
      <c r="J157" s="59">
        <v>8</v>
      </c>
      <c r="K157" s="59" t="s">
        <v>206</v>
      </c>
      <c r="L157" s="59">
        <v>1384</v>
      </c>
      <c r="M157" s="59" t="s">
        <v>5625</v>
      </c>
      <c r="N157" s="59" t="s">
        <v>6164</v>
      </c>
      <c r="O157" s="59">
        <v>15784307</v>
      </c>
      <c r="P157" s="59" t="s">
        <v>6293</v>
      </c>
    </row>
    <row r="158" spans="1:16" x14ac:dyDescent="0.25">
      <c r="A158" s="59">
        <v>10157</v>
      </c>
      <c r="B158" s="59" t="s">
        <v>5421</v>
      </c>
      <c r="C158" s="59" t="s">
        <v>349</v>
      </c>
      <c r="D158" s="59">
        <v>859</v>
      </c>
      <c r="E158" s="59" t="s">
        <v>33</v>
      </c>
      <c r="F158" s="59">
        <v>296</v>
      </c>
      <c r="G158" s="59" t="s">
        <v>134</v>
      </c>
      <c r="H158" s="59">
        <v>45</v>
      </c>
      <c r="I158" s="59" t="s">
        <v>110</v>
      </c>
      <c r="J158" s="59">
        <v>8</v>
      </c>
      <c r="K158" s="59" t="s">
        <v>4119</v>
      </c>
      <c r="L158" s="59">
        <v>884</v>
      </c>
      <c r="M158" s="59" t="s">
        <v>5626</v>
      </c>
      <c r="N158" s="59" t="s">
        <v>6164</v>
      </c>
      <c r="O158" s="59">
        <v>15784307</v>
      </c>
      <c r="P158" s="59" t="s">
        <v>6293</v>
      </c>
    </row>
    <row r="159" spans="1:16" x14ac:dyDescent="0.25">
      <c r="A159" s="59">
        <v>10158</v>
      </c>
      <c r="B159" s="59" t="s">
        <v>5416</v>
      </c>
      <c r="C159" s="59" t="s">
        <v>349</v>
      </c>
      <c r="D159" s="59">
        <v>859</v>
      </c>
      <c r="E159" s="59" t="s">
        <v>33</v>
      </c>
      <c r="F159" s="59">
        <v>296</v>
      </c>
      <c r="G159" s="59" t="s">
        <v>132</v>
      </c>
      <c r="H159" s="59">
        <v>50</v>
      </c>
      <c r="I159" s="59" t="s">
        <v>110</v>
      </c>
      <c r="J159" s="59">
        <v>8</v>
      </c>
      <c r="K159" s="59" t="s">
        <v>213</v>
      </c>
      <c r="L159" s="59">
        <v>2768</v>
      </c>
      <c r="M159" s="59" t="s">
        <v>5627</v>
      </c>
      <c r="N159" s="59" t="s">
        <v>6156</v>
      </c>
      <c r="O159" s="59">
        <v>16071297</v>
      </c>
      <c r="P159" s="59" t="s">
        <v>6289</v>
      </c>
    </row>
    <row r="160" spans="1:16" x14ac:dyDescent="0.25">
      <c r="A160" s="59">
        <v>10159</v>
      </c>
      <c r="B160" s="59" t="s">
        <v>5414</v>
      </c>
      <c r="C160" s="59" t="s">
        <v>349</v>
      </c>
      <c r="D160" s="59">
        <v>859</v>
      </c>
      <c r="E160" s="59" t="s">
        <v>33</v>
      </c>
      <c r="F160" s="59">
        <v>296</v>
      </c>
      <c r="G160" s="59" t="s">
        <v>102</v>
      </c>
      <c r="H160" s="59">
        <v>40</v>
      </c>
      <c r="I160" s="59" t="s">
        <v>110</v>
      </c>
      <c r="J160" s="59">
        <v>8</v>
      </c>
      <c r="K160" s="59" t="s">
        <v>213</v>
      </c>
      <c r="L160" s="59">
        <v>2768</v>
      </c>
      <c r="M160" s="59" t="s">
        <v>5628</v>
      </c>
      <c r="N160" s="59" t="s">
        <v>6154</v>
      </c>
      <c r="O160" s="59">
        <v>16071297</v>
      </c>
      <c r="P160" s="59" t="s">
        <v>6288</v>
      </c>
    </row>
    <row r="161" spans="1:16" x14ac:dyDescent="0.25">
      <c r="A161" s="59">
        <v>10160</v>
      </c>
      <c r="B161" s="59" t="s">
        <v>5414</v>
      </c>
      <c r="C161" s="59" t="s">
        <v>349</v>
      </c>
      <c r="D161" s="59">
        <v>859</v>
      </c>
      <c r="E161" s="59" t="s">
        <v>33</v>
      </c>
      <c r="F161" s="59">
        <v>296</v>
      </c>
      <c r="G161" s="59" t="s">
        <v>102</v>
      </c>
      <c r="H161" s="59">
        <v>40</v>
      </c>
      <c r="I161" s="59" t="s">
        <v>110</v>
      </c>
      <c r="J161" s="59">
        <v>8</v>
      </c>
      <c r="K161" s="59" t="s">
        <v>213</v>
      </c>
      <c r="L161" s="59">
        <v>2768</v>
      </c>
      <c r="M161" s="59" t="s">
        <v>5629</v>
      </c>
      <c r="N161" s="59" t="s">
        <v>6154</v>
      </c>
      <c r="O161" s="59">
        <v>16071297</v>
      </c>
      <c r="P161" s="59" t="s">
        <v>6288</v>
      </c>
    </row>
    <row r="162" spans="1:16" x14ac:dyDescent="0.25">
      <c r="A162" s="59">
        <v>10161</v>
      </c>
      <c r="B162" s="59" t="s">
        <v>5416</v>
      </c>
      <c r="C162" s="59" t="s">
        <v>349</v>
      </c>
      <c r="D162" s="59">
        <v>859</v>
      </c>
      <c r="E162" s="59" t="s">
        <v>33</v>
      </c>
      <c r="F162" s="59">
        <v>296</v>
      </c>
      <c r="G162" s="59" t="s">
        <v>102</v>
      </c>
      <c r="H162" s="59">
        <v>40</v>
      </c>
      <c r="I162" s="59" t="s">
        <v>110</v>
      </c>
      <c r="J162" s="59">
        <v>8</v>
      </c>
      <c r="K162" s="59" t="s">
        <v>213</v>
      </c>
      <c r="L162" s="59">
        <v>2768</v>
      </c>
      <c r="M162" s="59" t="s">
        <v>5630</v>
      </c>
      <c r="N162" s="59" t="s">
        <v>6156</v>
      </c>
      <c r="O162" s="59">
        <v>16071297</v>
      </c>
      <c r="P162" s="59" t="s">
        <v>6289</v>
      </c>
    </row>
    <row r="163" spans="1:16" x14ac:dyDescent="0.25">
      <c r="A163" s="59">
        <v>10162</v>
      </c>
      <c r="B163" s="59" t="s">
        <v>5417</v>
      </c>
      <c r="C163" s="59" t="s">
        <v>349</v>
      </c>
      <c r="D163" s="59">
        <v>859</v>
      </c>
      <c r="E163" s="59" t="s">
        <v>33</v>
      </c>
      <c r="F163" s="59">
        <v>296</v>
      </c>
      <c r="G163" s="59" t="s">
        <v>132</v>
      </c>
      <c r="H163" s="59">
        <v>50</v>
      </c>
      <c r="I163" s="59" t="s">
        <v>110</v>
      </c>
      <c r="J163" s="59">
        <v>8</v>
      </c>
      <c r="K163" s="59" t="s">
        <v>213</v>
      </c>
      <c r="L163" s="59">
        <v>2768</v>
      </c>
      <c r="M163" s="59" t="s">
        <v>5631</v>
      </c>
      <c r="N163" s="59" t="s">
        <v>6156</v>
      </c>
      <c r="O163" s="59">
        <v>16071297</v>
      </c>
      <c r="P163" s="59" t="s">
        <v>6289</v>
      </c>
    </row>
    <row r="164" spans="1:16" x14ac:dyDescent="0.25">
      <c r="A164" s="59">
        <v>10163</v>
      </c>
      <c r="B164" s="59" t="s">
        <v>5417</v>
      </c>
      <c r="C164" s="59" t="s">
        <v>349</v>
      </c>
      <c r="D164" s="59">
        <v>859</v>
      </c>
      <c r="E164" s="59" t="s">
        <v>33</v>
      </c>
      <c r="F164" s="59">
        <v>296</v>
      </c>
      <c r="G164" s="59" t="s">
        <v>132</v>
      </c>
      <c r="H164" s="59">
        <v>50</v>
      </c>
      <c r="I164" s="59" t="s">
        <v>110</v>
      </c>
      <c r="J164" s="59">
        <v>8</v>
      </c>
      <c r="K164" s="59" t="s">
        <v>213</v>
      </c>
      <c r="L164" s="59">
        <v>2768</v>
      </c>
      <c r="M164" s="59" t="s">
        <v>5632</v>
      </c>
      <c r="N164" s="59" t="s">
        <v>6156</v>
      </c>
      <c r="O164" s="59">
        <v>16071297</v>
      </c>
      <c r="P164" s="59" t="s">
        <v>6289</v>
      </c>
    </row>
    <row r="165" spans="1:16" x14ac:dyDescent="0.25">
      <c r="A165" s="59">
        <v>10164</v>
      </c>
      <c r="B165" s="59" t="s">
        <v>461</v>
      </c>
      <c r="C165" s="59" t="s">
        <v>1028</v>
      </c>
      <c r="D165" s="59">
        <v>862</v>
      </c>
      <c r="E165" s="59" t="s">
        <v>33</v>
      </c>
      <c r="F165" s="59">
        <v>296</v>
      </c>
      <c r="G165" s="59" t="s">
        <v>462</v>
      </c>
      <c r="H165" s="59">
        <v>80</v>
      </c>
      <c r="I165" s="59" t="s">
        <v>219</v>
      </c>
      <c r="J165" s="59">
        <v>20</v>
      </c>
      <c r="K165" s="59" t="s">
        <v>202</v>
      </c>
      <c r="L165" s="59">
        <v>1768</v>
      </c>
      <c r="M165" s="59" t="s">
        <v>5633</v>
      </c>
      <c r="N165" s="59" t="s">
        <v>6149</v>
      </c>
      <c r="O165" s="59">
        <v>12900201</v>
      </c>
      <c r="P165" s="59" t="s">
        <v>6283</v>
      </c>
    </row>
    <row r="166" spans="1:16" x14ac:dyDescent="0.25">
      <c r="A166" s="59">
        <v>10165</v>
      </c>
      <c r="B166" s="59" t="s">
        <v>5242</v>
      </c>
      <c r="C166" s="59" t="s">
        <v>1028</v>
      </c>
      <c r="D166" s="59">
        <v>862</v>
      </c>
      <c r="E166" s="59" t="s">
        <v>33</v>
      </c>
      <c r="F166" s="59">
        <v>296</v>
      </c>
      <c r="G166" s="59" t="s">
        <v>102</v>
      </c>
      <c r="H166" s="59">
        <v>40</v>
      </c>
      <c r="I166" s="59" t="s">
        <v>110</v>
      </c>
      <c r="J166" s="59">
        <v>8</v>
      </c>
      <c r="K166" s="59" t="s">
        <v>4119</v>
      </c>
      <c r="L166" s="59">
        <v>884</v>
      </c>
      <c r="M166" s="59" t="s">
        <v>5634</v>
      </c>
      <c r="N166" s="59" t="s">
        <v>6159</v>
      </c>
      <c r="O166" s="59">
        <v>14076860</v>
      </c>
      <c r="P166" s="59" t="s">
        <v>6284</v>
      </c>
    </row>
    <row r="167" spans="1:16" x14ac:dyDescent="0.25">
      <c r="A167" s="59">
        <v>10166</v>
      </c>
      <c r="B167" s="59" t="s">
        <v>5242</v>
      </c>
      <c r="C167" s="59" t="s">
        <v>1028</v>
      </c>
      <c r="D167" s="59">
        <v>862</v>
      </c>
      <c r="E167" s="59" t="s">
        <v>33</v>
      </c>
      <c r="F167" s="59">
        <v>296</v>
      </c>
      <c r="G167" s="59" t="s">
        <v>134</v>
      </c>
      <c r="H167" s="59">
        <v>45</v>
      </c>
      <c r="I167" s="59" t="s">
        <v>99</v>
      </c>
      <c r="J167" s="59">
        <v>16</v>
      </c>
      <c r="K167" s="59" t="s">
        <v>202</v>
      </c>
      <c r="L167" s="59">
        <v>1768</v>
      </c>
      <c r="M167" s="59" t="s">
        <v>5635</v>
      </c>
      <c r="N167" s="59" t="s">
        <v>6159</v>
      </c>
      <c r="O167" s="59">
        <v>14191656</v>
      </c>
      <c r="P167" s="59" t="s">
        <v>6284</v>
      </c>
    </row>
    <row r="168" spans="1:16" x14ac:dyDescent="0.25">
      <c r="A168" s="59">
        <v>10167</v>
      </c>
      <c r="B168" s="59" t="s">
        <v>5242</v>
      </c>
      <c r="C168" s="59" t="s">
        <v>1028</v>
      </c>
      <c r="D168" s="59">
        <v>862</v>
      </c>
      <c r="E168" s="59" t="s">
        <v>33</v>
      </c>
      <c r="F168" s="59">
        <v>296</v>
      </c>
      <c r="G168" s="59" t="s">
        <v>102</v>
      </c>
      <c r="H168" s="59">
        <v>40</v>
      </c>
      <c r="I168" s="59" t="s">
        <v>110</v>
      </c>
      <c r="J168" s="59">
        <v>8</v>
      </c>
      <c r="K168" s="59" t="s">
        <v>4117</v>
      </c>
      <c r="L168" s="59">
        <v>1268</v>
      </c>
      <c r="M168" s="59" t="s">
        <v>5636</v>
      </c>
      <c r="N168" s="59" t="s">
        <v>6159</v>
      </c>
      <c r="O168" s="59">
        <v>14464296</v>
      </c>
      <c r="P168" s="59" t="s">
        <v>6284</v>
      </c>
    </row>
    <row r="169" spans="1:16" x14ac:dyDescent="0.25">
      <c r="A169" s="59">
        <v>10168</v>
      </c>
      <c r="B169" s="59" t="s">
        <v>5422</v>
      </c>
      <c r="C169" s="59" t="s">
        <v>1028</v>
      </c>
      <c r="D169" s="59">
        <v>862</v>
      </c>
      <c r="E169" s="59" t="s">
        <v>33</v>
      </c>
      <c r="F169" s="59">
        <v>296</v>
      </c>
      <c r="G169" s="59" t="s">
        <v>109</v>
      </c>
      <c r="H169" s="59">
        <v>35</v>
      </c>
      <c r="I169" s="59" t="s">
        <v>99</v>
      </c>
      <c r="J169" s="59">
        <v>16</v>
      </c>
      <c r="K169" s="59" t="s">
        <v>202</v>
      </c>
      <c r="L169" s="59">
        <v>1768</v>
      </c>
      <c r="M169" s="59" t="s">
        <v>5637</v>
      </c>
      <c r="N169" s="59" t="s">
        <v>6165</v>
      </c>
      <c r="O169" s="59">
        <v>14765636</v>
      </c>
      <c r="P169" s="59" t="s">
        <v>6294</v>
      </c>
    </row>
    <row r="170" spans="1:16" x14ac:dyDescent="0.25">
      <c r="A170" s="59">
        <v>10169</v>
      </c>
      <c r="B170" s="59" t="s">
        <v>5242</v>
      </c>
      <c r="C170" s="59" t="s">
        <v>1028</v>
      </c>
      <c r="D170" s="59">
        <v>862</v>
      </c>
      <c r="E170" s="59" t="s">
        <v>33</v>
      </c>
      <c r="F170" s="59">
        <v>296</v>
      </c>
      <c r="G170" s="59" t="s">
        <v>134</v>
      </c>
      <c r="H170" s="59">
        <v>45</v>
      </c>
      <c r="I170" s="59" t="s">
        <v>110</v>
      </c>
      <c r="J170" s="59">
        <v>8</v>
      </c>
      <c r="K170" s="59" t="s">
        <v>202</v>
      </c>
      <c r="L170" s="59">
        <v>1768</v>
      </c>
      <c r="M170" s="59" t="s">
        <v>5638</v>
      </c>
      <c r="N170" s="59" t="s">
        <v>6159</v>
      </c>
      <c r="O170" s="59">
        <v>15066975</v>
      </c>
      <c r="P170" s="59" t="s">
        <v>6284</v>
      </c>
    </row>
    <row r="171" spans="1:16" x14ac:dyDescent="0.25">
      <c r="A171" s="59">
        <v>10170</v>
      </c>
      <c r="B171" s="59" t="s">
        <v>5242</v>
      </c>
      <c r="C171" s="59" t="s">
        <v>1028</v>
      </c>
      <c r="D171" s="59">
        <v>862</v>
      </c>
      <c r="E171" s="59" t="s">
        <v>33</v>
      </c>
      <c r="F171" s="59">
        <v>296</v>
      </c>
      <c r="G171" s="59" t="s">
        <v>102</v>
      </c>
      <c r="H171" s="59">
        <v>40</v>
      </c>
      <c r="I171" s="59" t="s">
        <v>110</v>
      </c>
      <c r="J171" s="59">
        <v>8</v>
      </c>
      <c r="K171" s="59" t="s">
        <v>202</v>
      </c>
      <c r="L171" s="59">
        <v>1768</v>
      </c>
      <c r="M171" s="59" t="s">
        <v>5639</v>
      </c>
      <c r="N171" s="59" t="s">
        <v>6159</v>
      </c>
      <c r="O171" s="59">
        <v>15239169</v>
      </c>
      <c r="P171" s="59" t="s">
        <v>6284</v>
      </c>
    </row>
    <row r="172" spans="1:16" x14ac:dyDescent="0.25">
      <c r="A172" s="59">
        <v>10171</v>
      </c>
      <c r="B172" s="59" t="s">
        <v>5242</v>
      </c>
      <c r="C172" s="59" t="s">
        <v>1028</v>
      </c>
      <c r="D172" s="59">
        <v>862</v>
      </c>
      <c r="E172" s="59" t="s">
        <v>33</v>
      </c>
      <c r="F172" s="59">
        <v>296</v>
      </c>
      <c r="G172" s="59" t="s">
        <v>102</v>
      </c>
      <c r="H172" s="59">
        <v>40</v>
      </c>
      <c r="I172" s="59" t="s">
        <v>114</v>
      </c>
      <c r="J172" s="59">
        <v>12</v>
      </c>
      <c r="K172" s="59" t="s">
        <v>4119</v>
      </c>
      <c r="L172" s="59">
        <v>884</v>
      </c>
      <c r="M172" s="59" t="s">
        <v>5640</v>
      </c>
      <c r="N172" s="59" t="s">
        <v>6159</v>
      </c>
      <c r="O172" s="59">
        <v>15339616</v>
      </c>
      <c r="P172" s="59" t="s">
        <v>6284</v>
      </c>
    </row>
    <row r="173" spans="1:16" x14ac:dyDescent="0.25">
      <c r="A173" s="59">
        <v>10172</v>
      </c>
      <c r="B173" s="59" t="s">
        <v>5242</v>
      </c>
      <c r="C173" s="59" t="s">
        <v>1028</v>
      </c>
      <c r="D173" s="59">
        <v>862</v>
      </c>
      <c r="E173" s="59" t="s">
        <v>33</v>
      </c>
      <c r="F173" s="59">
        <v>296</v>
      </c>
      <c r="G173" s="59" t="s">
        <v>102</v>
      </c>
      <c r="H173" s="59">
        <v>40</v>
      </c>
      <c r="I173" s="59" t="s">
        <v>110</v>
      </c>
      <c r="J173" s="59">
        <v>8</v>
      </c>
      <c r="K173" s="59" t="s">
        <v>261</v>
      </c>
      <c r="L173" s="59">
        <v>2384</v>
      </c>
      <c r="M173" s="59" t="s">
        <v>5641</v>
      </c>
      <c r="N173" s="59" t="s">
        <v>6159</v>
      </c>
      <c r="O173" s="59">
        <v>15497460</v>
      </c>
      <c r="P173" s="59" t="s">
        <v>6284</v>
      </c>
    </row>
    <row r="174" spans="1:16" x14ac:dyDescent="0.25">
      <c r="A174" s="59">
        <v>10173</v>
      </c>
      <c r="B174" s="59" t="s">
        <v>5242</v>
      </c>
      <c r="C174" s="59" t="s">
        <v>1028</v>
      </c>
      <c r="D174" s="59">
        <v>862</v>
      </c>
      <c r="E174" s="59" t="s">
        <v>33</v>
      </c>
      <c r="F174" s="59">
        <v>296</v>
      </c>
      <c r="G174" s="59" t="s">
        <v>102</v>
      </c>
      <c r="H174" s="59">
        <v>40</v>
      </c>
      <c r="I174" s="59" t="s">
        <v>110</v>
      </c>
      <c r="J174" s="59">
        <v>8</v>
      </c>
      <c r="K174" s="59" t="s">
        <v>206</v>
      </c>
      <c r="L174" s="59">
        <v>1384</v>
      </c>
      <c r="M174" s="59" t="s">
        <v>5642</v>
      </c>
      <c r="N174" s="59" t="s">
        <v>6159</v>
      </c>
      <c r="O174" s="59">
        <v>15497460</v>
      </c>
      <c r="P174" s="59" t="s">
        <v>6284</v>
      </c>
    </row>
    <row r="175" spans="1:16" x14ac:dyDescent="0.25">
      <c r="A175" s="59">
        <v>10174</v>
      </c>
      <c r="B175" s="59" t="s">
        <v>5242</v>
      </c>
      <c r="C175" s="59" t="s">
        <v>1028</v>
      </c>
      <c r="D175" s="59">
        <v>862</v>
      </c>
      <c r="E175" s="59" t="s">
        <v>33</v>
      </c>
      <c r="F175" s="59">
        <v>296</v>
      </c>
      <c r="G175" s="59" t="s">
        <v>102</v>
      </c>
      <c r="H175" s="59">
        <v>40</v>
      </c>
      <c r="I175" s="59" t="s">
        <v>114</v>
      </c>
      <c r="J175" s="59">
        <v>12</v>
      </c>
      <c r="K175" s="59" t="s">
        <v>4117</v>
      </c>
      <c r="L175" s="59">
        <v>1268</v>
      </c>
      <c r="M175" s="59" t="s">
        <v>5643</v>
      </c>
      <c r="N175" s="59" t="s">
        <v>6159</v>
      </c>
      <c r="O175" s="59">
        <v>15899246</v>
      </c>
      <c r="P175" s="59" t="s">
        <v>6284</v>
      </c>
    </row>
    <row r="176" spans="1:16" x14ac:dyDescent="0.25">
      <c r="A176" s="59">
        <v>10175</v>
      </c>
      <c r="B176" s="59" t="s">
        <v>5242</v>
      </c>
      <c r="C176" s="59" t="s">
        <v>1028</v>
      </c>
      <c r="D176" s="59">
        <v>862</v>
      </c>
      <c r="E176" s="59" t="s">
        <v>33</v>
      </c>
      <c r="F176" s="59">
        <v>296</v>
      </c>
      <c r="G176" s="59" t="s">
        <v>102</v>
      </c>
      <c r="H176" s="59">
        <v>40</v>
      </c>
      <c r="I176" s="59" t="s">
        <v>114</v>
      </c>
      <c r="J176" s="59">
        <v>12</v>
      </c>
      <c r="K176" s="59" t="s">
        <v>206</v>
      </c>
      <c r="L176" s="59">
        <v>1384</v>
      </c>
      <c r="M176" s="59" t="s">
        <v>5644</v>
      </c>
      <c r="N176" s="59" t="s">
        <v>6159</v>
      </c>
      <c r="O176" s="59">
        <v>15956644</v>
      </c>
      <c r="P176" s="59" t="s">
        <v>6284</v>
      </c>
    </row>
    <row r="177" spans="1:16" x14ac:dyDescent="0.25">
      <c r="A177" s="59">
        <v>10176</v>
      </c>
      <c r="B177" s="59" t="s">
        <v>5242</v>
      </c>
      <c r="C177" s="59" t="s">
        <v>1028</v>
      </c>
      <c r="D177" s="59">
        <v>862</v>
      </c>
      <c r="E177" s="59" t="s">
        <v>33</v>
      </c>
      <c r="F177" s="59">
        <v>296</v>
      </c>
      <c r="G177" s="59" t="s">
        <v>102</v>
      </c>
      <c r="H177" s="59">
        <v>40</v>
      </c>
      <c r="I177" s="59" t="s">
        <v>110</v>
      </c>
      <c r="J177" s="59">
        <v>8</v>
      </c>
      <c r="K177" s="59" t="s">
        <v>206</v>
      </c>
      <c r="L177" s="59">
        <v>1384</v>
      </c>
      <c r="M177" s="59" t="s">
        <v>5645</v>
      </c>
      <c r="N177" s="59" t="s">
        <v>6159</v>
      </c>
      <c r="O177" s="59">
        <v>15999693</v>
      </c>
      <c r="P177" s="59" t="s">
        <v>6284</v>
      </c>
    </row>
    <row r="178" spans="1:16" x14ac:dyDescent="0.25">
      <c r="A178" s="59">
        <v>10177</v>
      </c>
      <c r="B178" s="59" t="s">
        <v>5242</v>
      </c>
      <c r="C178" s="59" t="s">
        <v>1028</v>
      </c>
      <c r="D178" s="59">
        <v>862</v>
      </c>
      <c r="E178" s="59" t="s">
        <v>33</v>
      </c>
      <c r="F178" s="59">
        <v>296</v>
      </c>
      <c r="G178" s="59" t="s">
        <v>102</v>
      </c>
      <c r="H178" s="59">
        <v>40</v>
      </c>
      <c r="I178" s="59" t="s">
        <v>110</v>
      </c>
      <c r="J178" s="59">
        <v>8</v>
      </c>
      <c r="K178" s="59" t="s">
        <v>202</v>
      </c>
      <c r="L178" s="59">
        <v>1768</v>
      </c>
      <c r="M178" s="59" t="s">
        <v>5646</v>
      </c>
      <c r="N178" s="59" t="s">
        <v>6159</v>
      </c>
      <c r="O178" s="59">
        <v>16057091</v>
      </c>
      <c r="P178" s="59" t="s">
        <v>6284</v>
      </c>
    </row>
    <row r="179" spans="1:16" x14ac:dyDescent="0.25">
      <c r="A179" s="59">
        <v>10178</v>
      </c>
      <c r="B179" s="59" t="s">
        <v>5242</v>
      </c>
      <c r="C179" s="59" t="s">
        <v>1028</v>
      </c>
      <c r="D179" s="59">
        <v>862</v>
      </c>
      <c r="E179" s="59" t="s">
        <v>33</v>
      </c>
      <c r="F179" s="59">
        <v>296</v>
      </c>
      <c r="G179" s="59" t="s">
        <v>102</v>
      </c>
      <c r="H179" s="59">
        <v>40</v>
      </c>
      <c r="I179" s="59" t="s">
        <v>110</v>
      </c>
      <c r="J179" s="59">
        <v>8</v>
      </c>
      <c r="K179" s="59" t="s">
        <v>213</v>
      </c>
      <c r="L179" s="59">
        <v>2768</v>
      </c>
      <c r="M179" s="59" t="s">
        <v>5647</v>
      </c>
      <c r="N179" s="59" t="s">
        <v>6159</v>
      </c>
      <c r="O179" s="59">
        <v>16114489</v>
      </c>
      <c r="P179" s="59" t="s">
        <v>6284</v>
      </c>
    </row>
    <row r="180" spans="1:16" x14ac:dyDescent="0.25">
      <c r="A180" s="59">
        <v>10179</v>
      </c>
      <c r="B180" s="59" t="s">
        <v>5242</v>
      </c>
      <c r="C180" s="59" t="s">
        <v>1028</v>
      </c>
      <c r="D180" s="59">
        <v>862</v>
      </c>
      <c r="E180" s="59" t="s">
        <v>33</v>
      </c>
      <c r="F180" s="59">
        <v>296</v>
      </c>
      <c r="G180" s="59" t="s">
        <v>102</v>
      </c>
      <c r="H180" s="59">
        <v>40</v>
      </c>
      <c r="I180" s="59" t="s">
        <v>99</v>
      </c>
      <c r="J180" s="59">
        <v>16</v>
      </c>
      <c r="K180" s="59" t="s">
        <v>202</v>
      </c>
      <c r="L180" s="59">
        <v>1768</v>
      </c>
      <c r="M180" s="59" t="s">
        <v>5648</v>
      </c>
      <c r="N180" s="59" t="s">
        <v>6159</v>
      </c>
      <c r="O180" s="59">
        <v>16200586</v>
      </c>
      <c r="P180" s="59" t="s">
        <v>6284</v>
      </c>
    </row>
    <row r="181" spans="1:16" x14ac:dyDescent="0.25">
      <c r="A181" s="59">
        <v>10180</v>
      </c>
      <c r="B181" s="59" t="s">
        <v>5242</v>
      </c>
      <c r="C181" s="59" t="s">
        <v>1028</v>
      </c>
      <c r="D181" s="59">
        <v>862</v>
      </c>
      <c r="E181" s="59" t="s">
        <v>33</v>
      </c>
      <c r="F181" s="59">
        <v>296</v>
      </c>
      <c r="G181" s="59" t="s">
        <v>102</v>
      </c>
      <c r="H181" s="59">
        <v>40</v>
      </c>
      <c r="I181" s="59" t="s">
        <v>114</v>
      </c>
      <c r="J181" s="59">
        <v>12</v>
      </c>
      <c r="K181" s="59" t="s">
        <v>202</v>
      </c>
      <c r="L181" s="59">
        <v>1768</v>
      </c>
      <c r="M181" s="59" t="s">
        <v>5649</v>
      </c>
      <c r="N181" s="59" t="s">
        <v>6159</v>
      </c>
      <c r="O181" s="59">
        <v>16372780</v>
      </c>
      <c r="P181" s="59" t="s">
        <v>6284</v>
      </c>
    </row>
    <row r="182" spans="1:16" x14ac:dyDescent="0.25">
      <c r="A182" s="59">
        <v>10181</v>
      </c>
      <c r="B182" s="59" t="s">
        <v>5242</v>
      </c>
      <c r="C182" s="59" t="s">
        <v>1028</v>
      </c>
      <c r="D182" s="59">
        <v>862</v>
      </c>
      <c r="E182" s="59" t="s">
        <v>33</v>
      </c>
      <c r="F182" s="59">
        <v>296</v>
      </c>
      <c r="G182" s="59" t="s">
        <v>102</v>
      </c>
      <c r="H182" s="59">
        <v>40</v>
      </c>
      <c r="I182" s="59" t="s">
        <v>114</v>
      </c>
      <c r="J182" s="59">
        <v>12</v>
      </c>
      <c r="K182" s="59" t="s">
        <v>261</v>
      </c>
      <c r="L182" s="59">
        <v>2384</v>
      </c>
      <c r="M182" s="59" t="s">
        <v>5650</v>
      </c>
      <c r="N182" s="59" t="s">
        <v>6159</v>
      </c>
      <c r="O182" s="59">
        <v>16372780</v>
      </c>
      <c r="P182" s="59" t="s">
        <v>6284</v>
      </c>
    </row>
    <row r="183" spans="1:16" x14ac:dyDescent="0.25">
      <c r="A183" s="59">
        <v>10182</v>
      </c>
      <c r="B183" s="59" t="s">
        <v>5423</v>
      </c>
      <c r="C183" s="59" t="s">
        <v>1028</v>
      </c>
      <c r="D183" s="59">
        <v>862</v>
      </c>
      <c r="E183" s="59" t="s">
        <v>33</v>
      </c>
      <c r="F183" s="59">
        <v>296</v>
      </c>
      <c r="G183" s="59" t="s">
        <v>102</v>
      </c>
      <c r="H183" s="59">
        <v>40</v>
      </c>
      <c r="I183" s="59" t="s">
        <v>99</v>
      </c>
      <c r="J183" s="59">
        <v>16</v>
      </c>
      <c r="K183" s="59" t="s">
        <v>4119</v>
      </c>
      <c r="L183" s="59">
        <v>884</v>
      </c>
      <c r="M183" s="59" t="s">
        <v>5651</v>
      </c>
      <c r="N183" s="59" t="s">
        <v>6166</v>
      </c>
      <c r="O183" s="59">
        <v>16401479</v>
      </c>
      <c r="P183" s="59" t="s">
        <v>6295</v>
      </c>
    </row>
    <row r="184" spans="1:16" x14ac:dyDescent="0.25">
      <c r="A184" s="59">
        <v>10183</v>
      </c>
      <c r="B184" s="59" t="s">
        <v>5242</v>
      </c>
      <c r="C184" s="59" t="s">
        <v>1028</v>
      </c>
      <c r="D184" s="59">
        <v>862</v>
      </c>
      <c r="E184" s="59" t="s">
        <v>33</v>
      </c>
      <c r="F184" s="59">
        <v>296</v>
      </c>
      <c r="G184" s="59" t="s">
        <v>102</v>
      </c>
      <c r="H184" s="59">
        <v>40</v>
      </c>
      <c r="I184" s="59" t="s">
        <v>110</v>
      </c>
      <c r="J184" s="59">
        <v>8</v>
      </c>
      <c r="K184" s="59" t="s">
        <v>202</v>
      </c>
      <c r="L184" s="59">
        <v>1768</v>
      </c>
      <c r="M184" s="59" t="s">
        <v>5652</v>
      </c>
      <c r="N184" s="59" t="s">
        <v>6159</v>
      </c>
      <c r="O184" s="59">
        <v>16544974</v>
      </c>
      <c r="P184" s="59" t="s">
        <v>6284</v>
      </c>
    </row>
    <row r="185" spans="1:16" x14ac:dyDescent="0.25">
      <c r="A185" s="59">
        <v>10184</v>
      </c>
      <c r="B185" s="59" t="s">
        <v>5242</v>
      </c>
      <c r="C185" s="59" t="s">
        <v>1028</v>
      </c>
      <c r="D185" s="59">
        <v>862</v>
      </c>
      <c r="E185" s="59" t="s">
        <v>33</v>
      </c>
      <c r="F185" s="59">
        <v>296</v>
      </c>
      <c r="G185" s="59" t="s">
        <v>102</v>
      </c>
      <c r="H185" s="59">
        <v>40</v>
      </c>
      <c r="I185" s="59" t="s">
        <v>99</v>
      </c>
      <c r="J185" s="59">
        <v>16</v>
      </c>
      <c r="K185" s="59" t="s">
        <v>206</v>
      </c>
      <c r="L185" s="59">
        <v>1384</v>
      </c>
      <c r="M185" s="59" t="s">
        <v>5653</v>
      </c>
      <c r="N185" s="59" t="s">
        <v>6159</v>
      </c>
      <c r="O185" s="59">
        <v>16559323</v>
      </c>
      <c r="P185" s="59" t="s">
        <v>6284</v>
      </c>
    </row>
    <row r="186" spans="1:16" x14ac:dyDescent="0.25">
      <c r="A186" s="59">
        <v>10185</v>
      </c>
      <c r="B186" s="59" t="s">
        <v>5242</v>
      </c>
      <c r="C186" s="59" t="s">
        <v>1028</v>
      </c>
      <c r="D186" s="59">
        <v>862</v>
      </c>
      <c r="E186" s="59" t="s">
        <v>33</v>
      </c>
      <c r="F186" s="59">
        <v>296</v>
      </c>
      <c r="G186" s="59" t="s">
        <v>102</v>
      </c>
      <c r="H186" s="59">
        <v>40</v>
      </c>
      <c r="I186" s="59" t="s">
        <v>99</v>
      </c>
      <c r="J186" s="59">
        <v>16</v>
      </c>
      <c r="K186" s="59" t="s">
        <v>4117</v>
      </c>
      <c r="L186" s="59">
        <v>1268</v>
      </c>
      <c r="M186" s="59" t="s">
        <v>5654</v>
      </c>
      <c r="N186" s="59" t="s">
        <v>6159</v>
      </c>
      <c r="O186" s="59">
        <v>16659770</v>
      </c>
      <c r="P186" s="59" t="s">
        <v>6284</v>
      </c>
    </row>
    <row r="187" spans="1:16" x14ac:dyDescent="0.25">
      <c r="A187" s="59">
        <v>10186</v>
      </c>
      <c r="B187" s="59" t="s">
        <v>5242</v>
      </c>
      <c r="C187" s="59" t="s">
        <v>1028</v>
      </c>
      <c r="D187" s="59">
        <v>862</v>
      </c>
      <c r="E187" s="59" t="s">
        <v>33</v>
      </c>
      <c r="F187" s="59">
        <v>296</v>
      </c>
      <c r="G187" s="59" t="s">
        <v>102</v>
      </c>
      <c r="H187" s="59">
        <v>40</v>
      </c>
      <c r="I187" s="59" t="s">
        <v>114</v>
      </c>
      <c r="J187" s="59">
        <v>12</v>
      </c>
      <c r="K187" s="59" t="s">
        <v>213</v>
      </c>
      <c r="L187" s="59">
        <v>2768</v>
      </c>
      <c r="M187" s="59" t="s">
        <v>5655</v>
      </c>
      <c r="N187" s="59" t="s">
        <v>6159</v>
      </c>
      <c r="O187" s="59">
        <v>16846313</v>
      </c>
      <c r="P187" s="59" t="s">
        <v>6284</v>
      </c>
    </row>
    <row r="188" spans="1:16" x14ac:dyDescent="0.25">
      <c r="A188" s="59">
        <v>10187</v>
      </c>
      <c r="B188" s="59" t="s">
        <v>5242</v>
      </c>
      <c r="C188" s="59" t="s">
        <v>1028</v>
      </c>
      <c r="D188" s="59">
        <v>862</v>
      </c>
      <c r="E188" s="59" t="s">
        <v>33</v>
      </c>
      <c r="F188" s="59">
        <v>296</v>
      </c>
      <c r="G188" s="59" t="s">
        <v>102</v>
      </c>
      <c r="H188" s="59">
        <v>40</v>
      </c>
      <c r="I188" s="59" t="s">
        <v>219</v>
      </c>
      <c r="J188" s="59">
        <v>20</v>
      </c>
      <c r="K188" s="59" t="s">
        <v>206</v>
      </c>
      <c r="L188" s="59">
        <v>1384</v>
      </c>
      <c r="M188" s="59" t="s">
        <v>5656</v>
      </c>
      <c r="N188" s="59" t="s">
        <v>6159</v>
      </c>
      <c r="O188" s="59">
        <v>16889362</v>
      </c>
      <c r="P188" s="59" t="s">
        <v>6284</v>
      </c>
    </row>
    <row r="189" spans="1:16" x14ac:dyDescent="0.25">
      <c r="A189" s="59">
        <v>10188</v>
      </c>
      <c r="B189" s="59" t="s">
        <v>5242</v>
      </c>
      <c r="C189" s="59" t="s">
        <v>1028</v>
      </c>
      <c r="D189" s="59">
        <v>862</v>
      </c>
      <c r="E189" s="59" t="s">
        <v>33</v>
      </c>
      <c r="F189" s="59">
        <v>296</v>
      </c>
      <c r="G189" s="59" t="s">
        <v>102</v>
      </c>
      <c r="H189" s="59">
        <v>40</v>
      </c>
      <c r="I189" s="59" t="s">
        <v>219</v>
      </c>
      <c r="J189" s="59">
        <v>20</v>
      </c>
      <c r="K189" s="59" t="s">
        <v>4119</v>
      </c>
      <c r="L189" s="59">
        <v>884</v>
      </c>
      <c r="M189" s="59" t="s">
        <v>5657</v>
      </c>
      <c r="N189" s="59" t="s">
        <v>6159</v>
      </c>
      <c r="O189" s="59">
        <v>17047206</v>
      </c>
      <c r="P189" s="59" t="s">
        <v>6284</v>
      </c>
    </row>
    <row r="190" spans="1:16" x14ac:dyDescent="0.25">
      <c r="A190" s="59">
        <v>10189</v>
      </c>
      <c r="B190" s="59" t="s">
        <v>5242</v>
      </c>
      <c r="C190" s="59" t="s">
        <v>1028</v>
      </c>
      <c r="D190" s="59">
        <v>862</v>
      </c>
      <c r="E190" s="59" t="s">
        <v>33</v>
      </c>
      <c r="F190" s="59">
        <v>296</v>
      </c>
      <c r="G190" s="59" t="s">
        <v>102</v>
      </c>
      <c r="H190" s="59">
        <v>40</v>
      </c>
      <c r="I190" s="59" t="s">
        <v>99</v>
      </c>
      <c r="J190" s="59">
        <v>16</v>
      </c>
      <c r="K190" s="59" t="s">
        <v>213</v>
      </c>
      <c r="L190" s="59">
        <v>2768</v>
      </c>
      <c r="M190" s="59" t="s">
        <v>5658</v>
      </c>
      <c r="N190" s="59" t="s">
        <v>6159</v>
      </c>
      <c r="O190" s="59">
        <v>17061556</v>
      </c>
      <c r="P190" s="59" t="s">
        <v>6284</v>
      </c>
    </row>
    <row r="191" spans="1:16" x14ac:dyDescent="0.25">
      <c r="A191" s="59">
        <v>10190</v>
      </c>
      <c r="B191" s="59" t="s">
        <v>190</v>
      </c>
      <c r="C191" s="59" t="s">
        <v>331</v>
      </c>
      <c r="D191" s="59">
        <v>1102</v>
      </c>
      <c r="E191" s="59" t="s">
        <v>5391</v>
      </c>
      <c r="F191" s="59">
        <v>307</v>
      </c>
      <c r="G191" s="59" t="s">
        <v>4114</v>
      </c>
      <c r="H191" s="59">
        <v>55</v>
      </c>
      <c r="I191" s="59" t="s">
        <v>99</v>
      </c>
      <c r="J191" s="59">
        <v>16</v>
      </c>
      <c r="K191" s="59" t="s">
        <v>202</v>
      </c>
      <c r="L191" s="59">
        <v>1768</v>
      </c>
      <c r="M191" s="59" t="s">
        <v>5659</v>
      </c>
      <c r="N191" s="59" t="s">
        <v>6167</v>
      </c>
      <c r="O191" s="59">
        <v>15899246</v>
      </c>
      <c r="P191" s="59" t="s">
        <v>6296</v>
      </c>
    </row>
    <row r="192" spans="1:16" x14ac:dyDescent="0.25">
      <c r="A192" s="59">
        <v>10191</v>
      </c>
      <c r="B192" s="59" t="s">
        <v>5404</v>
      </c>
      <c r="C192" s="59" t="s">
        <v>1007</v>
      </c>
      <c r="D192" s="59">
        <v>883</v>
      </c>
      <c r="E192" s="59" t="s">
        <v>34</v>
      </c>
      <c r="F192" s="59">
        <v>312</v>
      </c>
      <c r="G192" s="59" t="s">
        <v>462</v>
      </c>
      <c r="H192" s="59">
        <v>80</v>
      </c>
      <c r="I192" s="59" t="s">
        <v>110</v>
      </c>
      <c r="J192" s="59">
        <v>8</v>
      </c>
      <c r="K192" s="59" t="s">
        <v>206</v>
      </c>
      <c r="L192" s="59">
        <v>1384</v>
      </c>
      <c r="M192" s="59" t="s">
        <v>5660</v>
      </c>
      <c r="N192" s="59" t="s">
        <v>6134</v>
      </c>
      <c r="O192" s="59">
        <v>10460786</v>
      </c>
      <c r="P192" s="59" t="s">
        <v>6271</v>
      </c>
    </row>
    <row r="193" spans="1:16" x14ac:dyDescent="0.25">
      <c r="A193" s="59">
        <v>10192</v>
      </c>
      <c r="B193" s="59" t="s">
        <v>5424</v>
      </c>
      <c r="C193" s="59" t="s">
        <v>1007</v>
      </c>
      <c r="D193" s="59">
        <v>883</v>
      </c>
      <c r="E193" s="59" t="s">
        <v>34</v>
      </c>
      <c r="F193" s="59">
        <v>312</v>
      </c>
      <c r="G193" s="59" t="s">
        <v>109</v>
      </c>
      <c r="H193" s="59">
        <v>35</v>
      </c>
      <c r="I193" s="59" t="s">
        <v>110</v>
      </c>
      <c r="J193" s="59">
        <v>8</v>
      </c>
      <c r="K193" s="59" t="s">
        <v>4117</v>
      </c>
      <c r="L193" s="59">
        <v>1268</v>
      </c>
      <c r="M193" s="59" t="s">
        <v>5661</v>
      </c>
      <c r="N193" s="59" t="s">
        <v>6168</v>
      </c>
      <c r="O193" s="59">
        <v>11048972</v>
      </c>
      <c r="P193" s="59" t="s">
        <v>6297</v>
      </c>
    </row>
    <row r="194" spans="1:16" x14ac:dyDescent="0.25">
      <c r="A194" s="59">
        <v>10193</v>
      </c>
      <c r="B194" s="59" t="s">
        <v>5424</v>
      </c>
      <c r="C194" s="59" t="s">
        <v>1007</v>
      </c>
      <c r="D194" s="59">
        <v>883</v>
      </c>
      <c r="E194" s="59" t="s">
        <v>34</v>
      </c>
      <c r="F194" s="59">
        <v>312</v>
      </c>
      <c r="G194" s="59" t="s">
        <v>109</v>
      </c>
      <c r="H194" s="59">
        <v>35</v>
      </c>
      <c r="I194" s="59" t="s">
        <v>110</v>
      </c>
      <c r="J194" s="59">
        <v>8</v>
      </c>
      <c r="K194" s="59" t="s">
        <v>202</v>
      </c>
      <c r="L194" s="59">
        <v>1768</v>
      </c>
      <c r="M194" s="59" t="s">
        <v>5662</v>
      </c>
      <c r="N194" s="59" t="s">
        <v>6168</v>
      </c>
      <c r="O194" s="59">
        <v>11465251</v>
      </c>
      <c r="P194" s="59" t="s">
        <v>6297</v>
      </c>
    </row>
    <row r="195" spans="1:16" x14ac:dyDescent="0.25">
      <c r="A195" s="59">
        <v>10194</v>
      </c>
      <c r="B195" s="59" t="s">
        <v>5424</v>
      </c>
      <c r="C195" s="59" t="s">
        <v>1007</v>
      </c>
      <c r="D195" s="59">
        <v>883</v>
      </c>
      <c r="E195" s="59" t="s">
        <v>34</v>
      </c>
      <c r="F195" s="59">
        <v>312</v>
      </c>
      <c r="G195" s="59" t="s">
        <v>109</v>
      </c>
      <c r="H195" s="59">
        <v>35</v>
      </c>
      <c r="I195" s="59" t="s">
        <v>99</v>
      </c>
      <c r="J195" s="59">
        <v>16</v>
      </c>
      <c r="K195" s="59" t="s">
        <v>4117</v>
      </c>
      <c r="L195" s="59">
        <v>1268</v>
      </c>
      <c r="M195" s="59" t="s">
        <v>5663</v>
      </c>
      <c r="N195" s="59" t="s">
        <v>6168</v>
      </c>
      <c r="O195" s="59">
        <v>11909942</v>
      </c>
      <c r="P195" s="59" t="s">
        <v>6297</v>
      </c>
    </row>
    <row r="196" spans="1:16" x14ac:dyDescent="0.25">
      <c r="A196" s="59">
        <v>10195</v>
      </c>
      <c r="B196" s="59" t="s">
        <v>5425</v>
      </c>
      <c r="C196" s="59" t="s">
        <v>1007</v>
      </c>
      <c r="D196" s="59">
        <v>883</v>
      </c>
      <c r="E196" s="59" t="s">
        <v>34</v>
      </c>
      <c r="F196" s="59">
        <v>312</v>
      </c>
      <c r="G196" s="59" t="s">
        <v>229</v>
      </c>
      <c r="H196" s="59">
        <v>90</v>
      </c>
      <c r="I196" s="59" t="s">
        <v>114</v>
      </c>
      <c r="J196" s="59">
        <v>12</v>
      </c>
      <c r="K196" s="59" t="s">
        <v>206</v>
      </c>
      <c r="L196" s="59">
        <v>1384</v>
      </c>
      <c r="M196" s="59" t="s">
        <v>5664</v>
      </c>
      <c r="N196" s="59" t="s">
        <v>6168</v>
      </c>
      <c r="O196" s="59">
        <v>12182726</v>
      </c>
      <c r="P196" s="59" t="s">
        <v>6298</v>
      </c>
    </row>
    <row r="197" spans="1:16" x14ac:dyDescent="0.25">
      <c r="A197" s="59">
        <v>10196</v>
      </c>
      <c r="B197" s="59" t="s">
        <v>5426</v>
      </c>
      <c r="C197" s="59" t="s">
        <v>1007</v>
      </c>
      <c r="D197" s="59">
        <v>883</v>
      </c>
      <c r="E197" s="59" t="s">
        <v>34</v>
      </c>
      <c r="F197" s="59">
        <v>312</v>
      </c>
      <c r="G197" s="59" t="s">
        <v>229</v>
      </c>
      <c r="H197" s="59">
        <v>90</v>
      </c>
      <c r="I197" s="59" t="s">
        <v>114</v>
      </c>
      <c r="J197" s="59">
        <v>12</v>
      </c>
      <c r="K197" s="59" t="s">
        <v>202</v>
      </c>
      <c r="L197" s="59">
        <v>1768</v>
      </c>
      <c r="M197" s="59" t="s">
        <v>5665</v>
      </c>
      <c r="N197" s="59" t="s">
        <v>6168</v>
      </c>
      <c r="O197" s="59">
        <v>12613211</v>
      </c>
      <c r="P197" s="59" t="s">
        <v>6299</v>
      </c>
    </row>
    <row r="198" spans="1:16" x14ac:dyDescent="0.25">
      <c r="A198" s="59">
        <v>10197</v>
      </c>
      <c r="B198" s="59" t="s">
        <v>5427</v>
      </c>
      <c r="C198" s="59" t="s">
        <v>1007</v>
      </c>
      <c r="D198" s="59">
        <v>883</v>
      </c>
      <c r="E198" s="59" t="s">
        <v>34</v>
      </c>
      <c r="F198" s="59">
        <v>312</v>
      </c>
      <c r="G198" s="59" t="s">
        <v>134</v>
      </c>
      <c r="H198" s="59">
        <v>45</v>
      </c>
      <c r="I198" s="59" t="s">
        <v>99</v>
      </c>
      <c r="J198" s="59">
        <v>16</v>
      </c>
      <c r="K198" s="59" t="s">
        <v>4117</v>
      </c>
      <c r="L198" s="59">
        <v>1268</v>
      </c>
      <c r="M198" s="59" t="s">
        <v>5666</v>
      </c>
      <c r="N198" s="59" t="s">
        <v>6169</v>
      </c>
      <c r="O198" s="59">
        <v>12627417</v>
      </c>
      <c r="P198" s="59" t="s">
        <v>6300</v>
      </c>
    </row>
    <row r="199" spans="1:16" x14ac:dyDescent="0.25">
      <c r="A199" s="59">
        <v>10198</v>
      </c>
      <c r="B199" s="59" t="s">
        <v>5428</v>
      </c>
      <c r="C199" s="59" t="s">
        <v>1007</v>
      </c>
      <c r="D199" s="59">
        <v>883</v>
      </c>
      <c r="E199" s="59" t="s">
        <v>34</v>
      </c>
      <c r="F199" s="59">
        <v>312</v>
      </c>
      <c r="G199" s="59" t="s">
        <v>85</v>
      </c>
      <c r="H199" s="59">
        <v>25</v>
      </c>
      <c r="I199" s="59" t="s">
        <v>110</v>
      </c>
      <c r="J199" s="59">
        <v>8</v>
      </c>
      <c r="K199" s="59" t="s">
        <v>4117</v>
      </c>
      <c r="L199" s="59">
        <v>1268</v>
      </c>
      <c r="M199" s="59" t="s">
        <v>5667</v>
      </c>
      <c r="N199" s="59" t="s">
        <v>6170</v>
      </c>
      <c r="O199" s="59">
        <v>12641910</v>
      </c>
      <c r="P199" s="59" t="s">
        <v>6301</v>
      </c>
    </row>
    <row r="200" spans="1:16" x14ac:dyDescent="0.25">
      <c r="A200" s="59">
        <v>10199</v>
      </c>
      <c r="B200" s="59" t="s">
        <v>5429</v>
      </c>
      <c r="C200" s="59" t="s">
        <v>1007</v>
      </c>
      <c r="D200" s="59">
        <v>883</v>
      </c>
      <c r="E200" s="59" t="s">
        <v>34</v>
      </c>
      <c r="F200" s="59">
        <v>312</v>
      </c>
      <c r="G200" s="59" t="s">
        <v>229</v>
      </c>
      <c r="H200" s="59">
        <v>90</v>
      </c>
      <c r="I200" s="59" t="s">
        <v>99</v>
      </c>
      <c r="J200" s="59">
        <v>16</v>
      </c>
      <c r="K200" s="59" t="s">
        <v>202</v>
      </c>
      <c r="L200" s="59">
        <v>1768</v>
      </c>
      <c r="M200" s="59" t="s">
        <v>5668</v>
      </c>
      <c r="N200" s="59" t="s">
        <v>6171</v>
      </c>
      <c r="O200" s="59">
        <v>12900201</v>
      </c>
      <c r="P200" s="59" t="s">
        <v>6302</v>
      </c>
    </row>
    <row r="201" spans="1:16" x14ac:dyDescent="0.25">
      <c r="A201" s="59">
        <v>10200</v>
      </c>
      <c r="B201" s="59" t="s">
        <v>5430</v>
      </c>
      <c r="C201" s="59" t="s">
        <v>1007</v>
      </c>
      <c r="D201" s="59">
        <v>883</v>
      </c>
      <c r="E201" s="59" t="s">
        <v>34</v>
      </c>
      <c r="F201" s="59">
        <v>312</v>
      </c>
      <c r="G201" s="59" t="s">
        <v>134</v>
      </c>
      <c r="H201" s="59">
        <v>45</v>
      </c>
      <c r="I201" s="59" t="s">
        <v>110</v>
      </c>
      <c r="J201" s="59">
        <v>8</v>
      </c>
      <c r="K201" s="59" t="s">
        <v>202</v>
      </c>
      <c r="L201" s="59">
        <v>1768</v>
      </c>
      <c r="M201" s="59" t="s">
        <v>5669</v>
      </c>
      <c r="N201" s="59" t="s">
        <v>6172</v>
      </c>
      <c r="O201" s="59">
        <v>12900201</v>
      </c>
      <c r="P201" s="59" t="s">
        <v>6284</v>
      </c>
    </row>
    <row r="202" spans="1:16" x14ac:dyDescent="0.25">
      <c r="A202" s="59">
        <v>10201</v>
      </c>
      <c r="B202" s="59" t="s">
        <v>5431</v>
      </c>
      <c r="C202" s="59" t="s">
        <v>1007</v>
      </c>
      <c r="D202" s="59">
        <v>883</v>
      </c>
      <c r="E202" s="59" t="s">
        <v>34</v>
      </c>
      <c r="F202" s="59">
        <v>312</v>
      </c>
      <c r="G202" s="59" t="s">
        <v>102</v>
      </c>
      <c r="H202" s="59">
        <v>40</v>
      </c>
      <c r="I202" s="59" t="s">
        <v>110</v>
      </c>
      <c r="J202" s="59">
        <v>8</v>
      </c>
      <c r="K202" s="59" t="s">
        <v>4117</v>
      </c>
      <c r="L202" s="59">
        <v>1268</v>
      </c>
      <c r="M202" s="59" t="s">
        <v>5670</v>
      </c>
      <c r="N202" s="59" t="s">
        <v>6173</v>
      </c>
      <c r="O202" s="59">
        <v>12914407</v>
      </c>
      <c r="P202" s="59" t="s">
        <v>6303</v>
      </c>
    </row>
    <row r="203" spans="1:16" x14ac:dyDescent="0.25">
      <c r="A203" s="59">
        <v>10202</v>
      </c>
      <c r="B203" s="59" t="s">
        <v>5427</v>
      </c>
      <c r="C203" s="59" t="s">
        <v>1007</v>
      </c>
      <c r="D203" s="59">
        <v>883</v>
      </c>
      <c r="E203" s="59" t="s">
        <v>34</v>
      </c>
      <c r="F203" s="59">
        <v>312</v>
      </c>
      <c r="G203" s="59" t="s">
        <v>134</v>
      </c>
      <c r="H203" s="59">
        <v>45</v>
      </c>
      <c r="I203" s="59" t="s">
        <v>99</v>
      </c>
      <c r="J203" s="59">
        <v>16</v>
      </c>
      <c r="K203" s="59" t="s">
        <v>202</v>
      </c>
      <c r="L203" s="59">
        <v>1768</v>
      </c>
      <c r="M203" s="59" t="s">
        <v>5671</v>
      </c>
      <c r="N203" s="59" t="s">
        <v>6169</v>
      </c>
      <c r="O203" s="59">
        <v>12914407</v>
      </c>
      <c r="P203" s="59" t="s">
        <v>6300</v>
      </c>
    </row>
    <row r="204" spans="1:16" x14ac:dyDescent="0.25">
      <c r="A204" s="59">
        <v>10203</v>
      </c>
      <c r="B204" s="59" t="s">
        <v>5426</v>
      </c>
      <c r="C204" s="59" t="s">
        <v>1007</v>
      </c>
      <c r="D204" s="59">
        <v>883</v>
      </c>
      <c r="E204" s="59" t="s">
        <v>34</v>
      </c>
      <c r="F204" s="59">
        <v>312</v>
      </c>
      <c r="G204" s="59" t="s">
        <v>229</v>
      </c>
      <c r="H204" s="59">
        <v>90</v>
      </c>
      <c r="I204" s="59" t="s">
        <v>99</v>
      </c>
      <c r="J204" s="59">
        <v>16</v>
      </c>
      <c r="K204" s="59" t="s">
        <v>202</v>
      </c>
      <c r="L204" s="59">
        <v>1768</v>
      </c>
      <c r="M204" s="59" t="s">
        <v>5672</v>
      </c>
      <c r="N204" s="59" t="s">
        <v>6168</v>
      </c>
      <c r="O204" s="59">
        <v>13043696</v>
      </c>
      <c r="P204" s="59" t="s">
        <v>6299</v>
      </c>
    </row>
    <row r="205" spans="1:16" x14ac:dyDescent="0.25">
      <c r="A205" s="59">
        <v>10204</v>
      </c>
      <c r="B205" s="59" t="s">
        <v>5431</v>
      </c>
      <c r="C205" s="59" t="s">
        <v>1007</v>
      </c>
      <c r="D205" s="59">
        <v>883</v>
      </c>
      <c r="E205" s="59" t="s">
        <v>34</v>
      </c>
      <c r="F205" s="59">
        <v>312</v>
      </c>
      <c r="G205" s="59" t="s">
        <v>102</v>
      </c>
      <c r="H205" s="59">
        <v>40</v>
      </c>
      <c r="I205" s="59" t="s">
        <v>114</v>
      </c>
      <c r="J205" s="59">
        <v>12</v>
      </c>
      <c r="K205" s="59" t="s">
        <v>4117</v>
      </c>
      <c r="L205" s="59">
        <v>1268</v>
      </c>
      <c r="M205" s="59" t="s">
        <v>5673</v>
      </c>
      <c r="N205" s="59" t="s">
        <v>6173</v>
      </c>
      <c r="O205" s="59">
        <v>13344892</v>
      </c>
      <c r="P205" s="59" t="s">
        <v>6303</v>
      </c>
    </row>
    <row r="206" spans="1:16" x14ac:dyDescent="0.25">
      <c r="A206" s="59">
        <v>10205</v>
      </c>
      <c r="B206" s="59" t="s">
        <v>5426</v>
      </c>
      <c r="C206" s="59" t="s">
        <v>1007</v>
      </c>
      <c r="D206" s="59">
        <v>883</v>
      </c>
      <c r="E206" s="59" t="s">
        <v>34</v>
      </c>
      <c r="F206" s="59">
        <v>312</v>
      </c>
      <c r="G206" s="59" t="s">
        <v>229</v>
      </c>
      <c r="H206" s="59">
        <v>90</v>
      </c>
      <c r="I206" s="59" t="s">
        <v>110</v>
      </c>
      <c r="J206" s="59">
        <v>8</v>
      </c>
      <c r="K206" s="59" t="s">
        <v>202</v>
      </c>
      <c r="L206" s="59">
        <v>1768</v>
      </c>
      <c r="M206" s="59" t="s">
        <v>5674</v>
      </c>
      <c r="N206" s="59" t="s">
        <v>6168</v>
      </c>
      <c r="O206" s="59">
        <v>13474181</v>
      </c>
      <c r="P206" s="59" t="s">
        <v>6299</v>
      </c>
    </row>
    <row r="207" spans="1:16" x14ac:dyDescent="0.25">
      <c r="A207" s="59">
        <v>10206</v>
      </c>
      <c r="B207" s="59" t="s">
        <v>5428</v>
      </c>
      <c r="C207" s="59" t="s">
        <v>1007</v>
      </c>
      <c r="D207" s="59">
        <v>883</v>
      </c>
      <c r="E207" s="59" t="s">
        <v>34</v>
      </c>
      <c r="F207" s="59">
        <v>312</v>
      </c>
      <c r="G207" s="59" t="s">
        <v>85</v>
      </c>
      <c r="H207" s="59">
        <v>25</v>
      </c>
      <c r="I207" s="59" t="s">
        <v>90</v>
      </c>
      <c r="J207" s="59">
        <v>4</v>
      </c>
      <c r="K207" s="59" t="s">
        <v>4117</v>
      </c>
      <c r="L207" s="59">
        <v>1268</v>
      </c>
      <c r="M207" s="59" t="s">
        <v>5675</v>
      </c>
      <c r="N207" s="59" t="s">
        <v>6170</v>
      </c>
      <c r="O207" s="59">
        <v>14177306</v>
      </c>
      <c r="P207" s="59" t="s">
        <v>6301</v>
      </c>
    </row>
    <row r="208" spans="1:16" x14ac:dyDescent="0.25">
      <c r="A208" s="59">
        <v>10207</v>
      </c>
      <c r="B208" s="59" t="s">
        <v>5428</v>
      </c>
      <c r="C208" s="59" t="s">
        <v>1007</v>
      </c>
      <c r="D208" s="59">
        <v>883</v>
      </c>
      <c r="E208" s="59" t="s">
        <v>34</v>
      </c>
      <c r="F208" s="59">
        <v>312</v>
      </c>
      <c r="G208" s="59" t="s">
        <v>85</v>
      </c>
      <c r="H208" s="59">
        <v>25</v>
      </c>
      <c r="I208" s="59" t="s">
        <v>110</v>
      </c>
      <c r="J208" s="59">
        <v>8</v>
      </c>
      <c r="K208" s="59" t="s">
        <v>206</v>
      </c>
      <c r="L208" s="59">
        <v>1384</v>
      </c>
      <c r="M208" s="59" t="s">
        <v>5676</v>
      </c>
      <c r="N208" s="59" t="s">
        <v>6170</v>
      </c>
      <c r="O208" s="59">
        <v>15210470</v>
      </c>
      <c r="P208" s="59" t="s">
        <v>6301</v>
      </c>
    </row>
    <row r="209" spans="1:16" x14ac:dyDescent="0.25">
      <c r="A209" s="59">
        <v>10208</v>
      </c>
      <c r="B209" s="59" t="s">
        <v>5432</v>
      </c>
      <c r="C209" s="59" t="s">
        <v>1007</v>
      </c>
      <c r="D209" s="59">
        <v>883</v>
      </c>
      <c r="E209" s="59" t="s">
        <v>34</v>
      </c>
      <c r="F209" s="59">
        <v>312</v>
      </c>
      <c r="G209" s="59" t="s">
        <v>102</v>
      </c>
      <c r="H209" s="59">
        <v>40</v>
      </c>
      <c r="I209" s="59" t="s">
        <v>110</v>
      </c>
      <c r="J209" s="59">
        <v>8</v>
      </c>
      <c r="K209" s="59" t="s">
        <v>4117</v>
      </c>
      <c r="L209" s="59">
        <v>1268</v>
      </c>
      <c r="M209" s="59" t="s">
        <v>5677</v>
      </c>
      <c r="N209" s="59" t="s">
        <v>6174</v>
      </c>
      <c r="O209" s="59">
        <v>15353965</v>
      </c>
      <c r="P209" s="59" t="s">
        <v>6304</v>
      </c>
    </row>
    <row r="210" spans="1:16" x14ac:dyDescent="0.25">
      <c r="A210" s="59">
        <v>10209</v>
      </c>
      <c r="B210" s="59" t="s">
        <v>5432</v>
      </c>
      <c r="C210" s="59" t="s">
        <v>1007</v>
      </c>
      <c r="D210" s="59">
        <v>883</v>
      </c>
      <c r="E210" s="59" t="s">
        <v>34</v>
      </c>
      <c r="F210" s="59">
        <v>312</v>
      </c>
      <c r="G210" s="59" t="s">
        <v>102</v>
      </c>
      <c r="H210" s="59">
        <v>40</v>
      </c>
      <c r="I210" s="59" t="s">
        <v>110</v>
      </c>
      <c r="J210" s="59">
        <v>8</v>
      </c>
      <c r="K210" s="59" t="s">
        <v>202</v>
      </c>
      <c r="L210" s="59">
        <v>1768</v>
      </c>
      <c r="M210" s="59" t="s">
        <v>5678</v>
      </c>
      <c r="N210" s="59" t="s">
        <v>6174</v>
      </c>
      <c r="O210" s="59">
        <v>15497460</v>
      </c>
      <c r="P210" s="59" t="s">
        <v>6304</v>
      </c>
    </row>
    <row r="211" spans="1:16" x14ac:dyDescent="0.25">
      <c r="A211" s="59">
        <v>10210</v>
      </c>
      <c r="B211" s="59" t="s">
        <v>5432</v>
      </c>
      <c r="C211" s="59" t="s">
        <v>1007</v>
      </c>
      <c r="D211" s="59">
        <v>883</v>
      </c>
      <c r="E211" s="59" t="s">
        <v>34</v>
      </c>
      <c r="F211" s="59">
        <v>312</v>
      </c>
      <c r="G211" s="59" t="s">
        <v>102</v>
      </c>
      <c r="H211" s="59">
        <v>40</v>
      </c>
      <c r="I211" s="59" t="s">
        <v>99</v>
      </c>
      <c r="J211" s="59">
        <v>16</v>
      </c>
      <c r="K211" s="59" t="s">
        <v>4117</v>
      </c>
      <c r="L211" s="59">
        <v>1268</v>
      </c>
      <c r="M211" s="59" t="s">
        <v>5678</v>
      </c>
      <c r="N211" s="59" t="s">
        <v>6174</v>
      </c>
      <c r="O211" s="59">
        <v>15497460</v>
      </c>
      <c r="P211" s="59" t="s">
        <v>6304</v>
      </c>
    </row>
    <row r="212" spans="1:16" x14ac:dyDescent="0.25">
      <c r="A212" s="59">
        <v>10211</v>
      </c>
      <c r="B212" s="59" t="s">
        <v>5429</v>
      </c>
      <c r="C212" s="59" t="s">
        <v>1007</v>
      </c>
      <c r="D212" s="59">
        <v>883</v>
      </c>
      <c r="E212" s="59" t="s">
        <v>34</v>
      </c>
      <c r="F212" s="59">
        <v>312</v>
      </c>
      <c r="G212" s="59" t="s">
        <v>229</v>
      </c>
      <c r="H212" s="59">
        <v>90</v>
      </c>
      <c r="I212" s="59" t="s">
        <v>110</v>
      </c>
      <c r="J212" s="59">
        <v>8</v>
      </c>
      <c r="K212" s="59" t="s">
        <v>202</v>
      </c>
      <c r="L212" s="59">
        <v>1768</v>
      </c>
      <c r="M212" s="59" t="s">
        <v>5679</v>
      </c>
      <c r="N212" s="59" t="s">
        <v>6171</v>
      </c>
      <c r="O212" s="59">
        <v>15655161</v>
      </c>
      <c r="P212" s="59" t="s">
        <v>6302</v>
      </c>
    </row>
    <row r="213" spans="1:16" x14ac:dyDescent="0.25">
      <c r="A213" s="59">
        <v>10212</v>
      </c>
      <c r="B213" s="59" t="s">
        <v>5428</v>
      </c>
      <c r="C213" s="59" t="s">
        <v>1007</v>
      </c>
      <c r="D213" s="59">
        <v>883</v>
      </c>
      <c r="E213" s="59" t="s">
        <v>34</v>
      </c>
      <c r="F213" s="59">
        <v>312</v>
      </c>
      <c r="G213" s="59" t="s">
        <v>85</v>
      </c>
      <c r="H213" s="59">
        <v>25</v>
      </c>
      <c r="I213" s="59" t="s">
        <v>90</v>
      </c>
      <c r="J213" s="59">
        <v>4</v>
      </c>
      <c r="K213" s="59" t="s">
        <v>4117</v>
      </c>
      <c r="L213" s="59">
        <v>1268</v>
      </c>
      <c r="M213" s="59" t="s">
        <v>5680</v>
      </c>
      <c r="N213" s="59" t="s">
        <v>6170</v>
      </c>
      <c r="O213" s="59">
        <v>15655305</v>
      </c>
      <c r="P213" s="59" t="s">
        <v>6301</v>
      </c>
    </row>
    <row r="214" spans="1:16" x14ac:dyDescent="0.25">
      <c r="A214" s="59">
        <v>10213</v>
      </c>
      <c r="B214" s="59" t="s">
        <v>5428</v>
      </c>
      <c r="C214" s="59" t="s">
        <v>1007</v>
      </c>
      <c r="D214" s="59">
        <v>883</v>
      </c>
      <c r="E214" s="59" t="s">
        <v>34</v>
      </c>
      <c r="F214" s="59">
        <v>312</v>
      </c>
      <c r="G214" s="59" t="s">
        <v>85</v>
      </c>
      <c r="H214" s="59">
        <v>25</v>
      </c>
      <c r="I214" s="59" t="s">
        <v>90</v>
      </c>
      <c r="J214" s="59">
        <v>4</v>
      </c>
      <c r="K214" s="59" t="s">
        <v>4117</v>
      </c>
      <c r="L214" s="59">
        <v>1268</v>
      </c>
      <c r="M214" s="59" t="s">
        <v>5681</v>
      </c>
      <c r="N214" s="59" t="s">
        <v>6170</v>
      </c>
      <c r="O214" s="59">
        <v>15655305</v>
      </c>
      <c r="P214" s="59" t="s">
        <v>6301</v>
      </c>
    </row>
    <row r="215" spans="1:16" x14ac:dyDescent="0.25">
      <c r="A215" s="59">
        <v>10214</v>
      </c>
      <c r="B215" s="59" t="s">
        <v>5428</v>
      </c>
      <c r="C215" s="59" t="s">
        <v>1007</v>
      </c>
      <c r="D215" s="59">
        <v>883</v>
      </c>
      <c r="E215" s="59" t="s">
        <v>34</v>
      </c>
      <c r="F215" s="59">
        <v>312</v>
      </c>
      <c r="G215" s="59" t="s">
        <v>85</v>
      </c>
      <c r="H215" s="59">
        <v>25</v>
      </c>
      <c r="I215" s="59" t="s">
        <v>90</v>
      </c>
      <c r="J215" s="59">
        <v>4</v>
      </c>
      <c r="K215" s="59" t="s">
        <v>213</v>
      </c>
      <c r="L215" s="59">
        <v>2768</v>
      </c>
      <c r="M215" s="59" t="s">
        <v>5682</v>
      </c>
      <c r="N215" s="59" t="s">
        <v>6170</v>
      </c>
      <c r="O215" s="59">
        <v>15655305</v>
      </c>
      <c r="P215" s="59" t="s">
        <v>6301</v>
      </c>
    </row>
    <row r="216" spans="1:16" x14ac:dyDescent="0.25">
      <c r="A216" s="59">
        <v>10215</v>
      </c>
      <c r="B216" s="59" t="s">
        <v>5432</v>
      </c>
      <c r="C216" s="59" t="s">
        <v>1007</v>
      </c>
      <c r="D216" s="59">
        <v>883</v>
      </c>
      <c r="E216" s="59" t="s">
        <v>34</v>
      </c>
      <c r="F216" s="59">
        <v>312</v>
      </c>
      <c r="G216" s="59" t="s">
        <v>102</v>
      </c>
      <c r="H216" s="59">
        <v>40</v>
      </c>
      <c r="I216" s="59" t="s">
        <v>110</v>
      </c>
      <c r="J216" s="59">
        <v>8</v>
      </c>
      <c r="K216" s="59" t="s">
        <v>206</v>
      </c>
      <c r="L216" s="59">
        <v>1384</v>
      </c>
      <c r="M216" s="59" t="s">
        <v>5683</v>
      </c>
      <c r="N216" s="59" t="s">
        <v>6174</v>
      </c>
      <c r="O216" s="59">
        <v>15942295</v>
      </c>
      <c r="P216" s="59" t="s">
        <v>6304</v>
      </c>
    </row>
    <row r="217" spans="1:16" x14ac:dyDescent="0.25">
      <c r="A217" s="59">
        <v>10216</v>
      </c>
      <c r="B217" s="59" t="s">
        <v>5432</v>
      </c>
      <c r="C217" s="59" t="s">
        <v>1007</v>
      </c>
      <c r="D217" s="59">
        <v>883</v>
      </c>
      <c r="E217" s="59" t="s">
        <v>34</v>
      </c>
      <c r="F217" s="59">
        <v>312</v>
      </c>
      <c r="G217" s="59" t="s">
        <v>102</v>
      </c>
      <c r="H217" s="59">
        <v>40</v>
      </c>
      <c r="I217" s="59" t="s">
        <v>99</v>
      </c>
      <c r="J217" s="59">
        <v>16</v>
      </c>
      <c r="K217" s="59" t="s">
        <v>202</v>
      </c>
      <c r="L217" s="59">
        <v>1768</v>
      </c>
      <c r="M217" s="59" t="s">
        <v>5683</v>
      </c>
      <c r="N217" s="59" t="s">
        <v>6174</v>
      </c>
      <c r="O217" s="59">
        <v>15942295</v>
      </c>
      <c r="P217" s="59" t="s">
        <v>6304</v>
      </c>
    </row>
    <row r="218" spans="1:16" x14ac:dyDescent="0.25">
      <c r="A218" s="59">
        <v>10217</v>
      </c>
      <c r="B218" s="59" t="s">
        <v>5432</v>
      </c>
      <c r="C218" s="59" t="s">
        <v>1007</v>
      </c>
      <c r="D218" s="59">
        <v>883</v>
      </c>
      <c r="E218" s="59" t="s">
        <v>34</v>
      </c>
      <c r="F218" s="59">
        <v>312</v>
      </c>
      <c r="G218" s="59" t="s">
        <v>102</v>
      </c>
      <c r="H218" s="59">
        <v>40</v>
      </c>
      <c r="I218" s="59" t="s">
        <v>110</v>
      </c>
      <c r="J218" s="59">
        <v>8</v>
      </c>
      <c r="K218" s="59" t="s">
        <v>206</v>
      </c>
      <c r="L218" s="59">
        <v>1384</v>
      </c>
      <c r="M218" s="59" t="s">
        <v>5684</v>
      </c>
      <c r="N218" s="59" t="s">
        <v>6174</v>
      </c>
      <c r="O218" s="59">
        <v>15942295</v>
      </c>
      <c r="P218" s="59" t="s">
        <v>6304</v>
      </c>
    </row>
    <row r="219" spans="1:16" x14ac:dyDescent="0.25">
      <c r="A219" s="59">
        <v>10218</v>
      </c>
      <c r="B219" s="59" t="s">
        <v>5428</v>
      </c>
      <c r="C219" s="59" t="s">
        <v>1007</v>
      </c>
      <c r="D219" s="59">
        <v>883</v>
      </c>
      <c r="E219" s="59" t="s">
        <v>34</v>
      </c>
      <c r="F219" s="59">
        <v>312</v>
      </c>
      <c r="G219" s="59" t="s">
        <v>85</v>
      </c>
      <c r="H219" s="59">
        <v>25</v>
      </c>
      <c r="I219" s="59" t="s">
        <v>110</v>
      </c>
      <c r="J219" s="59">
        <v>8</v>
      </c>
      <c r="K219" s="59" t="s">
        <v>206</v>
      </c>
      <c r="L219" s="59">
        <v>1384</v>
      </c>
      <c r="M219" s="59" t="s">
        <v>5685</v>
      </c>
      <c r="N219" s="59" t="s">
        <v>6170</v>
      </c>
      <c r="O219" s="59">
        <v>16071440</v>
      </c>
      <c r="P219" s="59" t="s">
        <v>6301</v>
      </c>
    </row>
    <row r="220" spans="1:16" x14ac:dyDescent="0.25">
      <c r="A220" s="59">
        <v>10219</v>
      </c>
      <c r="B220" s="59" t="s">
        <v>5428</v>
      </c>
      <c r="C220" s="59" t="s">
        <v>1007</v>
      </c>
      <c r="D220" s="59">
        <v>883</v>
      </c>
      <c r="E220" s="59" t="s">
        <v>34</v>
      </c>
      <c r="F220" s="59">
        <v>312</v>
      </c>
      <c r="G220" s="59" t="s">
        <v>85</v>
      </c>
      <c r="H220" s="59">
        <v>25</v>
      </c>
      <c r="I220" s="59" t="s">
        <v>110</v>
      </c>
      <c r="J220" s="59">
        <v>8</v>
      </c>
      <c r="K220" s="59" t="s">
        <v>206</v>
      </c>
      <c r="L220" s="59">
        <v>1384</v>
      </c>
      <c r="M220" s="59" t="s">
        <v>5686</v>
      </c>
      <c r="N220" s="59" t="s">
        <v>6170</v>
      </c>
      <c r="O220" s="59">
        <v>16071440</v>
      </c>
      <c r="P220" s="59" t="s">
        <v>6301</v>
      </c>
    </row>
    <row r="221" spans="1:16" x14ac:dyDescent="0.25">
      <c r="A221" s="59">
        <v>10220</v>
      </c>
      <c r="B221" s="59" t="s">
        <v>5428</v>
      </c>
      <c r="C221" s="59" t="s">
        <v>1007</v>
      </c>
      <c r="D221" s="59">
        <v>883</v>
      </c>
      <c r="E221" s="59" t="s">
        <v>34</v>
      </c>
      <c r="F221" s="59">
        <v>312</v>
      </c>
      <c r="G221" s="59" t="s">
        <v>85</v>
      </c>
      <c r="H221" s="59">
        <v>25</v>
      </c>
      <c r="I221" s="59" t="s">
        <v>99</v>
      </c>
      <c r="J221" s="59">
        <v>16</v>
      </c>
      <c r="K221" s="59" t="s">
        <v>206</v>
      </c>
      <c r="L221" s="59">
        <v>1384</v>
      </c>
      <c r="M221" s="59" t="s">
        <v>5687</v>
      </c>
      <c r="N221" s="59" t="s">
        <v>6170</v>
      </c>
      <c r="O221" s="59">
        <v>16071440</v>
      </c>
      <c r="P221" s="59" t="s">
        <v>6301</v>
      </c>
    </row>
    <row r="222" spans="1:16" x14ac:dyDescent="0.25">
      <c r="A222" s="59">
        <v>10221</v>
      </c>
      <c r="B222" s="59" t="s">
        <v>5428</v>
      </c>
      <c r="C222" s="59" t="s">
        <v>1007</v>
      </c>
      <c r="D222" s="59">
        <v>883</v>
      </c>
      <c r="E222" s="59" t="s">
        <v>34</v>
      </c>
      <c r="F222" s="59">
        <v>312</v>
      </c>
      <c r="G222" s="59" t="s">
        <v>85</v>
      </c>
      <c r="H222" s="59">
        <v>25</v>
      </c>
      <c r="I222" s="59" t="s">
        <v>99</v>
      </c>
      <c r="J222" s="59">
        <v>16</v>
      </c>
      <c r="K222" s="59" t="s">
        <v>206</v>
      </c>
      <c r="L222" s="59">
        <v>1384</v>
      </c>
      <c r="M222" s="59" t="s">
        <v>5688</v>
      </c>
      <c r="N222" s="59" t="s">
        <v>6170</v>
      </c>
      <c r="O222" s="59">
        <v>16071440</v>
      </c>
      <c r="P222" s="59" t="s">
        <v>6301</v>
      </c>
    </row>
    <row r="223" spans="1:16" x14ac:dyDescent="0.25">
      <c r="A223" s="59">
        <v>10222</v>
      </c>
      <c r="B223" s="59" t="s">
        <v>5432</v>
      </c>
      <c r="C223" s="59" t="s">
        <v>1007</v>
      </c>
      <c r="D223" s="59">
        <v>883</v>
      </c>
      <c r="E223" s="59" t="s">
        <v>34</v>
      </c>
      <c r="F223" s="59">
        <v>312</v>
      </c>
      <c r="G223" s="59" t="s">
        <v>102</v>
      </c>
      <c r="H223" s="59">
        <v>40</v>
      </c>
      <c r="I223" s="59" t="s">
        <v>90</v>
      </c>
      <c r="J223" s="59">
        <v>4</v>
      </c>
      <c r="K223" s="59" t="s">
        <v>4117</v>
      </c>
      <c r="L223" s="59">
        <v>1268</v>
      </c>
      <c r="M223" s="59" t="s">
        <v>5688</v>
      </c>
      <c r="N223" s="59" t="s">
        <v>6174</v>
      </c>
      <c r="O223" s="59">
        <v>16100139</v>
      </c>
      <c r="P223" s="59" t="s">
        <v>6304</v>
      </c>
    </row>
    <row r="224" spans="1:16" x14ac:dyDescent="0.25">
      <c r="A224" s="59">
        <v>10223</v>
      </c>
      <c r="B224" s="59" t="s">
        <v>5424</v>
      </c>
      <c r="C224" s="59" t="s">
        <v>351</v>
      </c>
      <c r="D224" s="59">
        <v>904</v>
      </c>
      <c r="E224" s="59" t="s">
        <v>34</v>
      </c>
      <c r="F224" s="59">
        <v>312</v>
      </c>
      <c r="G224" s="59" t="s">
        <v>109</v>
      </c>
      <c r="H224" s="59">
        <v>35</v>
      </c>
      <c r="I224" s="59" t="s">
        <v>110</v>
      </c>
      <c r="J224" s="59">
        <v>8</v>
      </c>
      <c r="K224" s="59" t="s">
        <v>4117</v>
      </c>
      <c r="L224" s="59">
        <v>1268</v>
      </c>
      <c r="M224" s="59" t="s">
        <v>5689</v>
      </c>
      <c r="N224" s="59" t="s">
        <v>6168</v>
      </c>
      <c r="O224" s="59">
        <v>14019462</v>
      </c>
      <c r="P224" s="59" t="s">
        <v>6297</v>
      </c>
    </row>
    <row r="225" spans="1:16" x14ac:dyDescent="0.25">
      <c r="A225" s="59">
        <v>10224</v>
      </c>
      <c r="B225" s="59" t="s">
        <v>5433</v>
      </c>
      <c r="C225" s="59" t="s">
        <v>351</v>
      </c>
      <c r="D225" s="59">
        <v>904</v>
      </c>
      <c r="E225" s="59" t="s">
        <v>34</v>
      </c>
      <c r="F225" s="59">
        <v>312</v>
      </c>
      <c r="G225" s="59" t="s">
        <v>134</v>
      </c>
      <c r="H225" s="59">
        <v>45</v>
      </c>
      <c r="I225" s="59" t="s">
        <v>110</v>
      </c>
      <c r="J225" s="59">
        <v>8</v>
      </c>
      <c r="K225" s="59" t="s">
        <v>202</v>
      </c>
      <c r="L225" s="59">
        <v>1768</v>
      </c>
      <c r="M225" s="59" t="s">
        <v>5690</v>
      </c>
      <c r="N225" s="59" t="s">
        <v>6175</v>
      </c>
      <c r="O225" s="59">
        <v>14765636</v>
      </c>
      <c r="P225" s="59" t="s">
        <v>6305</v>
      </c>
    </row>
    <row r="226" spans="1:16" x14ac:dyDescent="0.25">
      <c r="A226" s="59">
        <v>10225</v>
      </c>
      <c r="B226" s="59" t="s">
        <v>5434</v>
      </c>
      <c r="C226" s="59" t="s">
        <v>351</v>
      </c>
      <c r="D226" s="59">
        <v>904</v>
      </c>
      <c r="E226" s="59" t="s">
        <v>34</v>
      </c>
      <c r="F226" s="59">
        <v>312</v>
      </c>
      <c r="G226" s="59" t="s">
        <v>5408</v>
      </c>
      <c r="H226" s="59">
        <v>85</v>
      </c>
      <c r="I226" s="59" t="s">
        <v>99</v>
      </c>
      <c r="J226" s="59">
        <v>16</v>
      </c>
      <c r="K226" s="59" t="s">
        <v>202</v>
      </c>
      <c r="L226" s="59">
        <v>1768</v>
      </c>
      <c r="M226" s="59" t="s">
        <v>5691</v>
      </c>
      <c r="N226" s="59" t="s">
        <v>6176</v>
      </c>
      <c r="O226" s="59">
        <v>15210327</v>
      </c>
      <c r="P226" s="59" t="s">
        <v>6306</v>
      </c>
    </row>
    <row r="227" spans="1:16" x14ac:dyDescent="0.25">
      <c r="A227" s="59">
        <v>10226</v>
      </c>
      <c r="B227" s="59" t="s">
        <v>446</v>
      </c>
      <c r="C227" s="59" t="s">
        <v>50</v>
      </c>
      <c r="D227" s="59">
        <v>791</v>
      </c>
      <c r="E227" s="59" t="s">
        <v>51</v>
      </c>
      <c r="F227" s="59">
        <v>324</v>
      </c>
      <c r="G227" s="59" t="s">
        <v>102</v>
      </c>
      <c r="H227" s="59">
        <v>40</v>
      </c>
      <c r="I227" s="59" t="s">
        <v>90</v>
      </c>
      <c r="J227" s="59">
        <v>4</v>
      </c>
      <c r="K227" s="59" t="s">
        <v>206</v>
      </c>
      <c r="L227" s="59">
        <v>1384</v>
      </c>
      <c r="M227" s="59" t="s">
        <v>5692</v>
      </c>
      <c r="N227" s="59" t="s">
        <v>6160</v>
      </c>
      <c r="O227" s="59">
        <v>7461597</v>
      </c>
      <c r="P227" s="59" t="s">
        <v>6284</v>
      </c>
    </row>
    <row r="228" spans="1:16" x14ac:dyDescent="0.25">
      <c r="A228" s="59">
        <v>10227</v>
      </c>
      <c r="B228" s="59" t="s">
        <v>49</v>
      </c>
      <c r="C228" s="59" t="s">
        <v>50</v>
      </c>
      <c r="D228" s="59">
        <v>791</v>
      </c>
      <c r="E228" s="59" t="s">
        <v>51</v>
      </c>
      <c r="F228" s="59">
        <v>324</v>
      </c>
      <c r="G228" s="59" t="s">
        <v>134</v>
      </c>
      <c r="H228" s="59">
        <v>45</v>
      </c>
      <c r="I228" s="59" t="s">
        <v>114</v>
      </c>
      <c r="J228" s="59">
        <v>12</v>
      </c>
      <c r="K228" s="59" t="s">
        <v>202</v>
      </c>
      <c r="L228" s="59">
        <v>1768</v>
      </c>
      <c r="M228" s="59" t="s">
        <v>5693</v>
      </c>
      <c r="N228" s="59" t="s">
        <v>6177</v>
      </c>
      <c r="O228" s="59">
        <v>7719888</v>
      </c>
      <c r="P228" s="59" t="s">
        <v>6307</v>
      </c>
    </row>
    <row r="229" spans="1:16" x14ac:dyDescent="0.25">
      <c r="A229" s="59">
        <v>10228</v>
      </c>
      <c r="B229" s="59" t="s">
        <v>446</v>
      </c>
      <c r="C229" s="59" t="s">
        <v>50</v>
      </c>
      <c r="D229" s="59">
        <v>791</v>
      </c>
      <c r="E229" s="59" t="s">
        <v>51</v>
      </c>
      <c r="F229" s="59">
        <v>324</v>
      </c>
      <c r="G229" s="59" t="s">
        <v>102</v>
      </c>
      <c r="H229" s="59">
        <v>40</v>
      </c>
      <c r="I229" s="59" t="s">
        <v>110</v>
      </c>
      <c r="J229" s="59">
        <v>8</v>
      </c>
      <c r="K229" s="59" t="s">
        <v>206</v>
      </c>
      <c r="L229" s="59">
        <v>1384</v>
      </c>
      <c r="M229" s="59" t="s">
        <v>5694</v>
      </c>
      <c r="N229" s="59" t="s">
        <v>6160</v>
      </c>
      <c r="O229" s="59">
        <v>7734381</v>
      </c>
      <c r="P229" s="59" t="s">
        <v>6284</v>
      </c>
    </row>
    <row r="230" spans="1:16" x14ac:dyDescent="0.25">
      <c r="A230" s="59">
        <v>10229</v>
      </c>
      <c r="B230" s="59" t="s">
        <v>49</v>
      </c>
      <c r="C230" s="59" t="s">
        <v>50</v>
      </c>
      <c r="D230" s="59">
        <v>791</v>
      </c>
      <c r="E230" s="59" t="s">
        <v>51</v>
      </c>
      <c r="F230" s="59">
        <v>324</v>
      </c>
      <c r="G230" s="59" t="s">
        <v>134</v>
      </c>
      <c r="H230" s="59">
        <v>45</v>
      </c>
      <c r="I230" s="59" t="s">
        <v>110</v>
      </c>
      <c r="J230" s="59">
        <v>8</v>
      </c>
      <c r="K230" s="59" t="s">
        <v>4119</v>
      </c>
      <c r="L230" s="59">
        <v>884</v>
      </c>
      <c r="M230" s="59" t="s">
        <v>5695</v>
      </c>
      <c r="N230" s="59" t="s">
        <v>6177</v>
      </c>
      <c r="O230" s="59">
        <v>7777286</v>
      </c>
      <c r="P230" s="59" t="s">
        <v>6307</v>
      </c>
    </row>
    <row r="231" spans="1:16" x14ac:dyDescent="0.25">
      <c r="A231" s="59">
        <v>10230</v>
      </c>
      <c r="B231" s="59" t="s">
        <v>5310</v>
      </c>
      <c r="C231" s="59" t="s">
        <v>50</v>
      </c>
      <c r="D231" s="59">
        <v>791</v>
      </c>
      <c r="E231" s="59" t="s">
        <v>51</v>
      </c>
      <c r="F231" s="59">
        <v>324</v>
      </c>
      <c r="G231" s="59" t="s">
        <v>132</v>
      </c>
      <c r="H231" s="59">
        <v>50</v>
      </c>
      <c r="I231" s="59" t="s">
        <v>110</v>
      </c>
      <c r="J231" s="59">
        <v>8</v>
      </c>
      <c r="K231" s="59" t="s">
        <v>206</v>
      </c>
      <c r="L231" s="59">
        <v>1384</v>
      </c>
      <c r="M231" s="59" t="s">
        <v>5696</v>
      </c>
      <c r="N231" s="59" t="s">
        <v>6178</v>
      </c>
      <c r="O231" s="59">
        <v>7892082</v>
      </c>
      <c r="P231" s="59" t="s">
        <v>6308</v>
      </c>
    </row>
    <row r="232" spans="1:16" x14ac:dyDescent="0.25">
      <c r="A232" s="59">
        <v>10231</v>
      </c>
      <c r="B232" s="59" t="s">
        <v>161</v>
      </c>
      <c r="C232" s="59" t="s">
        <v>50</v>
      </c>
      <c r="D232" s="59">
        <v>791</v>
      </c>
      <c r="E232" s="59" t="s">
        <v>51</v>
      </c>
      <c r="F232" s="59">
        <v>324</v>
      </c>
      <c r="G232" s="59" t="s">
        <v>102</v>
      </c>
      <c r="H232" s="59">
        <v>40</v>
      </c>
      <c r="I232" s="59" t="s">
        <v>110</v>
      </c>
      <c r="J232" s="59">
        <v>8</v>
      </c>
      <c r="K232" s="59" t="s">
        <v>206</v>
      </c>
      <c r="L232" s="59">
        <v>1384</v>
      </c>
      <c r="M232" s="59" t="s">
        <v>5697</v>
      </c>
      <c r="N232" s="59" t="s">
        <v>6179</v>
      </c>
      <c r="O232" s="59">
        <v>8021371</v>
      </c>
      <c r="P232" s="59" t="s">
        <v>6309</v>
      </c>
    </row>
    <row r="233" spans="1:16" x14ac:dyDescent="0.25">
      <c r="A233" s="59">
        <v>10232</v>
      </c>
      <c r="B233" s="59" t="s">
        <v>446</v>
      </c>
      <c r="C233" s="59" t="s">
        <v>50</v>
      </c>
      <c r="D233" s="59">
        <v>791</v>
      </c>
      <c r="E233" s="59" t="s">
        <v>51</v>
      </c>
      <c r="F233" s="59">
        <v>324</v>
      </c>
      <c r="G233" s="59" t="s">
        <v>102</v>
      </c>
      <c r="H233" s="59">
        <v>40</v>
      </c>
      <c r="I233" s="59" t="s">
        <v>110</v>
      </c>
      <c r="J233" s="59">
        <v>8</v>
      </c>
      <c r="K233" s="59" t="s">
        <v>202</v>
      </c>
      <c r="L233" s="59">
        <v>1768</v>
      </c>
      <c r="M233" s="59" t="s">
        <v>5698</v>
      </c>
      <c r="N233" s="59" t="s">
        <v>6160</v>
      </c>
      <c r="O233" s="59">
        <v>8164866</v>
      </c>
      <c r="P233" s="59" t="s">
        <v>6284</v>
      </c>
    </row>
    <row r="234" spans="1:16" x14ac:dyDescent="0.25">
      <c r="A234" s="59">
        <v>10233</v>
      </c>
      <c r="B234" s="59" t="s">
        <v>49</v>
      </c>
      <c r="C234" s="59" t="s">
        <v>50</v>
      </c>
      <c r="D234" s="59">
        <v>791</v>
      </c>
      <c r="E234" s="59" t="s">
        <v>51</v>
      </c>
      <c r="F234" s="59">
        <v>324</v>
      </c>
      <c r="G234" s="59" t="s">
        <v>134</v>
      </c>
      <c r="H234" s="59">
        <v>45</v>
      </c>
      <c r="I234" s="59" t="s">
        <v>90</v>
      </c>
      <c r="J234" s="59">
        <v>4</v>
      </c>
      <c r="K234" s="59" t="s">
        <v>206</v>
      </c>
      <c r="L234" s="59">
        <v>1384</v>
      </c>
      <c r="M234" s="59" t="s">
        <v>5699</v>
      </c>
      <c r="N234" s="59" t="s">
        <v>6177</v>
      </c>
      <c r="O234" s="59">
        <v>8308361</v>
      </c>
      <c r="P234" s="59" t="s">
        <v>6307</v>
      </c>
    </row>
    <row r="235" spans="1:16" x14ac:dyDescent="0.25">
      <c r="A235" s="59">
        <v>10234</v>
      </c>
      <c r="B235" s="59" t="s">
        <v>446</v>
      </c>
      <c r="C235" s="59" t="s">
        <v>50</v>
      </c>
      <c r="D235" s="59">
        <v>791</v>
      </c>
      <c r="E235" s="59" t="s">
        <v>51</v>
      </c>
      <c r="F235" s="59">
        <v>324</v>
      </c>
      <c r="G235" s="59" t="s">
        <v>102</v>
      </c>
      <c r="H235" s="59">
        <v>40</v>
      </c>
      <c r="I235" s="59" t="s">
        <v>110</v>
      </c>
      <c r="J235" s="59">
        <v>8</v>
      </c>
      <c r="K235" s="59" t="s">
        <v>206</v>
      </c>
      <c r="L235" s="59">
        <v>1384</v>
      </c>
      <c r="M235" s="59" t="s">
        <v>5700</v>
      </c>
      <c r="N235" s="59" t="s">
        <v>6160</v>
      </c>
      <c r="O235" s="59">
        <v>8308361</v>
      </c>
      <c r="P235" s="59" t="s">
        <v>6284</v>
      </c>
    </row>
    <row r="236" spans="1:16" x14ac:dyDescent="0.25">
      <c r="A236" s="59">
        <v>10235</v>
      </c>
      <c r="B236" s="59" t="s">
        <v>446</v>
      </c>
      <c r="C236" s="59" t="s">
        <v>50</v>
      </c>
      <c r="D236" s="59">
        <v>791</v>
      </c>
      <c r="E236" s="59" t="s">
        <v>51</v>
      </c>
      <c r="F236" s="59">
        <v>324</v>
      </c>
      <c r="G236" s="59" t="s">
        <v>102</v>
      </c>
      <c r="H236" s="59">
        <v>40</v>
      </c>
      <c r="I236" s="59" t="s">
        <v>114</v>
      </c>
      <c r="J236" s="59">
        <v>12</v>
      </c>
      <c r="K236" s="59" t="s">
        <v>202</v>
      </c>
      <c r="L236" s="59">
        <v>1768</v>
      </c>
      <c r="M236" s="59" t="s">
        <v>5701</v>
      </c>
      <c r="N236" s="59" t="s">
        <v>6160</v>
      </c>
      <c r="O236" s="59">
        <v>8595351</v>
      </c>
      <c r="P236" s="59" t="s">
        <v>6284</v>
      </c>
    </row>
    <row r="237" spans="1:16" x14ac:dyDescent="0.25">
      <c r="A237" s="59">
        <v>10236</v>
      </c>
      <c r="B237" s="59" t="s">
        <v>446</v>
      </c>
      <c r="C237" s="59" t="s">
        <v>50</v>
      </c>
      <c r="D237" s="59">
        <v>791</v>
      </c>
      <c r="E237" s="59" t="s">
        <v>51</v>
      </c>
      <c r="F237" s="59">
        <v>324</v>
      </c>
      <c r="G237" s="59" t="s">
        <v>102</v>
      </c>
      <c r="H237" s="59">
        <v>40</v>
      </c>
      <c r="I237" s="59" t="s">
        <v>99</v>
      </c>
      <c r="J237" s="59">
        <v>16</v>
      </c>
      <c r="K237" s="59" t="s">
        <v>206</v>
      </c>
      <c r="L237" s="59">
        <v>1384</v>
      </c>
      <c r="M237" s="59" t="s">
        <v>5702</v>
      </c>
      <c r="N237" s="59" t="s">
        <v>6160</v>
      </c>
      <c r="O237" s="59">
        <v>8609557</v>
      </c>
      <c r="P237" s="59" t="s">
        <v>6284</v>
      </c>
    </row>
    <row r="238" spans="1:16" x14ac:dyDescent="0.25">
      <c r="A238" s="59">
        <v>10237</v>
      </c>
      <c r="B238" s="59" t="s">
        <v>446</v>
      </c>
      <c r="C238" s="59" t="s">
        <v>50</v>
      </c>
      <c r="D238" s="59">
        <v>791</v>
      </c>
      <c r="E238" s="59" t="s">
        <v>51</v>
      </c>
      <c r="F238" s="59">
        <v>324</v>
      </c>
      <c r="G238" s="59" t="s">
        <v>102</v>
      </c>
      <c r="H238" s="59">
        <v>40</v>
      </c>
      <c r="I238" s="59" t="s">
        <v>99</v>
      </c>
      <c r="J238" s="59">
        <v>16</v>
      </c>
      <c r="K238" s="59" t="s">
        <v>202</v>
      </c>
      <c r="L238" s="59">
        <v>1768</v>
      </c>
      <c r="M238" s="59" t="s">
        <v>5703</v>
      </c>
      <c r="N238" s="59" t="s">
        <v>6160</v>
      </c>
      <c r="O238" s="59">
        <v>8609557</v>
      </c>
      <c r="P238" s="59" t="s">
        <v>6284</v>
      </c>
    </row>
    <row r="239" spans="1:16" x14ac:dyDescent="0.25">
      <c r="A239" s="59">
        <v>10238</v>
      </c>
      <c r="B239" s="59" t="s">
        <v>446</v>
      </c>
      <c r="C239" s="59" t="s">
        <v>50</v>
      </c>
      <c r="D239" s="59">
        <v>791</v>
      </c>
      <c r="E239" s="59" t="s">
        <v>51</v>
      </c>
      <c r="F239" s="59">
        <v>324</v>
      </c>
      <c r="G239" s="59" t="s">
        <v>102</v>
      </c>
      <c r="H239" s="59">
        <v>40</v>
      </c>
      <c r="I239" s="59" t="s">
        <v>114</v>
      </c>
      <c r="J239" s="59">
        <v>12</v>
      </c>
      <c r="K239" s="59" t="s">
        <v>206</v>
      </c>
      <c r="L239" s="59">
        <v>1384</v>
      </c>
      <c r="M239" s="59" t="s">
        <v>5704</v>
      </c>
      <c r="N239" s="59" t="s">
        <v>6160</v>
      </c>
      <c r="O239" s="59">
        <v>8738846</v>
      </c>
      <c r="P239" s="59" t="s">
        <v>6284</v>
      </c>
    </row>
    <row r="240" spans="1:16" x14ac:dyDescent="0.25">
      <c r="A240" s="59">
        <v>10239</v>
      </c>
      <c r="B240" s="59" t="s">
        <v>5435</v>
      </c>
      <c r="C240" s="59" t="s">
        <v>50</v>
      </c>
      <c r="D240" s="59">
        <v>791</v>
      </c>
      <c r="E240" s="59" t="s">
        <v>51</v>
      </c>
      <c r="F240" s="59">
        <v>324</v>
      </c>
      <c r="G240" s="59" t="s">
        <v>462</v>
      </c>
      <c r="H240" s="59">
        <v>80</v>
      </c>
      <c r="I240" s="59" t="s">
        <v>110</v>
      </c>
      <c r="J240" s="59">
        <v>8</v>
      </c>
      <c r="K240" s="59" t="s">
        <v>206</v>
      </c>
      <c r="L240" s="59">
        <v>1384</v>
      </c>
      <c r="M240" s="59" t="s">
        <v>5705</v>
      </c>
      <c r="N240" s="59" t="s">
        <v>6180</v>
      </c>
      <c r="O240" s="59">
        <v>8896547</v>
      </c>
      <c r="P240" s="59" t="s">
        <v>6310</v>
      </c>
    </row>
    <row r="241" spans="1:16" x14ac:dyDescent="0.25">
      <c r="A241" s="59">
        <v>10240</v>
      </c>
      <c r="B241" s="59" t="s">
        <v>49</v>
      </c>
      <c r="C241" s="59" t="s">
        <v>50</v>
      </c>
      <c r="D241" s="59">
        <v>791</v>
      </c>
      <c r="E241" s="59" t="s">
        <v>51</v>
      </c>
      <c r="F241" s="59">
        <v>324</v>
      </c>
      <c r="G241" s="59" t="s">
        <v>134</v>
      </c>
      <c r="H241" s="59">
        <v>45</v>
      </c>
      <c r="I241" s="59" t="s">
        <v>110</v>
      </c>
      <c r="J241" s="59">
        <v>8</v>
      </c>
      <c r="K241" s="59" t="s">
        <v>202</v>
      </c>
      <c r="L241" s="59">
        <v>1768</v>
      </c>
      <c r="M241" s="59" t="s">
        <v>5706</v>
      </c>
      <c r="N241" s="59" t="s">
        <v>6177</v>
      </c>
      <c r="O241" s="59">
        <v>9054391</v>
      </c>
      <c r="P241" s="59" t="s">
        <v>6307</v>
      </c>
    </row>
    <row r="242" spans="1:16" x14ac:dyDescent="0.25">
      <c r="A242" s="59">
        <v>10241</v>
      </c>
      <c r="B242" s="59" t="s">
        <v>49</v>
      </c>
      <c r="C242" s="59" t="s">
        <v>50</v>
      </c>
      <c r="D242" s="59">
        <v>791</v>
      </c>
      <c r="E242" s="59" t="s">
        <v>51</v>
      </c>
      <c r="F242" s="59">
        <v>324</v>
      </c>
      <c r="G242" s="59" t="s">
        <v>134</v>
      </c>
      <c r="H242" s="59">
        <v>45</v>
      </c>
      <c r="I242" s="59" t="s">
        <v>110</v>
      </c>
      <c r="J242" s="59">
        <v>8</v>
      </c>
      <c r="K242" s="59" t="s">
        <v>206</v>
      </c>
      <c r="L242" s="59">
        <v>1384</v>
      </c>
      <c r="M242" s="59" t="s">
        <v>5707</v>
      </c>
      <c r="N242" s="59" t="s">
        <v>6177</v>
      </c>
      <c r="O242" s="59">
        <v>9169331</v>
      </c>
      <c r="P242" s="59" t="s">
        <v>6307</v>
      </c>
    </row>
    <row r="243" spans="1:16" x14ac:dyDescent="0.25">
      <c r="A243" s="59">
        <v>10242</v>
      </c>
      <c r="B243" s="59" t="s">
        <v>49</v>
      </c>
      <c r="C243" s="59" t="s">
        <v>50</v>
      </c>
      <c r="D243" s="59">
        <v>791</v>
      </c>
      <c r="E243" s="59" t="s">
        <v>51</v>
      </c>
      <c r="F243" s="59">
        <v>324</v>
      </c>
      <c r="G243" s="59" t="s">
        <v>132</v>
      </c>
      <c r="H243" s="59">
        <v>50</v>
      </c>
      <c r="I243" s="59" t="s">
        <v>114</v>
      </c>
      <c r="J243" s="59">
        <v>12</v>
      </c>
      <c r="K243" s="59" t="s">
        <v>206</v>
      </c>
      <c r="L243" s="59">
        <v>1384</v>
      </c>
      <c r="M243" s="59" t="s">
        <v>5708</v>
      </c>
      <c r="N243" s="59" t="s">
        <v>6177</v>
      </c>
      <c r="O243" s="59">
        <v>9312826</v>
      </c>
      <c r="P243" s="59" t="s">
        <v>6307</v>
      </c>
    </row>
    <row r="244" spans="1:16" x14ac:dyDescent="0.25">
      <c r="A244" s="59">
        <v>10243</v>
      </c>
      <c r="B244" s="59" t="s">
        <v>49</v>
      </c>
      <c r="C244" s="59" t="s">
        <v>50</v>
      </c>
      <c r="D244" s="59">
        <v>791</v>
      </c>
      <c r="E244" s="59" t="s">
        <v>51</v>
      </c>
      <c r="F244" s="59">
        <v>324</v>
      </c>
      <c r="G244" s="59" t="s">
        <v>134</v>
      </c>
      <c r="H244" s="59">
        <v>45</v>
      </c>
      <c r="I244" s="59" t="s">
        <v>110</v>
      </c>
      <c r="J244" s="59">
        <v>8</v>
      </c>
      <c r="K244" s="59" t="s">
        <v>206</v>
      </c>
      <c r="L244" s="59">
        <v>1384</v>
      </c>
      <c r="M244" s="59" t="s">
        <v>5709</v>
      </c>
      <c r="N244" s="59" t="s">
        <v>6177</v>
      </c>
      <c r="O244" s="59">
        <v>9456321</v>
      </c>
      <c r="P244" s="59" t="s">
        <v>6307</v>
      </c>
    </row>
    <row r="245" spans="1:16" x14ac:dyDescent="0.25">
      <c r="A245" s="59">
        <v>10244</v>
      </c>
      <c r="B245" s="59" t="s">
        <v>446</v>
      </c>
      <c r="C245" s="59" t="s">
        <v>50</v>
      </c>
      <c r="D245" s="59">
        <v>791</v>
      </c>
      <c r="E245" s="59" t="s">
        <v>51</v>
      </c>
      <c r="F245" s="59">
        <v>324</v>
      </c>
      <c r="G245" s="59" t="s">
        <v>102</v>
      </c>
      <c r="H245" s="59">
        <v>40</v>
      </c>
      <c r="I245" s="59" t="s">
        <v>211</v>
      </c>
      <c r="J245" s="59">
        <v>32</v>
      </c>
      <c r="K245" s="59" t="s">
        <v>206</v>
      </c>
      <c r="L245" s="59">
        <v>1384</v>
      </c>
      <c r="M245" s="59" t="s">
        <v>5710</v>
      </c>
      <c r="N245" s="59" t="s">
        <v>6160</v>
      </c>
      <c r="O245" s="59">
        <v>9470527</v>
      </c>
      <c r="P245" s="59" t="s">
        <v>6284</v>
      </c>
    </row>
    <row r="246" spans="1:16" x14ac:dyDescent="0.25">
      <c r="A246" s="59">
        <v>10245</v>
      </c>
      <c r="B246" s="59" t="s">
        <v>161</v>
      </c>
      <c r="C246" s="59" t="s">
        <v>50</v>
      </c>
      <c r="D246" s="59">
        <v>791</v>
      </c>
      <c r="E246" s="59" t="s">
        <v>51</v>
      </c>
      <c r="F246" s="59">
        <v>324</v>
      </c>
      <c r="G246" s="59" t="s">
        <v>102</v>
      </c>
      <c r="H246" s="59">
        <v>40</v>
      </c>
      <c r="I246" s="59" t="s">
        <v>114</v>
      </c>
      <c r="J246" s="59">
        <v>12</v>
      </c>
      <c r="K246" s="59" t="s">
        <v>206</v>
      </c>
      <c r="L246" s="59">
        <v>1384</v>
      </c>
      <c r="M246" s="59" t="s">
        <v>5711</v>
      </c>
      <c r="N246" s="59" t="s">
        <v>6179</v>
      </c>
      <c r="O246" s="59">
        <v>9743311</v>
      </c>
      <c r="P246" s="59" t="s">
        <v>6309</v>
      </c>
    </row>
    <row r="247" spans="1:16" x14ac:dyDescent="0.25">
      <c r="A247" s="59">
        <v>10246</v>
      </c>
      <c r="B247" s="59" t="s">
        <v>161</v>
      </c>
      <c r="C247" s="59" t="s">
        <v>50</v>
      </c>
      <c r="D247" s="59">
        <v>791</v>
      </c>
      <c r="E247" s="59" t="s">
        <v>51</v>
      </c>
      <c r="F247" s="59">
        <v>324</v>
      </c>
      <c r="G247" s="59" t="s">
        <v>102</v>
      </c>
      <c r="H247" s="59">
        <v>40</v>
      </c>
      <c r="I247" s="59" t="s">
        <v>114</v>
      </c>
      <c r="J247" s="59">
        <v>12</v>
      </c>
      <c r="K247" s="59" t="s">
        <v>206</v>
      </c>
      <c r="L247" s="59">
        <v>1384</v>
      </c>
      <c r="M247" s="59" t="s">
        <v>5712</v>
      </c>
      <c r="N247" s="59" t="s">
        <v>6179</v>
      </c>
      <c r="O247" s="59">
        <v>9743311</v>
      </c>
      <c r="P247" s="59" t="s">
        <v>6309</v>
      </c>
    </row>
    <row r="248" spans="1:16" x14ac:dyDescent="0.25">
      <c r="A248" s="59">
        <v>10247</v>
      </c>
      <c r="B248" s="59" t="s">
        <v>49</v>
      </c>
      <c r="C248" s="59" t="s">
        <v>50</v>
      </c>
      <c r="D248" s="59">
        <v>791</v>
      </c>
      <c r="E248" s="59" t="s">
        <v>51</v>
      </c>
      <c r="F248" s="59">
        <v>324</v>
      </c>
      <c r="G248" s="59" t="s">
        <v>134</v>
      </c>
      <c r="H248" s="59">
        <v>45</v>
      </c>
      <c r="I248" s="59" t="s">
        <v>110</v>
      </c>
      <c r="J248" s="59">
        <v>8</v>
      </c>
      <c r="K248" s="59" t="s">
        <v>202</v>
      </c>
      <c r="L248" s="59">
        <v>1768</v>
      </c>
      <c r="M248" s="59" t="s">
        <v>5713</v>
      </c>
      <c r="N248" s="59" t="s">
        <v>6177</v>
      </c>
      <c r="O248" s="59">
        <v>10173796</v>
      </c>
      <c r="P248" s="59" t="s">
        <v>6307</v>
      </c>
    </row>
    <row r="249" spans="1:16" x14ac:dyDescent="0.25">
      <c r="A249" s="59">
        <v>10248</v>
      </c>
      <c r="B249" s="59" t="s">
        <v>49</v>
      </c>
      <c r="C249" s="59" t="s">
        <v>50</v>
      </c>
      <c r="D249" s="59">
        <v>791</v>
      </c>
      <c r="E249" s="59" t="s">
        <v>51</v>
      </c>
      <c r="F249" s="59">
        <v>324</v>
      </c>
      <c r="G249" s="59" t="s">
        <v>134</v>
      </c>
      <c r="H249" s="59">
        <v>45</v>
      </c>
      <c r="I249" s="59" t="s">
        <v>114</v>
      </c>
      <c r="J249" s="59">
        <v>12</v>
      </c>
      <c r="K249" s="59" t="s">
        <v>202</v>
      </c>
      <c r="L249" s="59">
        <v>1768</v>
      </c>
      <c r="M249" s="59" t="s">
        <v>5714</v>
      </c>
      <c r="N249" s="59" t="s">
        <v>6177</v>
      </c>
      <c r="O249" s="59">
        <v>10173796</v>
      </c>
      <c r="P249" s="59" t="s">
        <v>6307</v>
      </c>
    </row>
    <row r="250" spans="1:16" x14ac:dyDescent="0.25">
      <c r="A250" s="59">
        <v>10249</v>
      </c>
      <c r="B250" s="59" t="s">
        <v>5436</v>
      </c>
      <c r="C250" s="59" t="s">
        <v>50</v>
      </c>
      <c r="D250" s="59">
        <v>791</v>
      </c>
      <c r="E250" s="59" t="s">
        <v>51</v>
      </c>
      <c r="F250" s="59">
        <v>324</v>
      </c>
      <c r="G250" s="59" t="s">
        <v>229</v>
      </c>
      <c r="H250" s="59">
        <v>90</v>
      </c>
      <c r="I250" s="59" t="s">
        <v>114</v>
      </c>
      <c r="J250" s="59">
        <v>12</v>
      </c>
      <c r="K250" s="59" t="s">
        <v>206</v>
      </c>
      <c r="L250" s="59">
        <v>1384</v>
      </c>
      <c r="M250" s="59" t="s">
        <v>5715</v>
      </c>
      <c r="N250" s="59" t="s">
        <v>6181</v>
      </c>
      <c r="O250" s="59">
        <v>10761982</v>
      </c>
      <c r="P250" s="59" t="s">
        <v>6284</v>
      </c>
    </row>
    <row r="251" spans="1:16" x14ac:dyDescent="0.25">
      <c r="A251" s="59">
        <v>10250</v>
      </c>
      <c r="B251" s="59" t="s">
        <v>446</v>
      </c>
      <c r="C251" s="59" t="s">
        <v>50</v>
      </c>
      <c r="D251" s="59">
        <v>791</v>
      </c>
      <c r="E251" s="59" t="s">
        <v>51</v>
      </c>
      <c r="F251" s="59">
        <v>324</v>
      </c>
      <c r="G251" s="59" t="s">
        <v>102</v>
      </c>
      <c r="H251" s="59">
        <v>40</v>
      </c>
      <c r="I251" s="59" t="s">
        <v>110</v>
      </c>
      <c r="J251" s="59">
        <v>8</v>
      </c>
      <c r="K251" s="59" t="s">
        <v>206</v>
      </c>
      <c r="L251" s="59">
        <v>1384</v>
      </c>
      <c r="M251" s="59" t="s">
        <v>5716</v>
      </c>
      <c r="N251" s="59" t="s">
        <v>6160</v>
      </c>
      <c r="O251" s="59">
        <v>11049115</v>
      </c>
      <c r="P251" s="59" t="s">
        <v>6284</v>
      </c>
    </row>
    <row r="252" spans="1:16" x14ac:dyDescent="0.25">
      <c r="A252" s="59">
        <v>10251</v>
      </c>
      <c r="B252" s="59" t="s">
        <v>49</v>
      </c>
      <c r="C252" s="59" t="s">
        <v>50</v>
      </c>
      <c r="D252" s="59">
        <v>791</v>
      </c>
      <c r="E252" s="59" t="s">
        <v>51</v>
      </c>
      <c r="F252" s="59">
        <v>324</v>
      </c>
      <c r="G252" s="59" t="s">
        <v>134</v>
      </c>
      <c r="H252" s="59">
        <v>45</v>
      </c>
      <c r="I252" s="59" t="s">
        <v>114</v>
      </c>
      <c r="J252" s="59">
        <v>12</v>
      </c>
      <c r="K252" s="59" t="s">
        <v>202</v>
      </c>
      <c r="L252" s="59">
        <v>1768</v>
      </c>
      <c r="M252" s="59" t="s">
        <v>5717</v>
      </c>
      <c r="N252" s="59" t="s">
        <v>6177</v>
      </c>
      <c r="O252" s="59">
        <v>11321756</v>
      </c>
      <c r="P252" s="59" t="s">
        <v>6307</v>
      </c>
    </row>
    <row r="253" spans="1:16" x14ac:dyDescent="0.25">
      <c r="A253" s="59">
        <v>10252</v>
      </c>
      <c r="B253" s="59" t="s">
        <v>161</v>
      </c>
      <c r="C253" s="59" t="s">
        <v>50</v>
      </c>
      <c r="D253" s="59">
        <v>791</v>
      </c>
      <c r="E253" s="59" t="s">
        <v>51</v>
      </c>
      <c r="F253" s="59">
        <v>324</v>
      </c>
      <c r="G253" s="59" t="s">
        <v>102</v>
      </c>
      <c r="H253" s="59">
        <v>40</v>
      </c>
      <c r="I253" s="59" t="s">
        <v>114</v>
      </c>
      <c r="J253" s="59">
        <v>12</v>
      </c>
      <c r="K253" s="59" t="s">
        <v>206</v>
      </c>
      <c r="L253" s="59">
        <v>1384</v>
      </c>
      <c r="M253" s="59" t="s">
        <v>5718</v>
      </c>
      <c r="N253" s="59" t="s">
        <v>6179</v>
      </c>
      <c r="O253" s="59">
        <v>11364804</v>
      </c>
      <c r="P253" s="59" t="s">
        <v>6309</v>
      </c>
    </row>
    <row r="254" spans="1:16" x14ac:dyDescent="0.25">
      <c r="A254" s="59">
        <v>10253</v>
      </c>
      <c r="B254" s="59" t="s">
        <v>446</v>
      </c>
      <c r="C254" s="59" t="s">
        <v>50</v>
      </c>
      <c r="D254" s="59">
        <v>791</v>
      </c>
      <c r="E254" s="59" t="s">
        <v>51</v>
      </c>
      <c r="F254" s="59">
        <v>324</v>
      </c>
      <c r="G254" s="59" t="s">
        <v>102</v>
      </c>
      <c r="H254" s="59">
        <v>40</v>
      </c>
      <c r="I254" s="59" t="s">
        <v>110</v>
      </c>
      <c r="J254" s="59">
        <v>8</v>
      </c>
      <c r="K254" s="59" t="s">
        <v>206</v>
      </c>
      <c r="L254" s="59">
        <v>1384</v>
      </c>
      <c r="M254" s="59" t="s">
        <v>5719</v>
      </c>
      <c r="N254" s="59" t="s">
        <v>6160</v>
      </c>
      <c r="O254" s="59">
        <v>11422202</v>
      </c>
      <c r="P254" s="59" t="s">
        <v>6284</v>
      </c>
    </row>
    <row r="255" spans="1:16" x14ac:dyDescent="0.25">
      <c r="A255" s="59">
        <v>10254</v>
      </c>
      <c r="B255" s="59" t="s">
        <v>5436</v>
      </c>
      <c r="C255" s="59" t="s">
        <v>50</v>
      </c>
      <c r="D255" s="59">
        <v>791</v>
      </c>
      <c r="E255" s="59" t="s">
        <v>51</v>
      </c>
      <c r="F255" s="59">
        <v>324</v>
      </c>
      <c r="G255" s="59" t="s">
        <v>229</v>
      </c>
      <c r="H255" s="59">
        <v>90</v>
      </c>
      <c r="I255" s="59" t="s">
        <v>99</v>
      </c>
      <c r="J255" s="59">
        <v>16</v>
      </c>
      <c r="K255" s="59" t="s">
        <v>202</v>
      </c>
      <c r="L255" s="59">
        <v>1768</v>
      </c>
      <c r="M255" s="59" t="s">
        <v>5720</v>
      </c>
      <c r="N255" s="59" t="s">
        <v>6181</v>
      </c>
      <c r="O255" s="59">
        <v>11479457</v>
      </c>
      <c r="P255" s="59" t="s">
        <v>6284</v>
      </c>
    </row>
    <row r="256" spans="1:16" x14ac:dyDescent="0.25">
      <c r="A256" s="59">
        <v>10255</v>
      </c>
      <c r="B256" s="59" t="s">
        <v>161</v>
      </c>
      <c r="C256" s="59" t="s">
        <v>50</v>
      </c>
      <c r="D256" s="59">
        <v>791</v>
      </c>
      <c r="E256" s="59" t="s">
        <v>51</v>
      </c>
      <c r="F256" s="59">
        <v>324</v>
      </c>
      <c r="G256" s="59" t="s">
        <v>102</v>
      </c>
      <c r="H256" s="59">
        <v>40</v>
      </c>
      <c r="I256" s="59" t="s">
        <v>114</v>
      </c>
      <c r="J256" s="59">
        <v>12</v>
      </c>
      <c r="K256" s="59" t="s">
        <v>213</v>
      </c>
      <c r="L256" s="59">
        <v>2768</v>
      </c>
      <c r="M256" s="59" t="s">
        <v>5721</v>
      </c>
      <c r="N256" s="59" t="s">
        <v>6179</v>
      </c>
      <c r="O256" s="59">
        <v>11953134</v>
      </c>
      <c r="P256" s="59" t="s">
        <v>6309</v>
      </c>
    </row>
    <row r="257" spans="1:16" x14ac:dyDescent="0.25">
      <c r="A257" s="59">
        <v>10256</v>
      </c>
      <c r="B257" s="59" t="s">
        <v>161</v>
      </c>
      <c r="C257" s="59" t="s">
        <v>50</v>
      </c>
      <c r="D257" s="59">
        <v>791</v>
      </c>
      <c r="E257" s="59" t="s">
        <v>51</v>
      </c>
      <c r="F257" s="59">
        <v>324</v>
      </c>
      <c r="G257" s="59" t="s">
        <v>102</v>
      </c>
      <c r="H257" s="59">
        <v>40</v>
      </c>
      <c r="I257" s="59" t="s">
        <v>114</v>
      </c>
      <c r="J257" s="59">
        <v>12</v>
      </c>
      <c r="K257" s="59" t="s">
        <v>206</v>
      </c>
      <c r="L257" s="59">
        <v>1384</v>
      </c>
      <c r="M257" s="59" t="s">
        <v>5722</v>
      </c>
      <c r="N257" s="59" t="s">
        <v>6179</v>
      </c>
      <c r="O257" s="59">
        <v>11953134</v>
      </c>
      <c r="P257" s="59" t="s">
        <v>6309</v>
      </c>
    </row>
    <row r="258" spans="1:16" x14ac:dyDescent="0.25">
      <c r="A258" s="59">
        <v>10257</v>
      </c>
      <c r="B258" s="59" t="s">
        <v>5437</v>
      </c>
      <c r="C258" s="59" t="s">
        <v>50</v>
      </c>
      <c r="D258" s="59">
        <v>791</v>
      </c>
      <c r="E258" s="59" t="s">
        <v>51</v>
      </c>
      <c r="F258" s="59">
        <v>324</v>
      </c>
      <c r="G258" s="59" t="s">
        <v>229</v>
      </c>
      <c r="H258" s="59">
        <v>90</v>
      </c>
      <c r="I258" s="59" t="s">
        <v>110</v>
      </c>
      <c r="J258" s="59">
        <v>8</v>
      </c>
      <c r="K258" s="59" t="s">
        <v>202</v>
      </c>
      <c r="L258" s="59">
        <v>1768</v>
      </c>
      <c r="M258" s="59" t="s">
        <v>5723</v>
      </c>
      <c r="N258" s="59" t="s">
        <v>6182</v>
      </c>
      <c r="O258" s="59">
        <v>12182726</v>
      </c>
      <c r="P258" s="59" t="s">
        <v>6311</v>
      </c>
    </row>
    <row r="259" spans="1:16" x14ac:dyDescent="0.25">
      <c r="A259" s="59">
        <v>10258</v>
      </c>
      <c r="B259" s="59" t="s">
        <v>161</v>
      </c>
      <c r="C259" s="59" t="s">
        <v>50</v>
      </c>
      <c r="D259" s="59">
        <v>791</v>
      </c>
      <c r="E259" s="59" t="s">
        <v>51</v>
      </c>
      <c r="F259" s="59">
        <v>324</v>
      </c>
      <c r="G259" s="59" t="s">
        <v>102</v>
      </c>
      <c r="H259" s="59">
        <v>40</v>
      </c>
      <c r="I259" s="59" t="s">
        <v>114</v>
      </c>
      <c r="J259" s="59">
        <v>12</v>
      </c>
      <c r="K259" s="59" t="s">
        <v>202</v>
      </c>
      <c r="L259" s="59">
        <v>1768</v>
      </c>
      <c r="M259" s="59" t="s">
        <v>5724</v>
      </c>
      <c r="N259" s="59" t="s">
        <v>6179</v>
      </c>
      <c r="O259" s="59">
        <v>12699308</v>
      </c>
      <c r="P259" s="59" t="s">
        <v>6309</v>
      </c>
    </row>
    <row r="260" spans="1:16" x14ac:dyDescent="0.25">
      <c r="A260" s="59">
        <v>10259</v>
      </c>
      <c r="B260" s="59" t="s">
        <v>5437</v>
      </c>
      <c r="C260" s="59" t="s">
        <v>50</v>
      </c>
      <c r="D260" s="59">
        <v>791</v>
      </c>
      <c r="E260" s="59" t="s">
        <v>51</v>
      </c>
      <c r="F260" s="59">
        <v>324</v>
      </c>
      <c r="G260" s="59" t="s">
        <v>229</v>
      </c>
      <c r="H260" s="59">
        <v>90</v>
      </c>
      <c r="I260" s="59" t="s">
        <v>99</v>
      </c>
      <c r="J260" s="59">
        <v>16</v>
      </c>
      <c r="K260" s="59" t="s">
        <v>202</v>
      </c>
      <c r="L260" s="59">
        <v>1768</v>
      </c>
      <c r="M260" s="59" t="s">
        <v>5725</v>
      </c>
      <c r="N260" s="59" t="s">
        <v>6182</v>
      </c>
      <c r="O260" s="59">
        <v>12900201</v>
      </c>
      <c r="P260" s="59" t="s">
        <v>6311</v>
      </c>
    </row>
    <row r="261" spans="1:16" x14ac:dyDescent="0.25">
      <c r="A261" s="59">
        <v>10260</v>
      </c>
      <c r="B261" s="59" t="s">
        <v>161</v>
      </c>
      <c r="C261" s="59" t="s">
        <v>50</v>
      </c>
      <c r="D261" s="59">
        <v>791</v>
      </c>
      <c r="E261" s="59" t="s">
        <v>51</v>
      </c>
      <c r="F261" s="59">
        <v>324</v>
      </c>
      <c r="G261" s="59" t="s">
        <v>102</v>
      </c>
      <c r="H261" s="59">
        <v>40</v>
      </c>
      <c r="I261" s="59" t="s">
        <v>114</v>
      </c>
      <c r="J261" s="59">
        <v>12</v>
      </c>
      <c r="K261" s="59" t="s">
        <v>213</v>
      </c>
      <c r="L261" s="59">
        <v>2768</v>
      </c>
      <c r="M261" s="59" t="s">
        <v>5726</v>
      </c>
      <c r="N261" s="59" t="s">
        <v>6179</v>
      </c>
      <c r="O261" s="59">
        <v>14177306</v>
      </c>
      <c r="P261" s="59" t="s">
        <v>6309</v>
      </c>
    </row>
    <row r="262" spans="1:16" x14ac:dyDescent="0.25">
      <c r="A262" s="59">
        <v>10261</v>
      </c>
      <c r="B262" s="59" t="s">
        <v>49</v>
      </c>
      <c r="C262" s="59" t="s">
        <v>441</v>
      </c>
      <c r="D262" s="59">
        <v>915</v>
      </c>
      <c r="E262" s="59" t="s">
        <v>51</v>
      </c>
      <c r="F262" s="59">
        <v>324</v>
      </c>
      <c r="G262" s="59" t="s">
        <v>134</v>
      </c>
      <c r="H262" s="59">
        <v>45</v>
      </c>
      <c r="I262" s="59" t="s">
        <v>110</v>
      </c>
      <c r="J262" s="59">
        <v>8</v>
      </c>
      <c r="K262" s="59" t="s">
        <v>4117</v>
      </c>
      <c r="L262" s="59">
        <v>1268</v>
      </c>
      <c r="M262" s="59" t="s">
        <v>5727</v>
      </c>
      <c r="N262" s="59" t="s">
        <v>6177</v>
      </c>
      <c r="O262" s="59">
        <v>7920781</v>
      </c>
      <c r="P262" s="59" t="s">
        <v>6307</v>
      </c>
    </row>
    <row r="263" spans="1:16" x14ac:dyDescent="0.25">
      <c r="A263" s="59">
        <v>10262</v>
      </c>
      <c r="B263" s="59" t="s">
        <v>167</v>
      </c>
      <c r="C263" s="59" t="s">
        <v>441</v>
      </c>
      <c r="D263" s="59">
        <v>915</v>
      </c>
      <c r="E263" s="59" t="s">
        <v>51</v>
      </c>
      <c r="F263" s="59">
        <v>324</v>
      </c>
      <c r="G263" s="59" t="s">
        <v>102</v>
      </c>
      <c r="H263" s="59">
        <v>40</v>
      </c>
      <c r="I263" s="59" t="s">
        <v>99</v>
      </c>
      <c r="J263" s="59">
        <v>16</v>
      </c>
      <c r="K263" s="59" t="s">
        <v>202</v>
      </c>
      <c r="L263" s="59">
        <v>1768</v>
      </c>
      <c r="M263" s="59" t="s">
        <v>5728</v>
      </c>
      <c r="N263" s="59" t="s">
        <v>6144</v>
      </c>
      <c r="O263" s="59">
        <v>8322567</v>
      </c>
      <c r="P263" s="59" t="s">
        <v>6278</v>
      </c>
    </row>
    <row r="264" spans="1:16" x14ac:dyDescent="0.25">
      <c r="A264" s="59">
        <v>10263</v>
      </c>
      <c r="B264" s="59" t="s">
        <v>5438</v>
      </c>
      <c r="C264" s="59" t="s">
        <v>441</v>
      </c>
      <c r="D264" s="59">
        <v>915</v>
      </c>
      <c r="E264" s="59" t="s">
        <v>51</v>
      </c>
      <c r="F264" s="59">
        <v>324</v>
      </c>
      <c r="G264" s="59" t="s">
        <v>134</v>
      </c>
      <c r="H264" s="59">
        <v>45</v>
      </c>
      <c r="I264" s="59" t="s">
        <v>114</v>
      </c>
      <c r="J264" s="59">
        <v>12</v>
      </c>
      <c r="K264" s="59" t="s">
        <v>4117</v>
      </c>
      <c r="L264" s="59">
        <v>1268</v>
      </c>
      <c r="M264" s="59" t="s">
        <v>5729</v>
      </c>
      <c r="N264" s="59" t="s">
        <v>6183</v>
      </c>
      <c r="O264" s="59">
        <v>8882341</v>
      </c>
      <c r="P264" s="59" t="s">
        <v>6312</v>
      </c>
    </row>
    <row r="265" spans="1:16" x14ac:dyDescent="0.25">
      <c r="A265" s="59">
        <v>10264</v>
      </c>
      <c r="B265" s="59" t="s">
        <v>167</v>
      </c>
      <c r="C265" s="59" t="s">
        <v>441</v>
      </c>
      <c r="D265" s="59">
        <v>915</v>
      </c>
      <c r="E265" s="59" t="s">
        <v>51</v>
      </c>
      <c r="F265" s="59">
        <v>324</v>
      </c>
      <c r="G265" s="59" t="s">
        <v>134</v>
      </c>
      <c r="H265" s="59">
        <v>45</v>
      </c>
      <c r="I265" s="59" t="s">
        <v>99</v>
      </c>
      <c r="J265" s="59">
        <v>16</v>
      </c>
      <c r="K265" s="59" t="s">
        <v>202</v>
      </c>
      <c r="L265" s="59">
        <v>1768</v>
      </c>
      <c r="M265" s="59" t="s">
        <v>5730</v>
      </c>
      <c r="N265" s="59" t="s">
        <v>6144</v>
      </c>
      <c r="O265" s="59">
        <v>8896547</v>
      </c>
      <c r="P265" s="59" t="s">
        <v>6278</v>
      </c>
    </row>
    <row r="266" spans="1:16" x14ac:dyDescent="0.25">
      <c r="A266" s="59">
        <v>10265</v>
      </c>
      <c r="B266" s="59" t="s">
        <v>5438</v>
      </c>
      <c r="C266" s="59" t="s">
        <v>441</v>
      </c>
      <c r="D266" s="59">
        <v>915</v>
      </c>
      <c r="E266" s="59" t="s">
        <v>51</v>
      </c>
      <c r="F266" s="59">
        <v>324</v>
      </c>
      <c r="G266" s="59" t="s">
        <v>134</v>
      </c>
      <c r="H266" s="59">
        <v>45</v>
      </c>
      <c r="I266" s="59" t="s">
        <v>114</v>
      </c>
      <c r="J266" s="59">
        <v>12</v>
      </c>
      <c r="K266" s="59" t="s">
        <v>202</v>
      </c>
      <c r="L266" s="59">
        <v>1768</v>
      </c>
      <c r="M266" s="59" t="s">
        <v>5731</v>
      </c>
      <c r="N266" s="59" t="s">
        <v>6183</v>
      </c>
      <c r="O266" s="59">
        <v>9040042</v>
      </c>
      <c r="P266" s="59" t="s">
        <v>6312</v>
      </c>
    </row>
    <row r="267" spans="1:16" x14ac:dyDescent="0.25">
      <c r="A267" s="59">
        <v>10266</v>
      </c>
      <c r="B267" s="59" t="s">
        <v>5438</v>
      </c>
      <c r="C267" s="59" t="s">
        <v>441</v>
      </c>
      <c r="D267" s="59">
        <v>915</v>
      </c>
      <c r="E267" s="59" t="s">
        <v>51</v>
      </c>
      <c r="F267" s="59">
        <v>324</v>
      </c>
      <c r="G267" s="59" t="s">
        <v>134</v>
      </c>
      <c r="H267" s="59">
        <v>45</v>
      </c>
      <c r="I267" s="59" t="s">
        <v>219</v>
      </c>
      <c r="J267" s="59">
        <v>20</v>
      </c>
      <c r="K267" s="59" t="s">
        <v>213</v>
      </c>
      <c r="L267" s="59">
        <v>2768</v>
      </c>
      <c r="M267" s="59" t="s">
        <v>5732</v>
      </c>
      <c r="N267" s="59" t="s">
        <v>6183</v>
      </c>
      <c r="O267" s="59">
        <v>10030301</v>
      </c>
      <c r="P267" s="59" t="s">
        <v>6312</v>
      </c>
    </row>
    <row r="268" spans="1:16" x14ac:dyDescent="0.25">
      <c r="A268" s="59">
        <v>10267</v>
      </c>
      <c r="B268" s="59" t="s">
        <v>5439</v>
      </c>
      <c r="C268" s="59" t="s">
        <v>441</v>
      </c>
      <c r="D268" s="59">
        <v>915</v>
      </c>
      <c r="E268" s="59" t="s">
        <v>51</v>
      </c>
      <c r="F268" s="59">
        <v>324</v>
      </c>
      <c r="G268" s="59" t="s">
        <v>462</v>
      </c>
      <c r="H268" s="59">
        <v>80</v>
      </c>
      <c r="I268" s="59" t="s">
        <v>110</v>
      </c>
      <c r="J268" s="59">
        <v>8</v>
      </c>
      <c r="K268" s="59" t="s">
        <v>206</v>
      </c>
      <c r="L268" s="59">
        <v>1384</v>
      </c>
      <c r="M268" s="59" t="s">
        <v>5733</v>
      </c>
      <c r="N268" s="59" t="s">
        <v>6184</v>
      </c>
      <c r="O268" s="59">
        <v>10188145</v>
      </c>
      <c r="P268" s="59" t="s">
        <v>6313</v>
      </c>
    </row>
    <row r="269" spans="1:16" x14ac:dyDescent="0.25">
      <c r="A269" s="59">
        <v>10268</v>
      </c>
      <c r="B269" s="59" t="s">
        <v>161</v>
      </c>
      <c r="C269" s="59" t="s">
        <v>441</v>
      </c>
      <c r="D269" s="59">
        <v>915</v>
      </c>
      <c r="E269" s="59" t="s">
        <v>51</v>
      </c>
      <c r="F269" s="59">
        <v>324</v>
      </c>
      <c r="G269" s="59" t="s">
        <v>102</v>
      </c>
      <c r="H269" s="59">
        <v>40</v>
      </c>
      <c r="I269" s="59" t="s">
        <v>110</v>
      </c>
      <c r="J269" s="59">
        <v>8</v>
      </c>
      <c r="K269" s="59" t="s">
        <v>202</v>
      </c>
      <c r="L269" s="59">
        <v>1768</v>
      </c>
      <c r="M269" s="59" t="s">
        <v>5734</v>
      </c>
      <c r="N269" s="59" t="s">
        <v>6179</v>
      </c>
      <c r="O269" s="59">
        <v>10317291</v>
      </c>
      <c r="P269" s="59" t="s">
        <v>6309</v>
      </c>
    </row>
    <row r="270" spans="1:16" x14ac:dyDescent="0.25">
      <c r="A270" s="59">
        <v>10269</v>
      </c>
      <c r="B270" s="59" t="s">
        <v>167</v>
      </c>
      <c r="C270" s="59" t="s">
        <v>441</v>
      </c>
      <c r="D270" s="59">
        <v>915</v>
      </c>
      <c r="E270" s="59" t="s">
        <v>51</v>
      </c>
      <c r="F270" s="59">
        <v>324</v>
      </c>
      <c r="G270" s="59" t="s">
        <v>134</v>
      </c>
      <c r="H270" s="59">
        <v>45</v>
      </c>
      <c r="I270" s="59" t="s">
        <v>114</v>
      </c>
      <c r="J270" s="59">
        <v>12</v>
      </c>
      <c r="K270" s="59" t="s">
        <v>202</v>
      </c>
      <c r="L270" s="59">
        <v>1768</v>
      </c>
      <c r="M270" s="59" t="s">
        <v>5735</v>
      </c>
      <c r="N270" s="59" t="s">
        <v>6144</v>
      </c>
      <c r="O270" s="59">
        <v>10331497</v>
      </c>
      <c r="P270" s="59" t="s">
        <v>6278</v>
      </c>
    </row>
    <row r="271" spans="1:16" x14ac:dyDescent="0.25">
      <c r="A271" s="59">
        <v>10270</v>
      </c>
      <c r="B271" s="59" t="s">
        <v>5440</v>
      </c>
      <c r="C271" s="59" t="s">
        <v>441</v>
      </c>
      <c r="D271" s="59">
        <v>915</v>
      </c>
      <c r="E271" s="59" t="s">
        <v>51</v>
      </c>
      <c r="F271" s="59">
        <v>324</v>
      </c>
      <c r="G271" s="59" t="s">
        <v>132</v>
      </c>
      <c r="H271" s="59">
        <v>50</v>
      </c>
      <c r="I271" s="59" t="s">
        <v>110</v>
      </c>
      <c r="J271" s="59">
        <v>8</v>
      </c>
      <c r="K271" s="59" t="s">
        <v>206</v>
      </c>
      <c r="L271" s="59">
        <v>1384</v>
      </c>
      <c r="M271" s="59" t="s">
        <v>5736</v>
      </c>
      <c r="N271" s="59" t="s">
        <v>6184</v>
      </c>
      <c r="O271" s="59">
        <v>10331640</v>
      </c>
      <c r="P271" s="59" t="s">
        <v>6314</v>
      </c>
    </row>
    <row r="272" spans="1:16" x14ac:dyDescent="0.25">
      <c r="A272" s="59">
        <v>10271</v>
      </c>
      <c r="B272" s="59" t="s">
        <v>5440</v>
      </c>
      <c r="C272" s="59" t="s">
        <v>441</v>
      </c>
      <c r="D272" s="59">
        <v>915</v>
      </c>
      <c r="E272" s="59" t="s">
        <v>51</v>
      </c>
      <c r="F272" s="59">
        <v>324</v>
      </c>
      <c r="G272" s="59" t="s">
        <v>132</v>
      </c>
      <c r="H272" s="59">
        <v>50</v>
      </c>
      <c r="I272" s="59" t="s">
        <v>110</v>
      </c>
      <c r="J272" s="59">
        <v>8</v>
      </c>
      <c r="K272" s="59" t="s">
        <v>202</v>
      </c>
      <c r="L272" s="59">
        <v>1768</v>
      </c>
      <c r="M272" s="59" t="s">
        <v>5737</v>
      </c>
      <c r="N272" s="59" t="s">
        <v>6184</v>
      </c>
      <c r="O272" s="59">
        <v>10618630</v>
      </c>
      <c r="P272" s="59" t="s">
        <v>6314</v>
      </c>
    </row>
    <row r="273" spans="1:16" x14ac:dyDescent="0.25">
      <c r="A273" s="59">
        <v>10272</v>
      </c>
      <c r="B273" s="59" t="s">
        <v>5441</v>
      </c>
      <c r="C273" s="59" t="s">
        <v>441</v>
      </c>
      <c r="D273" s="59">
        <v>915</v>
      </c>
      <c r="E273" s="59" t="s">
        <v>51</v>
      </c>
      <c r="F273" s="59">
        <v>324</v>
      </c>
      <c r="G273" s="59" t="s">
        <v>132</v>
      </c>
      <c r="H273" s="59">
        <v>50</v>
      </c>
      <c r="I273" s="59" t="s">
        <v>110</v>
      </c>
      <c r="J273" s="59">
        <v>8</v>
      </c>
      <c r="K273" s="59" t="s">
        <v>202</v>
      </c>
      <c r="L273" s="59">
        <v>1768</v>
      </c>
      <c r="M273" s="59" t="s">
        <v>5738</v>
      </c>
      <c r="N273" s="59" t="s">
        <v>6184</v>
      </c>
      <c r="O273" s="59">
        <v>10891271</v>
      </c>
      <c r="P273" s="59" t="s">
        <v>6315</v>
      </c>
    </row>
    <row r="274" spans="1:16" x14ac:dyDescent="0.25">
      <c r="A274" s="59">
        <v>10273</v>
      </c>
      <c r="B274" s="59" t="s">
        <v>5442</v>
      </c>
      <c r="C274" s="59" t="s">
        <v>441</v>
      </c>
      <c r="D274" s="59">
        <v>915</v>
      </c>
      <c r="E274" s="59" t="s">
        <v>51</v>
      </c>
      <c r="F274" s="59">
        <v>324</v>
      </c>
      <c r="G274" s="59" t="s">
        <v>132</v>
      </c>
      <c r="H274" s="59">
        <v>50</v>
      </c>
      <c r="I274" s="59" t="s">
        <v>99</v>
      </c>
      <c r="J274" s="59">
        <v>16</v>
      </c>
      <c r="K274" s="59" t="s">
        <v>202</v>
      </c>
      <c r="L274" s="59">
        <v>1768</v>
      </c>
      <c r="M274" s="59" t="s">
        <v>5739</v>
      </c>
      <c r="N274" s="59" t="s">
        <v>6185</v>
      </c>
      <c r="O274" s="59">
        <v>10977224</v>
      </c>
      <c r="P274" s="59" t="s">
        <v>6315</v>
      </c>
    </row>
    <row r="275" spans="1:16" x14ac:dyDescent="0.25">
      <c r="A275" s="59">
        <v>10274</v>
      </c>
      <c r="B275" s="59" t="s">
        <v>5440</v>
      </c>
      <c r="C275" s="59" t="s">
        <v>441</v>
      </c>
      <c r="D275" s="59">
        <v>915</v>
      </c>
      <c r="E275" s="59" t="s">
        <v>51</v>
      </c>
      <c r="F275" s="59">
        <v>324</v>
      </c>
      <c r="G275" s="59" t="s">
        <v>132</v>
      </c>
      <c r="H275" s="59">
        <v>50</v>
      </c>
      <c r="I275" s="59" t="s">
        <v>99</v>
      </c>
      <c r="J275" s="59">
        <v>16</v>
      </c>
      <c r="K275" s="59" t="s">
        <v>206</v>
      </c>
      <c r="L275" s="59">
        <v>1384</v>
      </c>
      <c r="M275" s="59" t="s">
        <v>5740</v>
      </c>
      <c r="N275" s="59" t="s">
        <v>6184</v>
      </c>
      <c r="O275" s="59">
        <v>11005923</v>
      </c>
      <c r="P275" s="59" t="s">
        <v>6314</v>
      </c>
    </row>
    <row r="276" spans="1:16" x14ac:dyDescent="0.25">
      <c r="A276" s="59">
        <v>10275</v>
      </c>
      <c r="B276" s="59" t="s">
        <v>5443</v>
      </c>
      <c r="C276" s="59" t="s">
        <v>441</v>
      </c>
      <c r="D276" s="59">
        <v>915</v>
      </c>
      <c r="E276" s="59" t="s">
        <v>51</v>
      </c>
      <c r="F276" s="59">
        <v>324</v>
      </c>
      <c r="G276" s="59" t="s">
        <v>229</v>
      </c>
      <c r="H276" s="59">
        <v>90</v>
      </c>
      <c r="I276" s="59" t="s">
        <v>110</v>
      </c>
      <c r="J276" s="59">
        <v>8</v>
      </c>
      <c r="K276" s="59" t="s">
        <v>202</v>
      </c>
      <c r="L276" s="59">
        <v>1768</v>
      </c>
      <c r="M276" s="59" t="s">
        <v>5741</v>
      </c>
      <c r="N276" s="59" t="s">
        <v>6186</v>
      </c>
      <c r="O276" s="59">
        <v>11163768</v>
      </c>
      <c r="P276" s="59" t="s">
        <v>6316</v>
      </c>
    </row>
    <row r="277" spans="1:16" x14ac:dyDescent="0.25">
      <c r="A277" s="59">
        <v>10276</v>
      </c>
      <c r="B277" s="59" t="s">
        <v>446</v>
      </c>
      <c r="C277" s="59" t="s">
        <v>441</v>
      </c>
      <c r="D277" s="59">
        <v>915</v>
      </c>
      <c r="E277" s="59" t="s">
        <v>51</v>
      </c>
      <c r="F277" s="59">
        <v>324</v>
      </c>
      <c r="G277" s="59" t="s">
        <v>102</v>
      </c>
      <c r="H277" s="59">
        <v>40</v>
      </c>
      <c r="I277" s="59" t="s">
        <v>99</v>
      </c>
      <c r="J277" s="59">
        <v>16</v>
      </c>
      <c r="K277" s="59" t="s">
        <v>202</v>
      </c>
      <c r="L277" s="59">
        <v>1768</v>
      </c>
      <c r="M277" s="59" t="s">
        <v>5742</v>
      </c>
      <c r="N277" s="59" t="s">
        <v>6160</v>
      </c>
      <c r="O277" s="59">
        <v>11178261</v>
      </c>
      <c r="P277" s="59" t="s">
        <v>6284</v>
      </c>
    </row>
    <row r="278" spans="1:16" x14ac:dyDescent="0.25">
      <c r="A278" s="59">
        <v>10277</v>
      </c>
      <c r="B278" s="59" t="s">
        <v>5440</v>
      </c>
      <c r="C278" s="59" t="s">
        <v>441</v>
      </c>
      <c r="D278" s="59">
        <v>915</v>
      </c>
      <c r="E278" s="59" t="s">
        <v>51</v>
      </c>
      <c r="F278" s="59">
        <v>324</v>
      </c>
      <c r="G278" s="59" t="s">
        <v>132</v>
      </c>
      <c r="H278" s="59">
        <v>50</v>
      </c>
      <c r="I278" s="59" t="s">
        <v>99</v>
      </c>
      <c r="J278" s="59">
        <v>16</v>
      </c>
      <c r="K278" s="59" t="s">
        <v>202</v>
      </c>
      <c r="L278" s="59">
        <v>1768</v>
      </c>
      <c r="M278" s="59" t="s">
        <v>5743</v>
      </c>
      <c r="N278" s="59" t="s">
        <v>6184</v>
      </c>
      <c r="O278" s="59">
        <v>11307263</v>
      </c>
      <c r="P278" s="59" t="s">
        <v>6314</v>
      </c>
    </row>
    <row r="279" spans="1:16" x14ac:dyDescent="0.25">
      <c r="A279" s="59">
        <v>10278</v>
      </c>
      <c r="B279" s="59" t="s">
        <v>167</v>
      </c>
      <c r="C279" s="59" t="s">
        <v>441</v>
      </c>
      <c r="D279" s="59">
        <v>915</v>
      </c>
      <c r="E279" s="59" t="s">
        <v>51</v>
      </c>
      <c r="F279" s="59">
        <v>324</v>
      </c>
      <c r="G279" s="59" t="s">
        <v>134</v>
      </c>
      <c r="H279" s="59">
        <v>45</v>
      </c>
      <c r="I279" s="59" t="s">
        <v>114</v>
      </c>
      <c r="J279" s="59">
        <v>12</v>
      </c>
      <c r="K279" s="59" t="s">
        <v>202</v>
      </c>
      <c r="L279" s="59">
        <v>1768</v>
      </c>
      <c r="M279" s="59" t="s">
        <v>5744</v>
      </c>
      <c r="N279" s="59" t="s">
        <v>6144</v>
      </c>
      <c r="O279" s="59">
        <v>11335962</v>
      </c>
      <c r="P279" s="59" t="s">
        <v>6278</v>
      </c>
    </row>
    <row r="280" spans="1:16" x14ac:dyDescent="0.25">
      <c r="A280" s="59">
        <v>10279</v>
      </c>
      <c r="B280" s="59" t="s">
        <v>5443</v>
      </c>
      <c r="C280" s="59" t="s">
        <v>441</v>
      </c>
      <c r="D280" s="59">
        <v>915</v>
      </c>
      <c r="E280" s="59" t="s">
        <v>51</v>
      </c>
      <c r="F280" s="59">
        <v>324</v>
      </c>
      <c r="G280" s="59" t="s">
        <v>229</v>
      </c>
      <c r="H280" s="59">
        <v>90</v>
      </c>
      <c r="I280" s="59" t="s">
        <v>114</v>
      </c>
      <c r="J280" s="59">
        <v>12</v>
      </c>
      <c r="K280" s="59" t="s">
        <v>202</v>
      </c>
      <c r="L280" s="59">
        <v>1768</v>
      </c>
      <c r="M280" s="59" t="s">
        <v>5745</v>
      </c>
      <c r="N280" s="59" t="s">
        <v>6186</v>
      </c>
      <c r="O280" s="59">
        <v>11335962</v>
      </c>
      <c r="P280" s="59" t="s">
        <v>6316</v>
      </c>
    </row>
    <row r="281" spans="1:16" x14ac:dyDescent="0.25">
      <c r="A281" s="59">
        <v>10280</v>
      </c>
      <c r="B281" s="59" t="s">
        <v>5426</v>
      </c>
      <c r="C281" s="59" t="s">
        <v>441</v>
      </c>
      <c r="D281" s="59">
        <v>915</v>
      </c>
      <c r="E281" s="59" t="s">
        <v>51</v>
      </c>
      <c r="F281" s="59">
        <v>324</v>
      </c>
      <c r="G281" s="59" t="s">
        <v>462</v>
      </c>
      <c r="H281" s="59">
        <v>80</v>
      </c>
      <c r="I281" s="59" t="s">
        <v>110</v>
      </c>
      <c r="J281" s="59">
        <v>8</v>
      </c>
      <c r="K281" s="59" t="s">
        <v>202</v>
      </c>
      <c r="L281" s="59">
        <v>1768</v>
      </c>
      <c r="M281" s="59" t="s">
        <v>5746</v>
      </c>
      <c r="N281" s="59" t="s">
        <v>6168</v>
      </c>
      <c r="O281" s="59">
        <v>11608746</v>
      </c>
      <c r="P281" s="59" t="s">
        <v>6299</v>
      </c>
    </row>
    <row r="282" spans="1:16" x14ac:dyDescent="0.25">
      <c r="A282" s="59">
        <v>10281</v>
      </c>
      <c r="B282" s="59" t="s">
        <v>5436</v>
      </c>
      <c r="C282" s="59" t="s">
        <v>441</v>
      </c>
      <c r="D282" s="59">
        <v>915</v>
      </c>
      <c r="E282" s="59" t="s">
        <v>51</v>
      </c>
      <c r="F282" s="59">
        <v>324</v>
      </c>
      <c r="G282" s="59" t="s">
        <v>229</v>
      </c>
      <c r="H282" s="59">
        <v>90</v>
      </c>
      <c r="I282" s="59" t="s">
        <v>110</v>
      </c>
      <c r="J282" s="59">
        <v>8</v>
      </c>
      <c r="K282" s="59" t="s">
        <v>202</v>
      </c>
      <c r="L282" s="59">
        <v>1768</v>
      </c>
      <c r="M282" s="59" t="s">
        <v>5747</v>
      </c>
      <c r="N282" s="59" t="s">
        <v>6181</v>
      </c>
      <c r="O282" s="59">
        <v>11752241</v>
      </c>
      <c r="P282" s="59" t="s">
        <v>6284</v>
      </c>
    </row>
    <row r="283" spans="1:16" x14ac:dyDescent="0.25">
      <c r="A283" s="59">
        <v>10282</v>
      </c>
      <c r="B283" s="59" t="s">
        <v>5415</v>
      </c>
      <c r="C283" s="59" t="s">
        <v>441</v>
      </c>
      <c r="D283" s="59">
        <v>915</v>
      </c>
      <c r="E283" s="59" t="s">
        <v>51</v>
      </c>
      <c r="F283" s="59">
        <v>324</v>
      </c>
      <c r="G283" s="59" t="s">
        <v>132</v>
      </c>
      <c r="H283" s="59">
        <v>50</v>
      </c>
      <c r="I283" s="59" t="s">
        <v>114</v>
      </c>
      <c r="J283" s="59">
        <v>12</v>
      </c>
      <c r="K283" s="59" t="s">
        <v>202</v>
      </c>
      <c r="L283" s="59">
        <v>1768</v>
      </c>
      <c r="M283" s="59" t="s">
        <v>5748</v>
      </c>
      <c r="N283" s="59" t="s">
        <v>6155</v>
      </c>
      <c r="O283" s="59">
        <v>11752241</v>
      </c>
      <c r="P283" s="59" t="s">
        <v>6287</v>
      </c>
    </row>
    <row r="284" spans="1:16" x14ac:dyDescent="0.25">
      <c r="A284" s="59">
        <v>10283</v>
      </c>
      <c r="B284" s="59" t="s">
        <v>5284</v>
      </c>
      <c r="C284" s="59" t="s">
        <v>441</v>
      </c>
      <c r="D284" s="59">
        <v>915</v>
      </c>
      <c r="E284" s="59" t="s">
        <v>51</v>
      </c>
      <c r="F284" s="59">
        <v>324</v>
      </c>
      <c r="G284" s="59" t="s">
        <v>102</v>
      </c>
      <c r="H284" s="59">
        <v>40</v>
      </c>
      <c r="I284" s="59" t="s">
        <v>114</v>
      </c>
      <c r="J284" s="59">
        <v>12</v>
      </c>
      <c r="K284" s="59" t="s">
        <v>206</v>
      </c>
      <c r="L284" s="59">
        <v>1384</v>
      </c>
      <c r="M284" s="59" t="s">
        <v>5749</v>
      </c>
      <c r="N284" s="59" t="s">
        <v>6187</v>
      </c>
      <c r="O284" s="59">
        <v>11752241</v>
      </c>
      <c r="P284" s="59" t="s">
        <v>6317</v>
      </c>
    </row>
    <row r="285" spans="1:16" x14ac:dyDescent="0.25">
      <c r="A285" s="59">
        <v>10284</v>
      </c>
      <c r="B285" s="59" t="s">
        <v>5443</v>
      </c>
      <c r="C285" s="59" t="s">
        <v>441</v>
      </c>
      <c r="D285" s="59">
        <v>915</v>
      </c>
      <c r="E285" s="59" t="s">
        <v>51</v>
      </c>
      <c r="F285" s="59">
        <v>324</v>
      </c>
      <c r="G285" s="59" t="s">
        <v>229</v>
      </c>
      <c r="H285" s="59">
        <v>90</v>
      </c>
      <c r="I285" s="59" t="s">
        <v>114</v>
      </c>
      <c r="J285" s="59">
        <v>12</v>
      </c>
      <c r="K285" s="59" t="s">
        <v>202</v>
      </c>
      <c r="L285" s="59">
        <v>1768</v>
      </c>
      <c r="M285" s="59" t="s">
        <v>5750</v>
      </c>
      <c r="N285" s="59" t="s">
        <v>6186</v>
      </c>
      <c r="O285" s="59">
        <v>12067786</v>
      </c>
      <c r="P285" s="59" t="s">
        <v>6316</v>
      </c>
    </row>
    <row r="286" spans="1:16" x14ac:dyDescent="0.25">
      <c r="A286" s="59">
        <v>10285</v>
      </c>
      <c r="B286" s="59" t="s">
        <v>49</v>
      </c>
      <c r="C286" s="59" t="s">
        <v>441</v>
      </c>
      <c r="D286" s="59">
        <v>915</v>
      </c>
      <c r="E286" s="59" t="s">
        <v>51</v>
      </c>
      <c r="F286" s="59">
        <v>324</v>
      </c>
      <c r="G286" s="59" t="s">
        <v>132</v>
      </c>
      <c r="H286" s="59">
        <v>50</v>
      </c>
      <c r="I286" s="59" t="s">
        <v>219</v>
      </c>
      <c r="J286" s="59">
        <v>20</v>
      </c>
      <c r="K286" s="59" t="s">
        <v>213</v>
      </c>
      <c r="L286" s="59">
        <v>2768</v>
      </c>
      <c r="M286" s="59" t="s">
        <v>5751</v>
      </c>
      <c r="N286" s="59" t="s">
        <v>6177</v>
      </c>
      <c r="O286" s="59">
        <v>12182726</v>
      </c>
      <c r="P286" s="59" t="s">
        <v>6307</v>
      </c>
    </row>
    <row r="287" spans="1:16" x14ac:dyDescent="0.25">
      <c r="A287" s="59">
        <v>10286</v>
      </c>
      <c r="B287" s="59" t="s">
        <v>5426</v>
      </c>
      <c r="C287" s="59" t="s">
        <v>441</v>
      </c>
      <c r="D287" s="59">
        <v>915</v>
      </c>
      <c r="E287" s="59" t="s">
        <v>51</v>
      </c>
      <c r="F287" s="59">
        <v>324</v>
      </c>
      <c r="G287" s="59" t="s">
        <v>229</v>
      </c>
      <c r="H287" s="59">
        <v>90</v>
      </c>
      <c r="I287" s="59" t="s">
        <v>114</v>
      </c>
      <c r="J287" s="59">
        <v>12</v>
      </c>
      <c r="K287" s="59" t="s">
        <v>206</v>
      </c>
      <c r="L287" s="59">
        <v>1384</v>
      </c>
      <c r="M287" s="59" t="s">
        <v>5752</v>
      </c>
      <c r="N287" s="59" t="s">
        <v>6168</v>
      </c>
      <c r="O287" s="59">
        <v>12182726</v>
      </c>
      <c r="P287" s="59" t="s">
        <v>6299</v>
      </c>
    </row>
    <row r="288" spans="1:16" x14ac:dyDescent="0.25">
      <c r="A288" s="59">
        <v>10287</v>
      </c>
      <c r="B288" s="59" t="s">
        <v>5426</v>
      </c>
      <c r="C288" s="59" t="s">
        <v>441</v>
      </c>
      <c r="D288" s="59">
        <v>915</v>
      </c>
      <c r="E288" s="59" t="s">
        <v>51</v>
      </c>
      <c r="F288" s="59">
        <v>324</v>
      </c>
      <c r="G288" s="59" t="s">
        <v>229</v>
      </c>
      <c r="H288" s="59">
        <v>90</v>
      </c>
      <c r="I288" s="59" t="s">
        <v>114</v>
      </c>
      <c r="J288" s="59">
        <v>12</v>
      </c>
      <c r="K288" s="59" t="s">
        <v>202</v>
      </c>
      <c r="L288" s="59">
        <v>1768</v>
      </c>
      <c r="M288" s="59" t="s">
        <v>5753</v>
      </c>
      <c r="N288" s="59" t="s">
        <v>6168</v>
      </c>
      <c r="O288" s="59">
        <v>12182726</v>
      </c>
      <c r="P288" s="59" t="s">
        <v>6299</v>
      </c>
    </row>
    <row r="289" spans="1:16" x14ac:dyDescent="0.25">
      <c r="A289" s="59">
        <v>10288</v>
      </c>
      <c r="B289" s="59" t="s">
        <v>5426</v>
      </c>
      <c r="C289" s="59" t="s">
        <v>441</v>
      </c>
      <c r="D289" s="59">
        <v>915</v>
      </c>
      <c r="E289" s="59" t="s">
        <v>51</v>
      </c>
      <c r="F289" s="59">
        <v>324</v>
      </c>
      <c r="G289" s="59" t="s">
        <v>229</v>
      </c>
      <c r="H289" s="59">
        <v>90</v>
      </c>
      <c r="I289" s="59" t="s">
        <v>114</v>
      </c>
      <c r="J289" s="59">
        <v>12</v>
      </c>
      <c r="K289" s="59" t="s">
        <v>206</v>
      </c>
      <c r="L289" s="59">
        <v>1384</v>
      </c>
      <c r="M289" s="59" t="s">
        <v>5752</v>
      </c>
      <c r="N289" s="59" t="s">
        <v>6168</v>
      </c>
      <c r="O289" s="59">
        <v>12182726</v>
      </c>
      <c r="P289" s="59" t="s">
        <v>6299</v>
      </c>
    </row>
    <row r="290" spans="1:16" x14ac:dyDescent="0.25">
      <c r="A290" s="59">
        <v>10289</v>
      </c>
      <c r="B290" s="59" t="s">
        <v>5433</v>
      </c>
      <c r="C290" s="59" t="s">
        <v>441</v>
      </c>
      <c r="D290" s="59">
        <v>915</v>
      </c>
      <c r="E290" s="59" t="s">
        <v>51</v>
      </c>
      <c r="F290" s="59">
        <v>324</v>
      </c>
      <c r="G290" s="59" t="s">
        <v>134</v>
      </c>
      <c r="H290" s="59">
        <v>45</v>
      </c>
      <c r="I290" s="59" t="s">
        <v>110</v>
      </c>
      <c r="J290" s="59">
        <v>8</v>
      </c>
      <c r="K290" s="59" t="s">
        <v>206</v>
      </c>
      <c r="L290" s="59">
        <v>1384</v>
      </c>
      <c r="M290" s="59" t="s">
        <v>5754</v>
      </c>
      <c r="N290" s="59" t="s">
        <v>6175</v>
      </c>
      <c r="O290" s="59">
        <v>12182726</v>
      </c>
      <c r="P290" s="59" t="s">
        <v>6305</v>
      </c>
    </row>
    <row r="291" spans="1:16" x14ac:dyDescent="0.25">
      <c r="A291" s="59">
        <v>10290</v>
      </c>
      <c r="B291" s="59" t="s">
        <v>5436</v>
      </c>
      <c r="C291" s="59" t="s">
        <v>441</v>
      </c>
      <c r="D291" s="59">
        <v>915</v>
      </c>
      <c r="E291" s="59" t="s">
        <v>51</v>
      </c>
      <c r="F291" s="59">
        <v>324</v>
      </c>
      <c r="G291" s="59" t="s">
        <v>229</v>
      </c>
      <c r="H291" s="59">
        <v>90</v>
      </c>
      <c r="I291" s="59" t="s">
        <v>99</v>
      </c>
      <c r="J291" s="59">
        <v>16</v>
      </c>
      <c r="K291" s="59" t="s">
        <v>202</v>
      </c>
      <c r="L291" s="59">
        <v>1768</v>
      </c>
      <c r="M291" s="59" t="s">
        <v>5755</v>
      </c>
      <c r="N291" s="59" t="s">
        <v>6181</v>
      </c>
      <c r="O291" s="59">
        <v>12326221</v>
      </c>
      <c r="P291" s="59" t="s">
        <v>6284</v>
      </c>
    </row>
    <row r="292" spans="1:16" x14ac:dyDescent="0.25">
      <c r="A292" s="59">
        <v>10291</v>
      </c>
      <c r="B292" s="59" t="s">
        <v>5284</v>
      </c>
      <c r="C292" s="59" t="s">
        <v>441</v>
      </c>
      <c r="D292" s="59">
        <v>915</v>
      </c>
      <c r="E292" s="59" t="s">
        <v>51</v>
      </c>
      <c r="F292" s="59">
        <v>324</v>
      </c>
      <c r="G292" s="59" t="s">
        <v>102</v>
      </c>
      <c r="H292" s="59">
        <v>40</v>
      </c>
      <c r="I292" s="59" t="s">
        <v>99</v>
      </c>
      <c r="J292" s="59">
        <v>16</v>
      </c>
      <c r="K292" s="59" t="s">
        <v>202</v>
      </c>
      <c r="L292" s="59">
        <v>1768</v>
      </c>
      <c r="M292" s="59" t="s">
        <v>5756</v>
      </c>
      <c r="N292" s="59" t="s">
        <v>6187</v>
      </c>
      <c r="O292" s="59">
        <v>12326221</v>
      </c>
      <c r="P292" s="59" t="s">
        <v>6317</v>
      </c>
    </row>
    <row r="293" spans="1:16" x14ac:dyDescent="0.25">
      <c r="A293" s="59">
        <v>10292</v>
      </c>
      <c r="B293" s="59" t="s">
        <v>5433</v>
      </c>
      <c r="C293" s="59" t="s">
        <v>441</v>
      </c>
      <c r="D293" s="59">
        <v>915</v>
      </c>
      <c r="E293" s="59" t="s">
        <v>51</v>
      </c>
      <c r="F293" s="59">
        <v>324</v>
      </c>
      <c r="G293" s="59" t="s">
        <v>134</v>
      </c>
      <c r="H293" s="59">
        <v>45</v>
      </c>
      <c r="I293" s="59" t="s">
        <v>99</v>
      </c>
      <c r="J293" s="59">
        <v>16</v>
      </c>
      <c r="K293" s="59" t="s">
        <v>206</v>
      </c>
      <c r="L293" s="59">
        <v>1384</v>
      </c>
      <c r="M293" s="59" t="s">
        <v>5757</v>
      </c>
      <c r="N293" s="59" t="s">
        <v>6175</v>
      </c>
      <c r="O293" s="59">
        <v>12326221</v>
      </c>
      <c r="P293" s="59" t="s">
        <v>6305</v>
      </c>
    </row>
    <row r="294" spans="1:16" x14ac:dyDescent="0.25">
      <c r="A294" s="59">
        <v>10293</v>
      </c>
      <c r="B294" s="59" t="s">
        <v>471</v>
      </c>
      <c r="C294" s="59" t="s">
        <v>441</v>
      </c>
      <c r="D294" s="59">
        <v>915</v>
      </c>
      <c r="E294" s="59" t="s">
        <v>51</v>
      </c>
      <c r="F294" s="59">
        <v>324</v>
      </c>
      <c r="G294" s="59" t="s">
        <v>102</v>
      </c>
      <c r="H294" s="59">
        <v>40</v>
      </c>
      <c r="I294" s="59" t="s">
        <v>114</v>
      </c>
      <c r="J294" s="59">
        <v>12</v>
      </c>
      <c r="K294" s="59" t="s">
        <v>202</v>
      </c>
      <c r="L294" s="59">
        <v>1768</v>
      </c>
      <c r="M294" s="59" t="s">
        <v>5758</v>
      </c>
      <c r="N294" s="59" t="s">
        <v>6188</v>
      </c>
      <c r="O294" s="59">
        <v>12469716</v>
      </c>
      <c r="P294" s="59" t="s">
        <v>6317</v>
      </c>
    </row>
    <row r="295" spans="1:16" x14ac:dyDescent="0.25">
      <c r="A295" s="59">
        <v>10294</v>
      </c>
      <c r="B295" s="59" t="s">
        <v>5433</v>
      </c>
      <c r="C295" s="59" t="s">
        <v>441</v>
      </c>
      <c r="D295" s="59">
        <v>915</v>
      </c>
      <c r="E295" s="59" t="s">
        <v>51</v>
      </c>
      <c r="F295" s="59">
        <v>324</v>
      </c>
      <c r="G295" s="59" t="s">
        <v>134</v>
      </c>
      <c r="H295" s="59">
        <v>45</v>
      </c>
      <c r="I295" s="59" t="s">
        <v>110</v>
      </c>
      <c r="J295" s="59">
        <v>8</v>
      </c>
      <c r="K295" s="59" t="s">
        <v>206</v>
      </c>
      <c r="L295" s="59">
        <v>1384</v>
      </c>
      <c r="M295" s="59" t="s">
        <v>5759</v>
      </c>
      <c r="N295" s="59" t="s">
        <v>6175</v>
      </c>
      <c r="O295" s="59">
        <v>12469716</v>
      </c>
      <c r="P295" s="59" t="s">
        <v>6305</v>
      </c>
    </row>
    <row r="296" spans="1:16" x14ac:dyDescent="0.25">
      <c r="A296" s="59">
        <v>10295</v>
      </c>
      <c r="B296" s="59" t="s">
        <v>5426</v>
      </c>
      <c r="C296" s="59" t="s">
        <v>441</v>
      </c>
      <c r="D296" s="59">
        <v>915</v>
      </c>
      <c r="E296" s="59" t="s">
        <v>51</v>
      </c>
      <c r="F296" s="59">
        <v>324</v>
      </c>
      <c r="G296" s="59" t="s">
        <v>229</v>
      </c>
      <c r="H296" s="59">
        <v>90</v>
      </c>
      <c r="I296" s="59" t="s">
        <v>114</v>
      </c>
      <c r="J296" s="59">
        <v>12</v>
      </c>
      <c r="K296" s="59" t="s">
        <v>202</v>
      </c>
      <c r="L296" s="59">
        <v>1768</v>
      </c>
      <c r="M296" s="59" t="s">
        <v>5753</v>
      </c>
      <c r="N296" s="59" t="s">
        <v>6168</v>
      </c>
      <c r="O296" s="59">
        <v>12613211</v>
      </c>
      <c r="P296" s="59" t="s">
        <v>6299</v>
      </c>
    </row>
    <row r="297" spans="1:16" x14ac:dyDescent="0.25">
      <c r="A297" s="59">
        <v>10296</v>
      </c>
      <c r="B297" s="59" t="s">
        <v>5433</v>
      </c>
      <c r="C297" s="59" t="s">
        <v>441</v>
      </c>
      <c r="D297" s="59">
        <v>915</v>
      </c>
      <c r="E297" s="59" t="s">
        <v>51</v>
      </c>
      <c r="F297" s="59">
        <v>324</v>
      </c>
      <c r="G297" s="59" t="s">
        <v>134</v>
      </c>
      <c r="H297" s="59">
        <v>45</v>
      </c>
      <c r="I297" s="59" t="s">
        <v>110</v>
      </c>
      <c r="J297" s="59">
        <v>8</v>
      </c>
      <c r="K297" s="59" t="s">
        <v>202</v>
      </c>
      <c r="L297" s="59">
        <v>1768</v>
      </c>
      <c r="M297" s="59" t="s">
        <v>5760</v>
      </c>
      <c r="N297" s="59" t="s">
        <v>6175</v>
      </c>
      <c r="O297" s="59">
        <v>12613211</v>
      </c>
      <c r="P297" s="59" t="s">
        <v>6305</v>
      </c>
    </row>
    <row r="298" spans="1:16" x14ac:dyDescent="0.25">
      <c r="A298" s="59">
        <v>10297</v>
      </c>
      <c r="B298" s="59" t="s">
        <v>167</v>
      </c>
      <c r="C298" s="59" t="s">
        <v>441</v>
      </c>
      <c r="D298" s="59">
        <v>915</v>
      </c>
      <c r="E298" s="59" t="s">
        <v>51</v>
      </c>
      <c r="F298" s="59">
        <v>324</v>
      </c>
      <c r="G298" s="59" t="s">
        <v>102</v>
      </c>
      <c r="H298" s="59">
        <v>40</v>
      </c>
      <c r="I298" s="59" t="s">
        <v>99</v>
      </c>
      <c r="J298" s="59">
        <v>16</v>
      </c>
      <c r="K298" s="59" t="s">
        <v>202</v>
      </c>
      <c r="L298" s="59">
        <v>1768</v>
      </c>
      <c r="M298" s="59" t="s">
        <v>5761</v>
      </c>
      <c r="N298" s="59" t="s">
        <v>6144</v>
      </c>
      <c r="O298" s="59">
        <v>12627417</v>
      </c>
      <c r="P298" s="59" t="s">
        <v>6278</v>
      </c>
    </row>
    <row r="299" spans="1:16" x14ac:dyDescent="0.25">
      <c r="A299" s="59">
        <v>10298</v>
      </c>
      <c r="B299" s="59" t="s">
        <v>5444</v>
      </c>
      <c r="C299" s="59" t="s">
        <v>441</v>
      </c>
      <c r="D299" s="59">
        <v>915</v>
      </c>
      <c r="E299" s="59" t="s">
        <v>51</v>
      </c>
      <c r="F299" s="59">
        <v>324</v>
      </c>
      <c r="G299" s="59" t="s">
        <v>134</v>
      </c>
      <c r="H299" s="59">
        <v>45</v>
      </c>
      <c r="I299" s="59" t="s">
        <v>99</v>
      </c>
      <c r="J299" s="59">
        <v>16</v>
      </c>
      <c r="K299" s="59" t="s">
        <v>202</v>
      </c>
      <c r="L299" s="59">
        <v>1768</v>
      </c>
      <c r="M299" s="59" t="s">
        <v>5762</v>
      </c>
      <c r="N299" s="59" t="s">
        <v>6188</v>
      </c>
      <c r="O299" s="59">
        <v>12756706</v>
      </c>
      <c r="P299" s="59" t="s">
        <v>6318</v>
      </c>
    </row>
    <row r="300" spans="1:16" x14ac:dyDescent="0.25">
      <c r="A300" s="59">
        <v>10299</v>
      </c>
      <c r="B300" s="59" t="s">
        <v>5426</v>
      </c>
      <c r="C300" s="59" t="s">
        <v>441</v>
      </c>
      <c r="D300" s="59">
        <v>915</v>
      </c>
      <c r="E300" s="59" t="s">
        <v>51</v>
      </c>
      <c r="F300" s="59">
        <v>324</v>
      </c>
      <c r="G300" s="59" t="s">
        <v>462</v>
      </c>
      <c r="H300" s="59">
        <v>80</v>
      </c>
      <c r="I300" s="59" t="s">
        <v>99</v>
      </c>
      <c r="J300" s="59">
        <v>16</v>
      </c>
      <c r="K300" s="59" t="s">
        <v>202</v>
      </c>
      <c r="L300" s="59">
        <v>1768</v>
      </c>
      <c r="M300" s="59" t="s">
        <v>5763</v>
      </c>
      <c r="N300" s="59" t="s">
        <v>6168</v>
      </c>
      <c r="O300" s="59">
        <v>12914407</v>
      </c>
      <c r="P300" s="59" t="s">
        <v>6299</v>
      </c>
    </row>
    <row r="301" spans="1:16" x14ac:dyDescent="0.25">
      <c r="A301" s="59">
        <v>10300</v>
      </c>
      <c r="B301" s="59" t="s">
        <v>5426</v>
      </c>
      <c r="C301" s="59" t="s">
        <v>441</v>
      </c>
      <c r="D301" s="59">
        <v>915</v>
      </c>
      <c r="E301" s="59" t="s">
        <v>51</v>
      </c>
      <c r="F301" s="59">
        <v>324</v>
      </c>
      <c r="G301" s="59" t="s">
        <v>462</v>
      </c>
      <c r="H301" s="59">
        <v>80</v>
      </c>
      <c r="I301" s="59" t="s">
        <v>99</v>
      </c>
      <c r="J301" s="59">
        <v>16</v>
      </c>
      <c r="K301" s="59" t="s">
        <v>202</v>
      </c>
      <c r="L301" s="59">
        <v>1768</v>
      </c>
      <c r="M301" s="59" t="s">
        <v>5764</v>
      </c>
      <c r="N301" s="59" t="s">
        <v>6168</v>
      </c>
      <c r="O301" s="59">
        <v>13344892</v>
      </c>
      <c r="P301" s="59" t="s">
        <v>6299</v>
      </c>
    </row>
    <row r="302" spans="1:16" x14ac:dyDescent="0.25">
      <c r="A302" s="59">
        <v>10301</v>
      </c>
      <c r="B302" s="59" t="s">
        <v>5433</v>
      </c>
      <c r="C302" s="59" t="s">
        <v>441</v>
      </c>
      <c r="D302" s="59">
        <v>915</v>
      </c>
      <c r="E302" s="59" t="s">
        <v>51</v>
      </c>
      <c r="F302" s="59">
        <v>324</v>
      </c>
      <c r="G302" s="59" t="s">
        <v>134</v>
      </c>
      <c r="H302" s="59">
        <v>45</v>
      </c>
      <c r="I302" s="59" t="s">
        <v>110</v>
      </c>
      <c r="J302" s="59">
        <v>8</v>
      </c>
      <c r="K302" s="59" t="s">
        <v>202</v>
      </c>
      <c r="L302" s="59">
        <v>1768</v>
      </c>
      <c r="M302" s="59" t="s">
        <v>5765</v>
      </c>
      <c r="N302" s="59" t="s">
        <v>6175</v>
      </c>
      <c r="O302" s="59">
        <v>13617676</v>
      </c>
      <c r="P302" s="59" t="s">
        <v>6305</v>
      </c>
    </row>
    <row r="303" spans="1:16" x14ac:dyDescent="0.25">
      <c r="A303" s="59">
        <v>10302</v>
      </c>
      <c r="B303" s="59" t="s">
        <v>5426</v>
      </c>
      <c r="C303" s="59" t="s">
        <v>441</v>
      </c>
      <c r="D303" s="59">
        <v>915</v>
      </c>
      <c r="E303" s="59" t="s">
        <v>51</v>
      </c>
      <c r="F303" s="59">
        <v>324</v>
      </c>
      <c r="G303" s="59" t="s">
        <v>462</v>
      </c>
      <c r="H303" s="59">
        <v>80</v>
      </c>
      <c r="I303" s="59" t="s">
        <v>99</v>
      </c>
      <c r="J303" s="59">
        <v>16</v>
      </c>
      <c r="K303" s="59" t="s">
        <v>202</v>
      </c>
      <c r="L303" s="59">
        <v>1768</v>
      </c>
      <c r="M303" s="59" t="s">
        <v>5766</v>
      </c>
      <c r="N303" s="59" t="s">
        <v>6168</v>
      </c>
      <c r="O303" s="59">
        <v>14048161</v>
      </c>
      <c r="P303" s="59" t="s">
        <v>6299</v>
      </c>
    </row>
    <row r="304" spans="1:16" x14ac:dyDescent="0.25">
      <c r="A304" s="59">
        <v>10303</v>
      </c>
      <c r="B304" s="59" t="s">
        <v>5401</v>
      </c>
      <c r="C304" s="59" t="s">
        <v>1028</v>
      </c>
      <c r="D304" s="59">
        <v>862</v>
      </c>
      <c r="E304" s="59" t="s">
        <v>5395</v>
      </c>
      <c r="F304" s="59">
        <v>341</v>
      </c>
      <c r="G304" s="59" t="s">
        <v>229</v>
      </c>
      <c r="H304" s="59">
        <v>90</v>
      </c>
      <c r="I304" s="59" t="s">
        <v>110</v>
      </c>
      <c r="J304" s="59">
        <v>8</v>
      </c>
      <c r="K304" s="59" t="s">
        <v>206</v>
      </c>
      <c r="L304" s="59">
        <v>1384</v>
      </c>
      <c r="M304" s="59" t="s">
        <v>5767</v>
      </c>
      <c r="N304" s="59" t="s">
        <v>6131</v>
      </c>
      <c r="O304" s="59">
        <v>11752241</v>
      </c>
      <c r="P304" s="59" t="s">
        <v>6269</v>
      </c>
    </row>
    <row r="305" spans="1:16" x14ac:dyDescent="0.25">
      <c r="A305" s="59">
        <v>10304</v>
      </c>
      <c r="B305" s="59" t="s">
        <v>161</v>
      </c>
      <c r="C305" s="59" t="s">
        <v>806</v>
      </c>
      <c r="D305" s="59">
        <v>1093</v>
      </c>
      <c r="E305" s="59" t="s">
        <v>5393</v>
      </c>
      <c r="F305" s="59">
        <v>366</v>
      </c>
      <c r="G305" s="59" t="s">
        <v>134</v>
      </c>
      <c r="H305" s="59">
        <v>45</v>
      </c>
      <c r="I305" s="59" t="s">
        <v>110</v>
      </c>
      <c r="J305" s="59">
        <v>8</v>
      </c>
      <c r="K305" s="59" t="s">
        <v>206</v>
      </c>
      <c r="L305" s="59">
        <v>1384</v>
      </c>
      <c r="M305" s="59" t="s">
        <v>5768</v>
      </c>
      <c r="N305" s="59" t="s">
        <v>6179</v>
      </c>
      <c r="O305" s="59">
        <v>9169331</v>
      </c>
      <c r="P305" s="59" t="s">
        <v>6309</v>
      </c>
    </row>
    <row r="306" spans="1:16" x14ac:dyDescent="0.25">
      <c r="A306" s="59">
        <v>10305</v>
      </c>
      <c r="B306" s="59" t="s">
        <v>161</v>
      </c>
      <c r="C306" s="59" t="s">
        <v>806</v>
      </c>
      <c r="D306" s="59">
        <v>1093</v>
      </c>
      <c r="E306" s="59" t="s">
        <v>5393</v>
      </c>
      <c r="F306" s="59">
        <v>366</v>
      </c>
      <c r="G306" s="59" t="s">
        <v>134</v>
      </c>
      <c r="H306" s="59">
        <v>45</v>
      </c>
      <c r="I306" s="59" t="s">
        <v>114</v>
      </c>
      <c r="J306" s="59">
        <v>12</v>
      </c>
      <c r="K306" s="59" t="s">
        <v>202</v>
      </c>
      <c r="L306" s="59">
        <v>1768</v>
      </c>
      <c r="M306" s="59" t="s">
        <v>5769</v>
      </c>
      <c r="N306" s="59" t="s">
        <v>6179</v>
      </c>
      <c r="O306" s="59">
        <v>9456321</v>
      </c>
      <c r="P306" s="59" t="s">
        <v>6309</v>
      </c>
    </row>
    <row r="307" spans="1:16" x14ac:dyDescent="0.25">
      <c r="A307" s="59">
        <v>10306</v>
      </c>
      <c r="B307" s="59" t="s">
        <v>161</v>
      </c>
      <c r="C307" s="59" t="s">
        <v>806</v>
      </c>
      <c r="D307" s="59">
        <v>1093</v>
      </c>
      <c r="E307" s="59" t="s">
        <v>5393</v>
      </c>
      <c r="F307" s="59">
        <v>366</v>
      </c>
      <c r="G307" s="59" t="s">
        <v>134</v>
      </c>
      <c r="H307" s="59">
        <v>45</v>
      </c>
      <c r="I307" s="59" t="s">
        <v>110</v>
      </c>
      <c r="J307" s="59">
        <v>8</v>
      </c>
      <c r="K307" s="59" t="s">
        <v>206</v>
      </c>
      <c r="L307" s="59">
        <v>1384</v>
      </c>
      <c r="M307" s="59" t="s">
        <v>5770</v>
      </c>
      <c r="N307" s="59" t="s">
        <v>6179</v>
      </c>
      <c r="O307" s="59">
        <v>10030301</v>
      </c>
      <c r="P307" s="59" t="s">
        <v>6309</v>
      </c>
    </row>
    <row r="308" spans="1:16" x14ac:dyDescent="0.25">
      <c r="A308" s="59">
        <v>10307</v>
      </c>
      <c r="B308" s="59" t="s">
        <v>461</v>
      </c>
      <c r="C308" s="59" t="s">
        <v>806</v>
      </c>
      <c r="D308" s="59">
        <v>1093</v>
      </c>
      <c r="E308" s="59" t="s">
        <v>5393</v>
      </c>
      <c r="F308" s="59">
        <v>366</v>
      </c>
      <c r="G308" s="59" t="s">
        <v>462</v>
      </c>
      <c r="H308" s="59">
        <v>80</v>
      </c>
      <c r="I308" s="59" t="s">
        <v>110</v>
      </c>
      <c r="J308" s="59">
        <v>8</v>
      </c>
      <c r="K308" s="59" t="s">
        <v>202</v>
      </c>
      <c r="L308" s="59">
        <v>1768</v>
      </c>
      <c r="M308" s="59" t="s">
        <v>5771</v>
      </c>
      <c r="N308" s="59" t="s">
        <v>6149</v>
      </c>
      <c r="O308" s="59">
        <v>10173796</v>
      </c>
      <c r="P308" s="59" t="s">
        <v>6283</v>
      </c>
    </row>
    <row r="309" spans="1:16" x14ac:dyDescent="0.25">
      <c r="A309" s="59">
        <v>10308</v>
      </c>
      <c r="B309" s="59" t="s">
        <v>161</v>
      </c>
      <c r="C309" s="59" t="s">
        <v>806</v>
      </c>
      <c r="D309" s="59">
        <v>1093</v>
      </c>
      <c r="E309" s="59" t="s">
        <v>5393</v>
      </c>
      <c r="F309" s="59">
        <v>366</v>
      </c>
      <c r="G309" s="59" t="s">
        <v>132</v>
      </c>
      <c r="H309" s="59">
        <v>50</v>
      </c>
      <c r="I309" s="59" t="s">
        <v>110</v>
      </c>
      <c r="J309" s="59">
        <v>8</v>
      </c>
      <c r="K309" s="59" t="s">
        <v>206</v>
      </c>
      <c r="L309" s="59">
        <v>1384</v>
      </c>
      <c r="M309" s="59" t="s">
        <v>5772</v>
      </c>
      <c r="N309" s="59" t="s">
        <v>6179</v>
      </c>
      <c r="O309" s="59">
        <v>10317291</v>
      </c>
      <c r="P309" s="59" t="s">
        <v>6309</v>
      </c>
    </row>
    <row r="310" spans="1:16" x14ac:dyDescent="0.25">
      <c r="A310" s="59">
        <v>10309</v>
      </c>
      <c r="B310" s="59" t="s">
        <v>161</v>
      </c>
      <c r="C310" s="59" t="s">
        <v>806</v>
      </c>
      <c r="D310" s="59">
        <v>1093</v>
      </c>
      <c r="E310" s="59" t="s">
        <v>5393</v>
      </c>
      <c r="F310" s="59">
        <v>366</v>
      </c>
      <c r="G310" s="59" t="s">
        <v>134</v>
      </c>
      <c r="H310" s="59">
        <v>45</v>
      </c>
      <c r="I310" s="59" t="s">
        <v>114</v>
      </c>
      <c r="J310" s="59">
        <v>12</v>
      </c>
      <c r="K310" s="59" t="s">
        <v>202</v>
      </c>
      <c r="L310" s="59">
        <v>1768</v>
      </c>
      <c r="M310" s="59" t="s">
        <v>5773</v>
      </c>
      <c r="N310" s="59" t="s">
        <v>6179</v>
      </c>
      <c r="O310" s="59">
        <v>10747776</v>
      </c>
      <c r="P310" s="59" t="s">
        <v>6309</v>
      </c>
    </row>
    <row r="311" spans="1:16" x14ac:dyDescent="0.25">
      <c r="A311" s="59">
        <v>10310</v>
      </c>
      <c r="B311" s="59" t="s">
        <v>161</v>
      </c>
      <c r="C311" s="59" t="s">
        <v>806</v>
      </c>
      <c r="D311" s="59">
        <v>1093</v>
      </c>
      <c r="E311" s="59" t="s">
        <v>5393</v>
      </c>
      <c r="F311" s="59">
        <v>366</v>
      </c>
      <c r="G311" s="59" t="s">
        <v>134</v>
      </c>
      <c r="H311" s="59">
        <v>45</v>
      </c>
      <c r="I311" s="59" t="s">
        <v>114</v>
      </c>
      <c r="J311" s="59">
        <v>12</v>
      </c>
      <c r="K311" s="59" t="s">
        <v>206</v>
      </c>
      <c r="L311" s="59">
        <v>1384</v>
      </c>
      <c r="M311" s="59" t="s">
        <v>5774</v>
      </c>
      <c r="N311" s="59" t="s">
        <v>6179</v>
      </c>
      <c r="O311" s="59">
        <v>10747776</v>
      </c>
      <c r="P311" s="59" t="s">
        <v>6309</v>
      </c>
    </row>
    <row r="312" spans="1:16" x14ac:dyDescent="0.25">
      <c r="A312" s="59">
        <v>10311</v>
      </c>
      <c r="B312" s="59" t="s">
        <v>461</v>
      </c>
      <c r="C312" s="59" t="s">
        <v>806</v>
      </c>
      <c r="D312" s="59">
        <v>1093</v>
      </c>
      <c r="E312" s="59" t="s">
        <v>5393</v>
      </c>
      <c r="F312" s="59">
        <v>366</v>
      </c>
      <c r="G312" s="59" t="s">
        <v>462</v>
      </c>
      <c r="H312" s="59">
        <v>80</v>
      </c>
      <c r="I312" s="59" t="s">
        <v>114</v>
      </c>
      <c r="J312" s="59">
        <v>12</v>
      </c>
      <c r="K312" s="59" t="s">
        <v>202</v>
      </c>
      <c r="L312" s="59">
        <v>1768</v>
      </c>
      <c r="M312" s="59" t="s">
        <v>5775</v>
      </c>
      <c r="N312" s="59" t="s">
        <v>6149</v>
      </c>
      <c r="O312" s="59">
        <v>11465251</v>
      </c>
      <c r="P312" s="59" t="s">
        <v>6283</v>
      </c>
    </row>
    <row r="313" spans="1:16" x14ac:dyDescent="0.25">
      <c r="A313" s="59">
        <v>10312</v>
      </c>
      <c r="B313" s="59" t="s">
        <v>5445</v>
      </c>
      <c r="C313" s="59" t="s">
        <v>806</v>
      </c>
      <c r="D313" s="59">
        <v>1093</v>
      </c>
      <c r="E313" s="59" t="s">
        <v>5393</v>
      </c>
      <c r="F313" s="59">
        <v>366</v>
      </c>
      <c r="G313" s="59" t="s">
        <v>132</v>
      </c>
      <c r="H313" s="59">
        <v>50</v>
      </c>
      <c r="I313" s="59" t="s">
        <v>110</v>
      </c>
      <c r="J313" s="59">
        <v>8</v>
      </c>
      <c r="K313" s="59" t="s">
        <v>202</v>
      </c>
      <c r="L313" s="59">
        <v>1768</v>
      </c>
      <c r="M313" s="59" t="s">
        <v>5776</v>
      </c>
      <c r="N313" s="59" t="s">
        <v>6188</v>
      </c>
      <c r="O313" s="59">
        <v>11752241</v>
      </c>
      <c r="P313" s="59" t="s">
        <v>6319</v>
      </c>
    </row>
    <row r="314" spans="1:16" x14ac:dyDescent="0.25">
      <c r="A314" s="59">
        <v>10313</v>
      </c>
      <c r="B314" s="59" t="s">
        <v>5404</v>
      </c>
      <c r="C314" s="59" t="s">
        <v>806</v>
      </c>
      <c r="D314" s="59">
        <v>1093</v>
      </c>
      <c r="E314" s="59" t="s">
        <v>5393</v>
      </c>
      <c r="F314" s="59">
        <v>366</v>
      </c>
      <c r="G314" s="59" t="s">
        <v>462</v>
      </c>
      <c r="H314" s="59">
        <v>80</v>
      </c>
      <c r="I314" s="59" t="s">
        <v>99</v>
      </c>
      <c r="J314" s="59">
        <v>16</v>
      </c>
      <c r="K314" s="59" t="s">
        <v>202</v>
      </c>
      <c r="L314" s="59">
        <v>1768</v>
      </c>
      <c r="M314" s="59" t="s">
        <v>5777</v>
      </c>
      <c r="N314" s="59" t="s">
        <v>6134</v>
      </c>
      <c r="O314" s="59">
        <v>12613211</v>
      </c>
      <c r="P314" s="59" t="s">
        <v>6271</v>
      </c>
    </row>
    <row r="315" spans="1:16" x14ac:dyDescent="0.25">
      <c r="A315" s="59">
        <v>10314</v>
      </c>
      <c r="B315" s="59" t="s">
        <v>5445</v>
      </c>
      <c r="C315" s="59" t="s">
        <v>806</v>
      </c>
      <c r="D315" s="59">
        <v>1093</v>
      </c>
      <c r="E315" s="59" t="s">
        <v>5393</v>
      </c>
      <c r="F315" s="59">
        <v>366</v>
      </c>
      <c r="G315" s="59" t="s">
        <v>132</v>
      </c>
      <c r="H315" s="59">
        <v>50</v>
      </c>
      <c r="I315" s="59" t="s">
        <v>99</v>
      </c>
      <c r="J315" s="59">
        <v>16</v>
      </c>
      <c r="K315" s="59" t="s">
        <v>202</v>
      </c>
      <c r="L315" s="59">
        <v>1768</v>
      </c>
      <c r="M315" s="59" t="s">
        <v>5778</v>
      </c>
      <c r="N315" s="59" t="s">
        <v>6188</v>
      </c>
      <c r="O315" s="59">
        <v>13043696</v>
      </c>
      <c r="P315" s="59" t="s">
        <v>6319</v>
      </c>
    </row>
    <row r="316" spans="1:16" x14ac:dyDescent="0.25">
      <c r="A316" s="59">
        <v>10315</v>
      </c>
      <c r="B316" s="59" t="s">
        <v>5446</v>
      </c>
      <c r="C316" s="59" t="s">
        <v>289</v>
      </c>
      <c r="D316" s="59">
        <v>742</v>
      </c>
      <c r="E316" s="59" t="s">
        <v>5390</v>
      </c>
      <c r="F316" s="59">
        <v>406</v>
      </c>
      <c r="G316" s="59" t="s">
        <v>134</v>
      </c>
      <c r="H316" s="59">
        <v>45</v>
      </c>
      <c r="I316" s="59" t="s">
        <v>110</v>
      </c>
      <c r="J316" s="59">
        <v>8</v>
      </c>
      <c r="K316" s="59" t="s">
        <v>206</v>
      </c>
      <c r="L316" s="59">
        <v>1384</v>
      </c>
      <c r="M316" s="59" t="s">
        <v>5779</v>
      </c>
      <c r="N316" s="59" t="s">
        <v>6189</v>
      </c>
      <c r="O316" s="59">
        <v>9169331</v>
      </c>
      <c r="P316" s="59" t="s">
        <v>6281</v>
      </c>
    </row>
    <row r="317" spans="1:16" x14ac:dyDescent="0.25">
      <c r="A317" s="59">
        <v>10316</v>
      </c>
      <c r="B317" s="59" t="s">
        <v>5447</v>
      </c>
      <c r="C317" s="59" t="s">
        <v>288</v>
      </c>
      <c r="D317" s="59">
        <v>766</v>
      </c>
      <c r="E317" s="59" t="s">
        <v>5390</v>
      </c>
      <c r="F317" s="59">
        <v>406</v>
      </c>
      <c r="G317" s="59" t="s">
        <v>132</v>
      </c>
      <c r="H317" s="59">
        <v>50</v>
      </c>
      <c r="I317" s="59" t="s">
        <v>110</v>
      </c>
      <c r="J317" s="59">
        <v>8</v>
      </c>
      <c r="K317" s="59" t="s">
        <v>202</v>
      </c>
      <c r="L317" s="59">
        <v>1768</v>
      </c>
      <c r="M317" s="59" t="s">
        <v>5780</v>
      </c>
      <c r="N317" s="59" t="s">
        <v>6190</v>
      </c>
      <c r="O317" s="59">
        <v>14335151</v>
      </c>
      <c r="P317" s="59" t="s">
        <v>6281</v>
      </c>
    </row>
    <row r="318" spans="1:16" x14ac:dyDescent="0.25">
      <c r="A318" s="59">
        <v>10317</v>
      </c>
      <c r="B318" s="59" t="s">
        <v>5448</v>
      </c>
      <c r="C318" s="59" t="s">
        <v>1028</v>
      </c>
      <c r="D318" s="59">
        <v>862</v>
      </c>
      <c r="E318" s="59" t="s">
        <v>5378</v>
      </c>
      <c r="F318" s="59">
        <v>415</v>
      </c>
      <c r="G318" s="59" t="s">
        <v>109</v>
      </c>
      <c r="H318" s="59">
        <v>35</v>
      </c>
      <c r="I318" s="59" t="s">
        <v>110</v>
      </c>
      <c r="J318" s="59">
        <v>8</v>
      </c>
      <c r="K318" s="59" t="s">
        <v>206</v>
      </c>
      <c r="L318" s="59">
        <v>1384</v>
      </c>
      <c r="M318" s="59" t="s">
        <v>5781</v>
      </c>
      <c r="N318" s="59" t="s">
        <v>6191</v>
      </c>
      <c r="O318" s="59">
        <v>12900201</v>
      </c>
      <c r="P318" s="59" t="s">
        <v>6296</v>
      </c>
    </row>
    <row r="319" spans="1:16" x14ac:dyDescent="0.25">
      <c r="A319" s="59">
        <v>10318</v>
      </c>
      <c r="B319" s="59" t="s">
        <v>5449</v>
      </c>
      <c r="C319" s="59" t="s">
        <v>1028</v>
      </c>
      <c r="D319" s="59">
        <v>862</v>
      </c>
      <c r="E319" s="59" t="s">
        <v>5377</v>
      </c>
      <c r="F319" s="59">
        <v>415</v>
      </c>
      <c r="G319" s="59" t="s">
        <v>109</v>
      </c>
      <c r="H319" s="59">
        <v>35</v>
      </c>
      <c r="I319" s="59" t="s">
        <v>99</v>
      </c>
      <c r="J319" s="59">
        <v>16</v>
      </c>
      <c r="K319" s="59" t="s">
        <v>202</v>
      </c>
      <c r="L319" s="59">
        <v>1768</v>
      </c>
      <c r="M319" s="59" t="s">
        <v>5782</v>
      </c>
      <c r="N319" s="59" t="s">
        <v>6192</v>
      </c>
      <c r="O319" s="59">
        <v>15626606</v>
      </c>
      <c r="P319" s="59" t="s">
        <v>6320</v>
      </c>
    </row>
    <row r="320" spans="1:16" x14ac:dyDescent="0.25">
      <c r="A320" s="59">
        <v>10319</v>
      </c>
      <c r="B320" s="59" t="s">
        <v>5436</v>
      </c>
      <c r="C320" s="59" t="s">
        <v>967</v>
      </c>
      <c r="D320" s="59">
        <v>916</v>
      </c>
      <c r="E320" s="59" t="s">
        <v>5374</v>
      </c>
      <c r="F320" s="59">
        <v>426</v>
      </c>
      <c r="G320" s="59" t="s">
        <v>229</v>
      </c>
      <c r="H320" s="59">
        <v>90</v>
      </c>
      <c r="I320" s="59" t="s">
        <v>99</v>
      </c>
      <c r="J320" s="59">
        <v>16</v>
      </c>
      <c r="K320" s="59" t="s">
        <v>213</v>
      </c>
      <c r="L320" s="59">
        <v>2768</v>
      </c>
      <c r="M320" s="59" t="s">
        <v>5783</v>
      </c>
      <c r="N320" s="59" t="s">
        <v>6181</v>
      </c>
      <c r="O320" s="59">
        <v>13537749</v>
      </c>
      <c r="P320" s="59" t="s">
        <v>6284</v>
      </c>
    </row>
    <row r="321" spans="1:16" x14ac:dyDescent="0.25">
      <c r="A321" s="59">
        <v>10320</v>
      </c>
      <c r="B321" s="59" t="s">
        <v>5436</v>
      </c>
      <c r="C321" s="59" t="s">
        <v>967</v>
      </c>
      <c r="D321" s="59">
        <v>916</v>
      </c>
      <c r="E321" s="59" t="s">
        <v>5374</v>
      </c>
      <c r="F321" s="59">
        <v>426</v>
      </c>
      <c r="G321" s="59" t="s">
        <v>229</v>
      </c>
      <c r="H321" s="59">
        <v>90</v>
      </c>
      <c r="I321" s="59" t="s">
        <v>99</v>
      </c>
      <c r="J321" s="59">
        <v>16</v>
      </c>
      <c r="K321" s="59" t="s">
        <v>213</v>
      </c>
      <c r="L321" s="59">
        <v>2768</v>
      </c>
      <c r="M321" s="59" t="s">
        <v>5784</v>
      </c>
      <c r="N321" s="59" t="s">
        <v>6181</v>
      </c>
      <c r="O321" s="59">
        <v>13617676</v>
      </c>
      <c r="P321" s="59" t="s">
        <v>6284</v>
      </c>
    </row>
    <row r="322" spans="1:16" x14ac:dyDescent="0.25">
      <c r="A322" s="59">
        <v>10321</v>
      </c>
      <c r="B322" s="59" t="s">
        <v>5436</v>
      </c>
      <c r="C322" s="59" t="s">
        <v>967</v>
      </c>
      <c r="D322" s="59">
        <v>916</v>
      </c>
      <c r="E322" s="59" t="s">
        <v>5374</v>
      </c>
      <c r="F322" s="59">
        <v>426</v>
      </c>
      <c r="G322" s="59" t="s">
        <v>229</v>
      </c>
      <c r="H322" s="59">
        <v>90</v>
      </c>
      <c r="I322" s="59" t="s">
        <v>110</v>
      </c>
      <c r="J322" s="59">
        <v>8</v>
      </c>
      <c r="K322" s="59" t="s">
        <v>206</v>
      </c>
      <c r="L322" s="59">
        <v>1384</v>
      </c>
      <c r="M322" s="59" t="s">
        <v>5785</v>
      </c>
      <c r="N322" s="59" t="s">
        <v>6181</v>
      </c>
      <c r="O322" s="59">
        <v>13861617</v>
      </c>
      <c r="P322" s="59" t="s">
        <v>6284</v>
      </c>
    </row>
    <row r="323" spans="1:16" x14ac:dyDescent="0.25">
      <c r="A323" s="59">
        <v>10322</v>
      </c>
      <c r="B323" s="59" t="s">
        <v>5436</v>
      </c>
      <c r="C323" s="59" t="s">
        <v>967</v>
      </c>
      <c r="D323" s="59">
        <v>916</v>
      </c>
      <c r="E323" s="59" t="s">
        <v>5374</v>
      </c>
      <c r="F323" s="59">
        <v>426</v>
      </c>
      <c r="G323" s="59" t="s">
        <v>229</v>
      </c>
      <c r="H323" s="59">
        <v>90</v>
      </c>
      <c r="I323" s="59" t="s">
        <v>99</v>
      </c>
      <c r="J323" s="59">
        <v>16</v>
      </c>
      <c r="K323" s="59" t="s">
        <v>213</v>
      </c>
      <c r="L323" s="59">
        <v>2768</v>
      </c>
      <c r="M323" s="59" t="s">
        <v>5786</v>
      </c>
      <c r="N323" s="59" t="s">
        <v>6181</v>
      </c>
      <c r="O323" s="59">
        <v>14048161</v>
      </c>
      <c r="P323" s="59" t="s">
        <v>6284</v>
      </c>
    </row>
    <row r="324" spans="1:16" x14ac:dyDescent="0.25">
      <c r="A324" s="59">
        <v>10323</v>
      </c>
      <c r="B324" s="59" t="s">
        <v>5436</v>
      </c>
      <c r="C324" s="59" t="s">
        <v>967</v>
      </c>
      <c r="D324" s="59">
        <v>916</v>
      </c>
      <c r="E324" s="59" t="s">
        <v>5374</v>
      </c>
      <c r="F324" s="59">
        <v>426</v>
      </c>
      <c r="G324" s="59" t="s">
        <v>229</v>
      </c>
      <c r="H324" s="59">
        <v>90</v>
      </c>
      <c r="I324" s="59" t="s">
        <v>99</v>
      </c>
      <c r="J324" s="59">
        <v>16</v>
      </c>
      <c r="K324" s="59" t="s">
        <v>213</v>
      </c>
      <c r="L324" s="59">
        <v>2768</v>
      </c>
      <c r="M324" s="59" t="s">
        <v>5787</v>
      </c>
      <c r="N324" s="59" t="s">
        <v>6181</v>
      </c>
      <c r="O324" s="59">
        <v>15709689</v>
      </c>
      <c r="P324" s="59" t="s">
        <v>6284</v>
      </c>
    </row>
    <row r="325" spans="1:16" x14ac:dyDescent="0.25">
      <c r="A325" s="59">
        <v>10324</v>
      </c>
      <c r="B325" s="59" t="s">
        <v>5436</v>
      </c>
      <c r="C325" s="59" t="s">
        <v>967</v>
      </c>
      <c r="D325" s="59">
        <v>916</v>
      </c>
      <c r="E325" s="59" t="s">
        <v>5374</v>
      </c>
      <c r="F325" s="59">
        <v>426</v>
      </c>
      <c r="G325" s="59" t="s">
        <v>229</v>
      </c>
      <c r="H325" s="59">
        <v>90</v>
      </c>
      <c r="I325" s="59" t="s">
        <v>99</v>
      </c>
      <c r="J325" s="59">
        <v>16</v>
      </c>
      <c r="K325" s="59" t="s">
        <v>213</v>
      </c>
      <c r="L325" s="59">
        <v>2768</v>
      </c>
      <c r="M325" s="59" t="s">
        <v>5788</v>
      </c>
      <c r="N325" s="59" t="s">
        <v>6181</v>
      </c>
      <c r="O325" s="59">
        <v>16214792</v>
      </c>
      <c r="P325" s="59" t="s">
        <v>6284</v>
      </c>
    </row>
    <row r="326" spans="1:16" x14ac:dyDescent="0.25">
      <c r="A326" s="59">
        <v>10325</v>
      </c>
      <c r="B326" s="59" t="s">
        <v>446</v>
      </c>
      <c r="C326" s="59" t="s">
        <v>967</v>
      </c>
      <c r="D326" s="59">
        <v>916</v>
      </c>
      <c r="E326" s="59" t="s">
        <v>5392</v>
      </c>
      <c r="F326" s="59">
        <v>432</v>
      </c>
      <c r="G326" s="59" t="s">
        <v>134</v>
      </c>
      <c r="H326" s="59">
        <v>45</v>
      </c>
      <c r="I326" s="59" t="s">
        <v>114</v>
      </c>
      <c r="J326" s="59">
        <v>12</v>
      </c>
      <c r="K326" s="59" t="s">
        <v>202</v>
      </c>
      <c r="L326" s="59">
        <v>1768</v>
      </c>
      <c r="M326" s="59" t="s">
        <v>5789</v>
      </c>
      <c r="N326" s="59" t="s">
        <v>6160</v>
      </c>
      <c r="O326" s="59">
        <v>9577861</v>
      </c>
      <c r="P326" s="59" t="s">
        <v>6284</v>
      </c>
    </row>
    <row r="327" spans="1:16" x14ac:dyDescent="0.25">
      <c r="A327" s="59">
        <v>10326</v>
      </c>
      <c r="B327" s="59" t="s">
        <v>446</v>
      </c>
      <c r="C327" s="59" t="s">
        <v>967</v>
      </c>
      <c r="D327" s="59">
        <v>916</v>
      </c>
      <c r="E327" s="59" t="s">
        <v>5392</v>
      </c>
      <c r="F327" s="59">
        <v>432</v>
      </c>
      <c r="G327" s="59" t="s">
        <v>102</v>
      </c>
      <c r="H327" s="59">
        <v>40</v>
      </c>
      <c r="I327" s="59" t="s">
        <v>114</v>
      </c>
      <c r="J327" s="59">
        <v>12</v>
      </c>
      <c r="K327" s="59" t="s">
        <v>202</v>
      </c>
      <c r="L327" s="59">
        <v>1768</v>
      </c>
      <c r="M327" s="59" t="s">
        <v>5790</v>
      </c>
      <c r="N327" s="59" t="s">
        <v>6160</v>
      </c>
      <c r="O327" s="59">
        <v>11479457</v>
      </c>
      <c r="P327" s="59" t="s">
        <v>6284</v>
      </c>
    </row>
    <row r="328" spans="1:16" x14ac:dyDescent="0.25">
      <c r="A328" s="59">
        <v>10327</v>
      </c>
      <c r="B328" s="59" t="s">
        <v>446</v>
      </c>
      <c r="C328" s="59" t="s">
        <v>967</v>
      </c>
      <c r="D328" s="59">
        <v>916</v>
      </c>
      <c r="E328" s="59" t="s">
        <v>5392</v>
      </c>
      <c r="F328" s="59">
        <v>432</v>
      </c>
      <c r="G328" s="59" t="s">
        <v>134</v>
      </c>
      <c r="H328" s="59">
        <v>45</v>
      </c>
      <c r="I328" s="59" t="s">
        <v>114</v>
      </c>
      <c r="J328" s="59">
        <v>12</v>
      </c>
      <c r="K328" s="59" t="s">
        <v>206</v>
      </c>
      <c r="L328" s="59">
        <v>1384</v>
      </c>
      <c r="M328" s="59" t="s">
        <v>5791</v>
      </c>
      <c r="N328" s="59" t="s">
        <v>6160</v>
      </c>
      <c r="O328" s="59">
        <v>12182726</v>
      </c>
      <c r="P328" s="59" t="s">
        <v>6284</v>
      </c>
    </row>
    <row r="329" spans="1:16" x14ac:dyDescent="0.25">
      <c r="A329" s="59">
        <v>10328</v>
      </c>
      <c r="B329" s="59" t="s">
        <v>446</v>
      </c>
      <c r="C329" s="59" t="s">
        <v>967</v>
      </c>
      <c r="D329" s="59">
        <v>916</v>
      </c>
      <c r="E329" s="59" t="s">
        <v>5392</v>
      </c>
      <c r="F329" s="59">
        <v>432</v>
      </c>
      <c r="G329" s="59" t="s">
        <v>134</v>
      </c>
      <c r="H329" s="59">
        <v>45</v>
      </c>
      <c r="I329" s="59" t="s">
        <v>99</v>
      </c>
      <c r="J329" s="59">
        <v>16</v>
      </c>
      <c r="K329" s="59" t="s">
        <v>202</v>
      </c>
      <c r="L329" s="59">
        <v>1768</v>
      </c>
      <c r="M329" s="59" t="s">
        <v>5792</v>
      </c>
      <c r="N329" s="59" t="s">
        <v>6160</v>
      </c>
      <c r="O329" s="59">
        <v>12340427</v>
      </c>
      <c r="P329" s="59" t="s">
        <v>6284</v>
      </c>
    </row>
    <row r="330" spans="1:16" x14ac:dyDescent="0.25">
      <c r="A330" s="59">
        <v>10329</v>
      </c>
      <c r="B330" s="59" t="s">
        <v>446</v>
      </c>
      <c r="C330" s="59" t="s">
        <v>967</v>
      </c>
      <c r="D330" s="59">
        <v>916</v>
      </c>
      <c r="E330" s="59" t="s">
        <v>5392</v>
      </c>
      <c r="F330" s="59">
        <v>432</v>
      </c>
      <c r="G330" s="59" t="s">
        <v>102</v>
      </c>
      <c r="H330" s="59">
        <v>40</v>
      </c>
      <c r="I330" s="59" t="s">
        <v>99</v>
      </c>
      <c r="J330" s="59">
        <v>16</v>
      </c>
      <c r="K330" s="59" t="s">
        <v>202</v>
      </c>
      <c r="L330" s="59">
        <v>1768</v>
      </c>
      <c r="M330" s="59" t="s">
        <v>5793</v>
      </c>
      <c r="N330" s="59" t="s">
        <v>6160</v>
      </c>
      <c r="O330" s="59">
        <v>12469716</v>
      </c>
      <c r="P330" s="59" t="s">
        <v>6284</v>
      </c>
    </row>
    <row r="331" spans="1:16" x14ac:dyDescent="0.25">
      <c r="A331" s="59">
        <v>10330</v>
      </c>
      <c r="B331" s="59" t="s">
        <v>446</v>
      </c>
      <c r="C331" s="59" t="s">
        <v>967</v>
      </c>
      <c r="D331" s="59">
        <v>916</v>
      </c>
      <c r="E331" s="59" t="s">
        <v>5392</v>
      </c>
      <c r="F331" s="59">
        <v>432</v>
      </c>
      <c r="G331" s="59" t="s">
        <v>134</v>
      </c>
      <c r="H331" s="59">
        <v>45</v>
      </c>
      <c r="I331" s="59" t="s">
        <v>114</v>
      </c>
      <c r="J331" s="59">
        <v>12</v>
      </c>
      <c r="K331" s="59" t="s">
        <v>206</v>
      </c>
      <c r="L331" s="59">
        <v>1384</v>
      </c>
      <c r="M331" s="59" t="s">
        <v>5794</v>
      </c>
      <c r="N331" s="59" t="s">
        <v>6160</v>
      </c>
      <c r="O331" s="59">
        <v>12900201</v>
      </c>
      <c r="P331" s="59" t="s">
        <v>6284</v>
      </c>
    </row>
    <row r="332" spans="1:16" x14ac:dyDescent="0.25">
      <c r="A332" s="59">
        <v>10331</v>
      </c>
      <c r="B332" s="59" t="s">
        <v>446</v>
      </c>
      <c r="C332" s="59" t="s">
        <v>967</v>
      </c>
      <c r="D332" s="59">
        <v>916</v>
      </c>
      <c r="E332" s="59" t="s">
        <v>5392</v>
      </c>
      <c r="F332" s="59">
        <v>432</v>
      </c>
      <c r="G332" s="59" t="s">
        <v>134</v>
      </c>
      <c r="H332" s="59">
        <v>45</v>
      </c>
      <c r="I332" s="59" t="s">
        <v>99</v>
      </c>
      <c r="J332" s="59">
        <v>16</v>
      </c>
      <c r="K332" s="59" t="s">
        <v>202</v>
      </c>
      <c r="L332" s="59">
        <v>1768</v>
      </c>
      <c r="M332" s="59" t="s">
        <v>5795</v>
      </c>
      <c r="N332" s="59" t="s">
        <v>6160</v>
      </c>
      <c r="O332" s="59">
        <v>13474181</v>
      </c>
      <c r="P332" s="59" t="s">
        <v>6284</v>
      </c>
    </row>
    <row r="333" spans="1:16" x14ac:dyDescent="0.25">
      <c r="A333" s="59">
        <v>10332</v>
      </c>
      <c r="B333" s="59" t="s">
        <v>446</v>
      </c>
      <c r="C333" s="59" t="s">
        <v>967</v>
      </c>
      <c r="D333" s="59">
        <v>916</v>
      </c>
      <c r="E333" s="59" t="s">
        <v>5392</v>
      </c>
      <c r="F333" s="59">
        <v>432</v>
      </c>
      <c r="G333" s="59" t="s">
        <v>134</v>
      </c>
      <c r="H333" s="59">
        <v>45</v>
      </c>
      <c r="I333" s="59" t="s">
        <v>99</v>
      </c>
      <c r="J333" s="59">
        <v>16</v>
      </c>
      <c r="K333" s="59" t="s">
        <v>202</v>
      </c>
      <c r="L333" s="59">
        <v>1768</v>
      </c>
      <c r="M333" s="59" t="s">
        <v>5796</v>
      </c>
      <c r="N333" s="59" t="s">
        <v>6160</v>
      </c>
      <c r="O333" s="59">
        <v>13617676</v>
      </c>
      <c r="P333" s="59" t="s">
        <v>6284</v>
      </c>
    </row>
    <row r="334" spans="1:16" x14ac:dyDescent="0.25">
      <c r="A334" s="59">
        <v>10333</v>
      </c>
      <c r="B334" s="59" t="s">
        <v>446</v>
      </c>
      <c r="C334" s="59" t="s">
        <v>967</v>
      </c>
      <c r="D334" s="59">
        <v>916</v>
      </c>
      <c r="E334" s="59" t="s">
        <v>5392</v>
      </c>
      <c r="F334" s="59">
        <v>432</v>
      </c>
      <c r="G334" s="59" t="s">
        <v>134</v>
      </c>
      <c r="H334" s="59">
        <v>45</v>
      </c>
      <c r="I334" s="59" t="s">
        <v>110</v>
      </c>
      <c r="J334" s="59">
        <v>8</v>
      </c>
      <c r="K334" s="59" t="s">
        <v>206</v>
      </c>
      <c r="L334" s="59">
        <v>1384</v>
      </c>
      <c r="M334" s="59" t="s">
        <v>5797</v>
      </c>
      <c r="N334" s="59" t="s">
        <v>6160</v>
      </c>
      <c r="O334" s="59">
        <v>14349357</v>
      </c>
      <c r="P334" s="59" t="s">
        <v>6284</v>
      </c>
    </row>
    <row r="335" spans="1:16" x14ac:dyDescent="0.25">
      <c r="A335" s="59">
        <v>10334</v>
      </c>
      <c r="B335" s="59" t="s">
        <v>446</v>
      </c>
      <c r="C335" s="59" t="s">
        <v>967</v>
      </c>
      <c r="D335" s="59">
        <v>916</v>
      </c>
      <c r="E335" s="59" t="s">
        <v>5392</v>
      </c>
      <c r="F335" s="59">
        <v>432</v>
      </c>
      <c r="G335" s="59" t="s">
        <v>134</v>
      </c>
      <c r="H335" s="59">
        <v>45</v>
      </c>
      <c r="I335" s="59" t="s">
        <v>110</v>
      </c>
      <c r="J335" s="59">
        <v>8</v>
      </c>
      <c r="K335" s="59" t="s">
        <v>202</v>
      </c>
      <c r="L335" s="59">
        <v>1768</v>
      </c>
      <c r="M335" s="59" t="s">
        <v>5798</v>
      </c>
      <c r="N335" s="59" t="s">
        <v>6160</v>
      </c>
      <c r="O335" s="59">
        <v>14636347</v>
      </c>
      <c r="P335" s="59" t="s">
        <v>6284</v>
      </c>
    </row>
    <row r="336" spans="1:16" x14ac:dyDescent="0.25">
      <c r="A336" s="59">
        <v>10335</v>
      </c>
      <c r="B336" s="59" t="s">
        <v>446</v>
      </c>
      <c r="C336" s="59" t="s">
        <v>967</v>
      </c>
      <c r="D336" s="59">
        <v>916</v>
      </c>
      <c r="E336" s="59" t="s">
        <v>5392</v>
      </c>
      <c r="F336" s="59">
        <v>432</v>
      </c>
      <c r="G336" s="59" t="s">
        <v>102</v>
      </c>
      <c r="H336" s="59">
        <v>40</v>
      </c>
      <c r="I336" s="59" t="s">
        <v>211</v>
      </c>
      <c r="J336" s="59">
        <v>32</v>
      </c>
      <c r="K336" s="59" t="s">
        <v>202</v>
      </c>
      <c r="L336" s="59">
        <v>1768</v>
      </c>
      <c r="M336" s="59" t="s">
        <v>5799</v>
      </c>
      <c r="N336" s="59" t="s">
        <v>6160</v>
      </c>
      <c r="O336" s="59">
        <v>14923337</v>
      </c>
      <c r="P336" s="59" t="s">
        <v>6284</v>
      </c>
    </row>
    <row r="337" spans="1:16" x14ac:dyDescent="0.25">
      <c r="A337" s="59">
        <v>10336</v>
      </c>
      <c r="B337" s="59" t="s">
        <v>5436</v>
      </c>
      <c r="C337" s="59" t="s">
        <v>967</v>
      </c>
      <c r="D337" s="59">
        <v>916</v>
      </c>
      <c r="E337" s="59" t="s">
        <v>5392</v>
      </c>
      <c r="F337" s="59">
        <v>432</v>
      </c>
      <c r="G337" s="59" t="s">
        <v>229</v>
      </c>
      <c r="H337" s="59">
        <v>90</v>
      </c>
      <c r="I337" s="59" t="s">
        <v>99</v>
      </c>
      <c r="J337" s="59">
        <v>16</v>
      </c>
      <c r="K337" s="59" t="s">
        <v>213</v>
      </c>
      <c r="L337" s="59">
        <v>2768</v>
      </c>
      <c r="M337" s="59" t="s">
        <v>5800</v>
      </c>
      <c r="N337" s="59" t="s">
        <v>6181</v>
      </c>
      <c r="O337" s="59">
        <v>15052626</v>
      </c>
      <c r="P337" s="59" t="s">
        <v>6284</v>
      </c>
    </row>
    <row r="338" spans="1:16" x14ac:dyDescent="0.25">
      <c r="A338" s="59">
        <v>10337</v>
      </c>
      <c r="B338" s="59" t="s">
        <v>446</v>
      </c>
      <c r="C338" s="59" t="s">
        <v>967</v>
      </c>
      <c r="D338" s="59">
        <v>916</v>
      </c>
      <c r="E338" s="59" t="s">
        <v>5392</v>
      </c>
      <c r="F338" s="59">
        <v>432</v>
      </c>
      <c r="G338" s="59" t="s">
        <v>134</v>
      </c>
      <c r="H338" s="59">
        <v>45</v>
      </c>
      <c r="I338" s="59" t="s">
        <v>99</v>
      </c>
      <c r="J338" s="59">
        <v>16</v>
      </c>
      <c r="K338" s="59" t="s">
        <v>202</v>
      </c>
      <c r="L338" s="59">
        <v>1768</v>
      </c>
      <c r="M338" s="59" t="s">
        <v>5801</v>
      </c>
      <c r="N338" s="59" t="s">
        <v>6160</v>
      </c>
      <c r="O338" s="59">
        <v>15497317</v>
      </c>
      <c r="P338" s="59" t="s">
        <v>6284</v>
      </c>
    </row>
    <row r="339" spans="1:16" x14ac:dyDescent="0.25">
      <c r="A339" s="59">
        <v>10338</v>
      </c>
      <c r="B339" s="59" t="s">
        <v>5436</v>
      </c>
      <c r="C339" s="59" t="s">
        <v>967</v>
      </c>
      <c r="D339" s="59">
        <v>916</v>
      </c>
      <c r="E339" s="59" t="s">
        <v>5392</v>
      </c>
      <c r="F339" s="59">
        <v>432</v>
      </c>
      <c r="G339" s="59" t="s">
        <v>229</v>
      </c>
      <c r="H339" s="59">
        <v>90</v>
      </c>
      <c r="I339" s="59" t="s">
        <v>99</v>
      </c>
      <c r="J339" s="59">
        <v>16</v>
      </c>
      <c r="K339" s="59" t="s">
        <v>202</v>
      </c>
      <c r="L339" s="59">
        <v>1768</v>
      </c>
      <c r="M339" s="59" t="s">
        <v>5802</v>
      </c>
      <c r="N339" s="59" t="s">
        <v>6181</v>
      </c>
      <c r="O339" s="59">
        <v>15770101</v>
      </c>
      <c r="P339" s="59" t="s">
        <v>6284</v>
      </c>
    </row>
    <row r="340" spans="1:16" x14ac:dyDescent="0.25">
      <c r="A340" s="59">
        <v>10339</v>
      </c>
      <c r="B340" s="59" t="s">
        <v>446</v>
      </c>
      <c r="C340" s="59" t="s">
        <v>967</v>
      </c>
      <c r="D340" s="59">
        <v>916</v>
      </c>
      <c r="E340" s="59" t="s">
        <v>5392</v>
      </c>
      <c r="F340" s="59">
        <v>432</v>
      </c>
      <c r="G340" s="59" t="s">
        <v>134</v>
      </c>
      <c r="H340" s="59">
        <v>45</v>
      </c>
      <c r="I340" s="59" t="s">
        <v>211</v>
      </c>
      <c r="J340" s="59">
        <v>32</v>
      </c>
      <c r="K340" s="59" t="s">
        <v>202</v>
      </c>
      <c r="L340" s="59">
        <v>1768</v>
      </c>
      <c r="M340" s="59" t="s">
        <v>5803</v>
      </c>
      <c r="N340" s="59" t="s">
        <v>6160</v>
      </c>
      <c r="O340" s="59">
        <v>16501782</v>
      </c>
      <c r="P340" s="59" t="s">
        <v>6284</v>
      </c>
    </row>
    <row r="341" spans="1:16" x14ac:dyDescent="0.25">
      <c r="A341" s="59">
        <v>10340</v>
      </c>
      <c r="B341" s="59" t="s">
        <v>461</v>
      </c>
      <c r="C341" s="59" t="s">
        <v>1225</v>
      </c>
      <c r="D341" s="59">
        <v>647</v>
      </c>
      <c r="E341" s="59" t="s">
        <v>5394</v>
      </c>
      <c r="F341" s="59">
        <v>442</v>
      </c>
      <c r="G341" s="59" t="s">
        <v>462</v>
      </c>
      <c r="H341" s="59">
        <v>80</v>
      </c>
      <c r="I341" s="59" t="s">
        <v>114</v>
      </c>
      <c r="J341" s="59">
        <v>12</v>
      </c>
      <c r="K341" s="59" t="s">
        <v>206</v>
      </c>
      <c r="L341" s="59">
        <v>1384</v>
      </c>
      <c r="M341" s="59" t="s">
        <v>5804</v>
      </c>
      <c r="N341" s="59" t="s">
        <v>6149</v>
      </c>
      <c r="O341" s="59">
        <v>9599816</v>
      </c>
      <c r="P341" s="59" t="s">
        <v>6283</v>
      </c>
    </row>
    <row r="342" spans="1:16" x14ac:dyDescent="0.25">
      <c r="A342" s="59">
        <v>10341</v>
      </c>
      <c r="B342" s="59" t="s">
        <v>461</v>
      </c>
      <c r="C342" s="59" t="s">
        <v>1225</v>
      </c>
      <c r="D342" s="59">
        <v>647</v>
      </c>
      <c r="E342" s="59" t="s">
        <v>5394</v>
      </c>
      <c r="F342" s="59">
        <v>442</v>
      </c>
      <c r="G342" s="59" t="s">
        <v>462</v>
      </c>
      <c r="H342" s="59">
        <v>80</v>
      </c>
      <c r="I342" s="59" t="s">
        <v>114</v>
      </c>
      <c r="J342" s="59">
        <v>12</v>
      </c>
      <c r="K342" s="59" t="s">
        <v>206</v>
      </c>
      <c r="L342" s="59">
        <v>1384</v>
      </c>
      <c r="M342" s="59" t="s">
        <v>5805</v>
      </c>
      <c r="N342" s="59" t="s">
        <v>6149</v>
      </c>
      <c r="O342" s="59">
        <v>9728961</v>
      </c>
      <c r="P342" s="59" t="s">
        <v>6283</v>
      </c>
    </row>
    <row r="343" spans="1:16" x14ac:dyDescent="0.25">
      <c r="A343" s="59">
        <v>10342</v>
      </c>
      <c r="B343" s="59" t="s">
        <v>461</v>
      </c>
      <c r="C343" s="59" t="s">
        <v>1225</v>
      </c>
      <c r="D343" s="59">
        <v>647</v>
      </c>
      <c r="E343" s="59" t="s">
        <v>5394</v>
      </c>
      <c r="F343" s="59">
        <v>442</v>
      </c>
      <c r="G343" s="59" t="s">
        <v>462</v>
      </c>
      <c r="H343" s="59">
        <v>80</v>
      </c>
      <c r="I343" s="59" t="s">
        <v>114</v>
      </c>
      <c r="J343" s="59">
        <v>12</v>
      </c>
      <c r="K343" s="59" t="s">
        <v>206</v>
      </c>
      <c r="L343" s="59">
        <v>1384</v>
      </c>
      <c r="M343" s="59" t="s">
        <v>5806</v>
      </c>
      <c r="N343" s="59" t="s">
        <v>6149</v>
      </c>
      <c r="O343" s="59">
        <v>9872456</v>
      </c>
      <c r="P343" s="59" t="s">
        <v>6283</v>
      </c>
    </row>
    <row r="344" spans="1:16" x14ac:dyDescent="0.25">
      <c r="A344" s="59">
        <v>10343</v>
      </c>
      <c r="B344" s="59" t="s">
        <v>461</v>
      </c>
      <c r="C344" s="59" t="s">
        <v>1225</v>
      </c>
      <c r="D344" s="59">
        <v>647</v>
      </c>
      <c r="E344" s="59" t="s">
        <v>5394</v>
      </c>
      <c r="F344" s="59">
        <v>442</v>
      </c>
      <c r="G344" s="59" t="s">
        <v>462</v>
      </c>
      <c r="H344" s="59">
        <v>80</v>
      </c>
      <c r="I344" s="59" t="s">
        <v>114</v>
      </c>
      <c r="J344" s="59">
        <v>12</v>
      </c>
      <c r="K344" s="59" t="s">
        <v>206</v>
      </c>
      <c r="L344" s="59">
        <v>1384</v>
      </c>
      <c r="M344" s="59" t="s">
        <v>5807</v>
      </c>
      <c r="N344" s="59" t="s">
        <v>6149</v>
      </c>
      <c r="O344" s="59">
        <v>10030301</v>
      </c>
      <c r="P344" s="59" t="s">
        <v>6283</v>
      </c>
    </row>
    <row r="345" spans="1:16" x14ac:dyDescent="0.25">
      <c r="A345" s="59">
        <v>10344</v>
      </c>
      <c r="B345" s="59" t="s">
        <v>461</v>
      </c>
      <c r="C345" s="59" t="s">
        <v>1225</v>
      </c>
      <c r="D345" s="59">
        <v>647</v>
      </c>
      <c r="E345" s="59" t="s">
        <v>5394</v>
      </c>
      <c r="F345" s="59">
        <v>442</v>
      </c>
      <c r="G345" s="59" t="s">
        <v>462</v>
      </c>
      <c r="H345" s="59">
        <v>80</v>
      </c>
      <c r="I345" s="59" t="s">
        <v>114</v>
      </c>
      <c r="J345" s="59">
        <v>12</v>
      </c>
      <c r="K345" s="59" t="s">
        <v>202</v>
      </c>
      <c r="L345" s="59">
        <v>1768</v>
      </c>
      <c r="M345" s="59" t="s">
        <v>5808</v>
      </c>
      <c r="N345" s="59" t="s">
        <v>6149</v>
      </c>
      <c r="O345" s="59">
        <v>10317291</v>
      </c>
      <c r="P345" s="59" t="s">
        <v>6283</v>
      </c>
    </row>
    <row r="346" spans="1:16" x14ac:dyDescent="0.25">
      <c r="A346" s="59">
        <v>10345</v>
      </c>
      <c r="B346" s="59" t="s">
        <v>461</v>
      </c>
      <c r="C346" s="59" t="s">
        <v>1225</v>
      </c>
      <c r="D346" s="59">
        <v>647</v>
      </c>
      <c r="E346" s="59" t="s">
        <v>5394</v>
      </c>
      <c r="F346" s="59">
        <v>442</v>
      </c>
      <c r="G346" s="59" t="s">
        <v>462</v>
      </c>
      <c r="H346" s="59">
        <v>80</v>
      </c>
      <c r="I346" s="59" t="s">
        <v>114</v>
      </c>
      <c r="J346" s="59">
        <v>12</v>
      </c>
      <c r="K346" s="59" t="s">
        <v>206</v>
      </c>
      <c r="L346" s="59">
        <v>1384</v>
      </c>
      <c r="M346" s="59" t="s">
        <v>5809</v>
      </c>
      <c r="N346" s="59" t="s">
        <v>6149</v>
      </c>
      <c r="O346" s="59">
        <v>10317291</v>
      </c>
      <c r="P346" s="59" t="s">
        <v>6283</v>
      </c>
    </row>
    <row r="347" spans="1:16" x14ac:dyDescent="0.25">
      <c r="A347" s="59">
        <v>10346</v>
      </c>
      <c r="B347" s="59" t="s">
        <v>461</v>
      </c>
      <c r="C347" s="59" t="s">
        <v>1225</v>
      </c>
      <c r="D347" s="59">
        <v>647</v>
      </c>
      <c r="E347" s="59" t="s">
        <v>5394</v>
      </c>
      <c r="F347" s="59">
        <v>442</v>
      </c>
      <c r="G347" s="59" t="s">
        <v>462</v>
      </c>
      <c r="H347" s="59">
        <v>80</v>
      </c>
      <c r="I347" s="59" t="s">
        <v>114</v>
      </c>
      <c r="J347" s="59">
        <v>12</v>
      </c>
      <c r="K347" s="59" t="s">
        <v>206</v>
      </c>
      <c r="L347" s="59">
        <v>1384</v>
      </c>
      <c r="M347" s="59" t="s">
        <v>5810</v>
      </c>
      <c r="N347" s="59" t="s">
        <v>6149</v>
      </c>
      <c r="O347" s="59">
        <v>10747776</v>
      </c>
      <c r="P347" s="59" t="s">
        <v>6283</v>
      </c>
    </row>
    <row r="348" spans="1:16" x14ac:dyDescent="0.25">
      <c r="A348" s="59">
        <v>10347</v>
      </c>
      <c r="B348" s="59" t="s">
        <v>461</v>
      </c>
      <c r="C348" s="59" t="s">
        <v>1225</v>
      </c>
      <c r="D348" s="59">
        <v>647</v>
      </c>
      <c r="E348" s="59" t="s">
        <v>5394</v>
      </c>
      <c r="F348" s="59">
        <v>442</v>
      </c>
      <c r="G348" s="59" t="s">
        <v>462</v>
      </c>
      <c r="H348" s="59">
        <v>80</v>
      </c>
      <c r="I348" s="59" t="s">
        <v>114</v>
      </c>
      <c r="J348" s="59">
        <v>12</v>
      </c>
      <c r="K348" s="59" t="s">
        <v>206</v>
      </c>
      <c r="L348" s="59">
        <v>1384</v>
      </c>
      <c r="M348" s="59" t="s">
        <v>5811</v>
      </c>
      <c r="N348" s="59" t="s">
        <v>6149</v>
      </c>
      <c r="O348" s="59">
        <v>10747776</v>
      </c>
      <c r="P348" s="59" t="s">
        <v>6283</v>
      </c>
    </row>
    <row r="349" spans="1:16" x14ac:dyDescent="0.25">
      <c r="A349" s="59">
        <v>10348</v>
      </c>
      <c r="B349" s="59" t="s">
        <v>461</v>
      </c>
      <c r="C349" s="59" t="s">
        <v>1225</v>
      </c>
      <c r="D349" s="59">
        <v>647</v>
      </c>
      <c r="E349" s="59" t="s">
        <v>5394</v>
      </c>
      <c r="F349" s="59">
        <v>442</v>
      </c>
      <c r="G349" s="59" t="s">
        <v>462</v>
      </c>
      <c r="H349" s="59">
        <v>80</v>
      </c>
      <c r="I349" s="59" t="s">
        <v>114</v>
      </c>
      <c r="J349" s="59">
        <v>12</v>
      </c>
      <c r="K349" s="59" t="s">
        <v>206</v>
      </c>
      <c r="L349" s="59">
        <v>1384</v>
      </c>
      <c r="M349" s="59" t="s">
        <v>5812</v>
      </c>
      <c r="N349" s="59" t="s">
        <v>6149</v>
      </c>
      <c r="O349" s="59">
        <v>10891271</v>
      </c>
      <c r="P349" s="59" t="s">
        <v>6283</v>
      </c>
    </row>
    <row r="350" spans="1:16" x14ac:dyDescent="0.25">
      <c r="A350" s="59">
        <v>10349</v>
      </c>
      <c r="B350" s="59" t="s">
        <v>461</v>
      </c>
      <c r="C350" s="59" t="s">
        <v>1225</v>
      </c>
      <c r="D350" s="59">
        <v>647</v>
      </c>
      <c r="E350" s="59" t="s">
        <v>5394</v>
      </c>
      <c r="F350" s="59">
        <v>442</v>
      </c>
      <c r="G350" s="59" t="s">
        <v>462</v>
      </c>
      <c r="H350" s="59">
        <v>80</v>
      </c>
      <c r="I350" s="59" t="s">
        <v>114</v>
      </c>
      <c r="J350" s="59">
        <v>12</v>
      </c>
      <c r="K350" s="59" t="s">
        <v>202</v>
      </c>
      <c r="L350" s="59">
        <v>1768</v>
      </c>
      <c r="M350" s="59" t="s">
        <v>5813</v>
      </c>
      <c r="N350" s="59" t="s">
        <v>6149</v>
      </c>
      <c r="O350" s="59">
        <v>10891271</v>
      </c>
      <c r="P350" s="59" t="s">
        <v>6283</v>
      </c>
    </row>
    <row r="351" spans="1:16" x14ac:dyDescent="0.25">
      <c r="A351" s="59">
        <v>10350</v>
      </c>
      <c r="B351" s="59" t="s">
        <v>5450</v>
      </c>
      <c r="C351" s="59" t="s">
        <v>1225</v>
      </c>
      <c r="D351" s="59">
        <v>647</v>
      </c>
      <c r="E351" s="59" t="s">
        <v>5394</v>
      </c>
      <c r="F351" s="59">
        <v>442</v>
      </c>
      <c r="G351" s="59" t="s">
        <v>134</v>
      </c>
      <c r="H351" s="59">
        <v>45</v>
      </c>
      <c r="I351" s="59" t="s">
        <v>114</v>
      </c>
      <c r="J351" s="59">
        <v>12</v>
      </c>
      <c r="K351" s="59" t="s">
        <v>202</v>
      </c>
      <c r="L351" s="59">
        <v>1768</v>
      </c>
      <c r="M351" s="59" t="s">
        <v>5814</v>
      </c>
      <c r="N351" s="59" t="s">
        <v>6193</v>
      </c>
      <c r="O351" s="59">
        <v>10963018</v>
      </c>
      <c r="P351" s="59" t="s">
        <v>6280</v>
      </c>
    </row>
    <row r="352" spans="1:16" x14ac:dyDescent="0.25">
      <c r="A352" s="59">
        <v>10351</v>
      </c>
      <c r="B352" s="59" t="s">
        <v>49</v>
      </c>
      <c r="C352" s="59" t="s">
        <v>1225</v>
      </c>
      <c r="D352" s="59">
        <v>647</v>
      </c>
      <c r="E352" s="59" t="s">
        <v>5394</v>
      </c>
      <c r="F352" s="59">
        <v>442</v>
      </c>
      <c r="G352" s="59" t="s">
        <v>134</v>
      </c>
      <c r="H352" s="59">
        <v>45</v>
      </c>
      <c r="I352" s="59" t="s">
        <v>110</v>
      </c>
      <c r="J352" s="59">
        <v>8</v>
      </c>
      <c r="K352" s="59" t="s">
        <v>213</v>
      </c>
      <c r="L352" s="59">
        <v>2768</v>
      </c>
      <c r="M352" s="59" t="s">
        <v>5815</v>
      </c>
      <c r="N352" s="59" t="s">
        <v>6177</v>
      </c>
      <c r="O352" s="59">
        <v>11259048</v>
      </c>
      <c r="P352" s="59" t="s">
        <v>6307</v>
      </c>
    </row>
    <row r="353" spans="1:16" x14ac:dyDescent="0.25">
      <c r="A353" s="59">
        <v>10352</v>
      </c>
      <c r="B353" s="59" t="s">
        <v>461</v>
      </c>
      <c r="C353" s="59" t="s">
        <v>1225</v>
      </c>
      <c r="D353" s="59">
        <v>647</v>
      </c>
      <c r="E353" s="59" t="s">
        <v>5394</v>
      </c>
      <c r="F353" s="59">
        <v>442</v>
      </c>
      <c r="G353" s="59" t="s">
        <v>462</v>
      </c>
      <c r="H353" s="59">
        <v>80</v>
      </c>
      <c r="I353" s="59" t="s">
        <v>114</v>
      </c>
      <c r="J353" s="59">
        <v>12</v>
      </c>
      <c r="K353" s="59" t="s">
        <v>206</v>
      </c>
      <c r="L353" s="59">
        <v>1384</v>
      </c>
      <c r="M353" s="59" t="s">
        <v>5816</v>
      </c>
      <c r="N353" s="59" t="s">
        <v>6149</v>
      </c>
      <c r="O353" s="59">
        <v>11321756</v>
      </c>
      <c r="P353" s="59" t="s">
        <v>6283</v>
      </c>
    </row>
    <row r="354" spans="1:16" x14ac:dyDescent="0.25">
      <c r="A354" s="59">
        <v>10353</v>
      </c>
      <c r="B354" s="59" t="s">
        <v>461</v>
      </c>
      <c r="C354" s="59" t="s">
        <v>1225</v>
      </c>
      <c r="D354" s="59">
        <v>647</v>
      </c>
      <c r="E354" s="59" t="s">
        <v>5394</v>
      </c>
      <c r="F354" s="59">
        <v>442</v>
      </c>
      <c r="G354" s="59" t="s">
        <v>462</v>
      </c>
      <c r="H354" s="59">
        <v>80</v>
      </c>
      <c r="I354" s="59" t="s">
        <v>114</v>
      </c>
      <c r="J354" s="59">
        <v>12</v>
      </c>
      <c r="K354" s="59" t="s">
        <v>202</v>
      </c>
      <c r="L354" s="59">
        <v>1768</v>
      </c>
      <c r="M354" s="59" t="s">
        <v>5817</v>
      </c>
      <c r="N354" s="59" t="s">
        <v>6149</v>
      </c>
      <c r="O354" s="59">
        <v>11465251</v>
      </c>
      <c r="P354" s="59" t="s">
        <v>6283</v>
      </c>
    </row>
    <row r="355" spans="1:16" x14ac:dyDescent="0.25">
      <c r="A355" s="59">
        <v>10354</v>
      </c>
      <c r="B355" s="59" t="s">
        <v>461</v>
      </c>
      <c r="C355" s="59" t="s">
        <v>1225</v>
      </c>
      <c r="D355" s="59">
        <v>647</v>
      </c>
      <c r="E355" s="59" t="s">
        <v>5394</v>
      </c>
      <c r="F355" s="59">
        <v>442</v>
      </c>
      <c r="G355" s="59" t="s">
        <v>462</v>
      </c>
      <c r="H355" s="59">
        <v>80</v>
      </c>
      <c r="I355" s="59" t="s">
        <v>114</v>
      </c>
      <c r="J355" s="59">
        <v>12</v>
      </c>
      <c r="K355" s="59" t="s">
        <v>206</v>
      </c>
      <c r="L355" s="59">
        <v>1384</v>
      </c>
      <c r="M355" s="59" t="s">
        <v>5818</v>
      </c>
      <c r="N355" s="59" t="s">
        <v>6149</v>
      </c>
      <c r="O355" s="59">
        <v>11465251</v>
      </c>
      <c r="P355" s="59" t="s">
        <v>6283</v>
      </c>
    </row>
    <row r="356" spans="1:16" x14ac:dyDescent="0.25">
      <c r="A356" s="59">
        <v>10355</v>
      </c>
      <c r="B356" s="59" t="s">
        <v>461</v>
      </c>
      <c r="C356" s="59" t="s">
        <v>1225</v>
      </c>
      <c r="D356" s="59">
        <v>647</v>
      </c>
      <c r="E356" s="59" t="s">
        <v>5394</v>
      </c>
      <c r="F356" s="59">
        <v>442</v>
      </c>
      <c r="G356" s="59" t="s">
        <v>462</v>
      </c>
      <c r="H356" s="59">
        <v>80</v>
      </c>
      <c r="I356" s="59" t="s">
        <v>219</v>
      </c>
      <c r="J356" s="59">
        <v>20</v>
      </c>
      <c r="K356" s="59" t="s">
        <v>202</v>
      </c>
      <c r="L356" s="59">
        <v>1768</v>
      </c>
      <c r="M356" s="59" t="s">
        <v>5819</v>
      </c>
      <c r="N356" s="59" t="s">
        <v>6149</v>
      </c>
      <c r="O356" s="59">
        <v>11895736</v>
      </c>
      <c r="P356" s="59" t="s">
        <v>6283</v>
      </c>
    </row>
    <row r="357" spans="1:16" x14ac:dyDescent="0.25">
      <c r="A357" s="59">
        <v>10356</v>
      </c>
      <c r="B357" s="59" t="s">
        <v>461</v>
      </c>
      <c r="C357" s="59" t="s">
        <v>1225</v>
      </c>
      <c r="D357" s="59">
        <v>647</v>
      </c>
      <c r="E357" s="59" t="s">
        <v>5394</v>
      </c>
      <c r="F357" s="59">
        <v>442</v>
      </c>
      <c r="G357" s="59" t="s">
        <v>462</v>
      </c>
      <c r="H357" s="59">
        <v>80</v>
      </c>
      <c r="I357" s="59" t="s">
        <v>114</v>
      </c>
      <c r="J357" s="59">
        <v>12</v>
      </c>
      <c r="K357" s="59" t="s">
        <v>202</v>
      </c>
      <c r="L357" s="59">
        <v>1768</v>
      </c>
      <c r="M357" s="59" t="s">
        <v>5820</v>
      </c>
      <c r="N357" s="59" t="s">
        <v>6149</v>
      </c>
      <c r="O357" s="59">
        <v>12182726</v>
      </c>
      <c r="P357" s="59" t="s">
        <v>6283</v>
      </c>
    </row>
    <row r="358" spans="1:16" x14ac:dyDescent="0.25">
      <c r="A358" s="59">
        <v>10357</v>
      </c>
      <c r="B358" s="59" t="s">
        <v>461</v>
      </c>
      <c r="C358" s="59" t="s">
        <v>1225</v>
      </c>
      <c r="D358" s="59">
        <v>647</v>
      </c>
      <c r="E358" s="59" t="s">
        <v>5394</v>
      </c>
      <c r="F358" s="59">
        <v>442</v>
      </c>
      <c r="G358" s="59" t="s">
        <v>462</v>
      </c>
      <c r="H358" s="59">
        <v>80</v>
      </c>
      <c r="I358" s="59" t="s">
        <v>99</v>
      </c>
      <c r="J358" s="59">
        <v>16</v>
      </c>
      <c r="K358" s="59" t="s">
        <v>202</v>
      </c>
      <c r="L358" s="59">
        <v>1768</v>
      </c>
      <c r="M358" s="59" t="s">
        <v>5821</v>
      </c>
      <c r="N358" s="59" t="s">
        <v>6149</v>
      </c>
      <c r="O358" s="59">
        <v>12182726</v>
      </c>
      <c r="P358" s="59" t="s">
        <v>6283</v>
      </c>
    </row>
    <row r="359" spans="1:16" x14ac:dyDescent="0.25">
      <c r="A359" s="59">
        <v>10358</v>
      </c>
      <c r="B359" s="59" t="s">
        <v>461</v>
      </c>
      <c r="C359" s="59" t="s">
        <v>1225</v>
      </c>
      <c r="D359" s="59">
        <v>647</v>
      </c>
      <c r="E359" s="59" t="s">
        <v>5394</v>
      </c>
      <c r="F359" s="59">
        <v>442</v>
      </c>
      <c r="G359" s="59" t="s">
        <v>462</v>
      </c>
      <c r="H359" s="59">
        <v>80</v>
      </c>
      <c r="I359" s="59" t="s">
        <v>114</v>
      </c>
      <c r="J359" s="59">
        <v>12</v>
      </c>
      <c r="K359" s="59" t="s">
        <v>202</v>
      </c>
      <c r="L359" s="59">
        <v>1768</v>
      </c>
      <c r="M359" s="59" t="s">
        <v>5822</v>
      </c>
      <c r="N359" s="59" t="s">
        <v>6149</v>
      </c>
      <c r="O359" s="59">
        <v>12326221</v>
      </c>
      <c r="P359" s="59" t="s">
        <v>6283</v>
      </c>
    </row>
    <row r="360" spans="1:16" x14ac:dyDescent="0.25">
      <c r="A360" s="59">
        <v>10359</v>
      </c>
      <c r="B360" s="59" t="s">
        <v>461</v>
      </c>
      <c r="C360" s="59" t="s">
        <v>1225</v>
      </c>
      <c r="D360" s="59">
        <v>647</v>
      </c>
      <c r="E360" s="59" t="s">
        <v>5394</v>
      </c>
      <c r="F360" s="59">
        <v>442</v>
      </c>
      <c r="G360" s="59" t="s">
        <v>229</v>
      </c>
      <c r="H360" s="59">
        <v>90</v>
      </c>
      <c r="I360" s="59" t="s">
        <v>219</v>
      </c>
      <c r="J360" s="59">
        <v>20</v>
      </c>
      <c r="K360" s="59" t="s">
        <v>202</v>
      </c>
      <c r="L360" s="59">
        <v>1768</v>
      </c>
      <c r="M360" s="59" t="s">
        <v>5823</v>
      </c>
      <c r="N360" s="59" t="s">
        <v>6149</v>
      </c>
      <c r="O360" s="59">
        <v>12900201</v>
      </c>
      <c r="P360" s="59" t="s">
        <v>6283</v>
      </c>
    </row>
    <row r="361" spans="1:16" x14ac:dyDescent="0.25">
      <c r="A361" s="59">
        <v>10360</v>
      </c>
      <c r="B361" s="59" t="s">
        <v>5405</v>
      </c>
      <c r="C361" s="59" t="s">
        <v>5371</v>
      </c>
      <c r="D361" s="59">
        <v>569</v>
      </c>
      <c r="E361" s="59" t="s">
        <v>297</v>
      </c>
      <c r="F361" s="59">
        <v>447</v>
      </c>
      <c r="G361" s="59" t="s">
        <v>132</v>
      </c>
      <c r="H361" s="59">
        <v>50</v>
      </c>
      <c r="I361" s="59" t="s">
        <v>114</v>
      </c>
      <c r="J361" s="59">
        <v>12</v>
      </c>
      <c r="K361" s="59" t="s">
        <v>202</v>
      </c>
      <c r="L361" s="59">
        <v>1768</v>
      </c>
      <c r="M361" s="59" t="s">
        <v>5824</v>
      </c>
      <c r="N361" s="59" t="s">
        <v>6138</v>
      </c>
      <c r="O361" s="59">
        <v>8595351</v>
      </c>
      <c r="P361" s="59" t="s">
        <v>6274</v>
      </c>
    </row>
    <row r="362" spans="1:16" x14ac:dyDescent="0.25">
      <c r="A362" s="59">
        <v>10361</v>
      </c>
      <c r="B362" s="59" t="s">
        <v>5405</v>
      </c>
      <c r="C362" s="59" t="s">
        <v>5371</v>
      </c>
      <c r="D362" s="59">
        <v>569</v>
      </c>
      <c r="E362" s="59" t="s">
        <v>297</v>
      </c>
      <c r="F362" s="59">
        <v>447</v>
      </c>
      <c r="G362" s="59" t="s">
        <v>132</v>
      </c>
      <c r="H362" s="59">
        <v>50</v>
      </c>
      <c r="I362" s="59" t="s">
        <v>114</v>
      </c>
      <c r="J362" s="59">
        <v>12</v>
      </c>
      <c r="K362" s="59" t="s">
        <v>202</v>
      </c>
      <c r="L362" s="59">
        <v>1768</v>
      </c>
      <c r="M362" s="59" t="s">
        <v>5825</v>
      </c>
      <c r="N362" s="59" t="s">
        <v>6138</v>
      </c>
      <c r="O362" s="59">
        <v>9312826</v>
      </c>
      <c r="P362" s="59" t="s">
        <v>6274</v>
      </c>
    </row>
    <row r="363" spans="1:16" x14ac:dyDescent="0.25">
      <c r="A363" s="59">
        <v>10362</v>
      </c>
      <c r="B363" s="59" t="s">
        <v>5405</v>
      </c>
      <c r="C363" s="59" t="s">
        <v>5371</v>
      </c>
      <c r="D363" s="59">
        <v>569</v>
      </c>
      <c r="E363" s="59" t="s">
        <v>297</v>
      </c>
      <c r="F363" s="59">
        <v>447</v>
      </c>
      <c r="G363" s="59" t="s">
        <v>132</v>
      </c>
      <c r="H363" s="59">
        <v>50</v>
      </c>
      <c r="I363" s="59" t="s">
        <v>114</v>
      </c>
      <c r="J363" s="59">
        <v>12</v>
      </c>
      <c r="K363" s="59" t="s">
        <v>202</v>
      </c>
      <c r="L363" s="59">
        <v>1768</v>
      </c>
      <c r="M363" s="59" t="s">
        <v>5826</v>
      </c>
      <c r="N363" s="59" t="s">
        <v>6138</v>
      </c>
      <c r="O363" s="59">
        <v>9599816</v>
      </c>
      <c r="P363" s="59" t="s">
        <v>6274</v>
      </c>
    </row>
    <row r="364" spans="1:16" x14ac:dyDescent="0.25">
      <c r="A364" s="59">
        <v>10363</v>
      </c>
      <c r="B364" s="59" t="s">
        <v>140</v>
      </c>
      <c r="C364" s="59" t="s">
        <v>296</v>
      </c>
      <c r="D364" s="59">
        <v>624</v>
      </c>
      <c r="E364" s="59" t="s">
        <v>297</v>
      </c>
      <c r="F364" s="59">
        <v>447</v>
      </c>
      <c r="G364" s="59" t="s">
        <v>134</v>
      </c>
      <c r="H364" s="59">
        <v>45</v>
      </c>
      <c r="I364" s="59" t="s">
        <v>114</v>
      </c>
      <c r="J364" s="59">
        <v>12</v>
      </c>
      <c r="K364" s="59" t="s">
        <v>206</v>
      </c>
      <c r="L364" s="59">
        <v>1384</v>
      </c>
      <c r="M364" s="59" t="s">
        <v>5827</v>
      </c>
      <c r="N364" s="59" t="s">
        <v>6194</v>
      </c>
      <c r="O364" s="59">
        <v>9111933</v>
      </c>
      <c r="P364" s="59" t="s">
        <v>6321</v>
      </c>
    </row>
    <row r="365" spans="1:16" x14ac:dyDescent="0.25">
      <c r="A365" s="59">
        <v>10364</v>
      </c>
      <c r="B365" s="59" t="s">
        <v>140</v>
      </c>
      <c r="C365" s="59" t="s">
        <v>296</v>
      </c>
      <c r="D365" s="59">
        <v>624</v>
      </c>
      <c r="E365" s="59" t="s">
        <v>297</v>
      </c>
      <c r="F365" s="59">
        <v>447</v>
      </c>
      <c r="G365" s="59" t="s">
        <v>134</v>
      </c>
      <c r="H365" s="59">
        <v>45</v>
      </c>
      <c r="I365" s="59" t="s">
        <v>114</v>
      </c>
      <c r="J365" s="59">
        <v>12</v>
      </c>
      <c r="K365" s="59" t="s">
        <v>202</v>
      </c>
      <c r="L365" s="59">
        <v>1768</v>
      </c>
      <c r="M365" s="59" t="s">
        <v>5828</v>
      </c>
      <c r="N365" s="59" t="s">
        <v>6194</v>
      </c>
      <c r="O365" s="59">
        <v>9183680</v>
      </c>
      <c r="P365" s="59" t="s">
        <v>6321</v>
      </c>
    </row>
    <row r="366" spans="1:16" x14ac:dyDescent="0.25">
      <c r="A366" s="59">
        <v>10365</v>
      </c>
      <c r="B366" s="59" t="s">
        <v>140</v>
      </c>
      <c r="C366" s="59" t="s">
        <v>296</v>
      </c>
      <c r="D366" s="59">
        <v>624</v>
      </c>
      <c r="E366" s="59" t="s">
        <v>297</v>
      </c>
      <c r="F366" s="59">
        <v>447</v>
      </c>
      <c r="G366" s="59" t="s">
        <v>134</v>
      </c>
      <c r="H366" s="59">
        <v>45</v>
      </c>
      <c r="I366" s="59" t="s">
        <v>99</v>
      </c>
      <c r="J366" s="59">
        <v>16</v>
      </c>
      <c r="K366" s="59" t="s">
        <v>206</v>
      </c>
      <c r="L366" s="59">
        <v>1384</v>
      </c>
      <c r="M366" s="59" t="s">
        <v>5829</v>
      </c>
      <c r="N366" s="59" t="s">
        <v>6194</v>
      </c>
      <c r="O366" s="59">
        <v>9757660</v>
      </c>
      <c r="P366" s="59" t="s">
        <v>6321</v>
      </c>
    </row>
    <row r="367" spans="1:16" x14ac:dyDescent="0.25">
      <c r="A367" s="59">
        <v>10366</v>
      </c>
      <c r="B367" s="59" t="s">
        <v>140</v>
      </c>
      <c r="C367" s="59" t="s">
        <v>296</v>
      </c>
      <c r="D367" s="59">
        <v>624</v>
      </c>
      <c r="E367" s="59" t="s">
        <v>297</v>
      </c>
      <c r="F367" s="59">
        <v>447</v>
      </c>
      <c r="G367" s="59" t="s">
        <v>134</v>
      </c>
      <c r="H367" s="59">
        <v>45</v>
      </c>
      <c r="I367" s="59" t="s">
        <v>99</v>
      </c>
      <c r="J367" s="59">
        <v>16</v>
      </c>
      <c r="K367" s="59" t="s">
        <v>202</v>
      </c>
      <c r="L367" s="59">
        <v>1768</v>
      </c>
      <c r="M367" s="59" t="s">
        <v>5830</v>
      </c>
      <c r="N367" s="59" t="s">
        <v>6194</v>
      </c>
      <c r="O367" s="59">
        <v>10188145</v>
      </c>
      <c r="P367" s="59" t="s">
        <v>6321</v>
      </c>
    </row>
    <row r="368" spans="1:16" x14ac:dyDescent="0.25">
      <c r="A368" s="59">
        <v>10367</v>
      </c>
      <c r="B368" s="59" t="s">
        <v>49</v>
      </c>
      <c r="C368" s="59" t="s">
        <v>321</v>
      </c>
      <c r="D368" s="59">
        <v>658</v>
      </c>
      <c r="E368" s="59" t="s">
        <v>297</v>
      </c>
      <c r="F368" s="59">
        <v>447</v>
      </c>
      <c r="G368" s="59" t="s">
        <v>134</v>
      </c>
      <c r="H368" s="59">
        <v>45</v>
      </c>
      <c r="I368" s="59" t="s">
        <v>110</v>
      </c>
      <c r="J368" s="59">
        <v>8</v>
      </c>
      <c r="K368" s="59" t="s">
        <v>4119</v>
      </c>
      <c r="L368" s="59">
        <v>884</v>
      </c>
      <c r="M368" s="59" t="s">
        <v>5831</v>
      </c>
      <c r="N368" s="59" t="s">
        <v>6177</v>
      </c>
      <c r="O368" s="59">
        <v>8609557</v>
      </c>
      <c r="P368" s="59" t="s">
        <v>6307</v>
      </c>
    </row>
    <row r="369" spans="1:16" x14ac:dyDescent="0.25">
      <c r="A369" s="59">
        <v>10368</v>
      </c>
      <c r="B369" s="59" t="s">
        <v>5415</v>
      </c>
      <c r="C369" s="59" t="s">
        <v>321</v>
      </c>
      <c r="D369" s="59">
        <v>658</v>
      </c>
      <c r="E369" s="59" t="s">
        <v>297</v>
      </c>
      <c r="F369" s="59">
        <v>447</v>
      </c>
      <c r="G369" s="59" t="s">
        <v>134</v>
      </c>
      <c r="H369" s="59">
        <v>45</v>
      </c>
      <c r="I369" s="59" t="s">
        <v>110</v>
      </c>
      <c r="J369" s="59">
        <v>8</v>
      </c>
      <c r="K369" s="59" t="s">
        <v>206</v>
      </c>
      <c r="L369" s="59">
        <v>1384</v>
      </c>
      <c r="M369" s="59" t="s">
        <v>5832</v>
      </c>
      <c r="N369" s="59" t="s">
        <v>6155</v>
      </c>
      <c r="O369" s="59">
        <v>9450007</v>
      </c>
      <c r="P369" s="59" t="s">
        <v>6287</v>
      </c>
    </row>
    <row r="370" spans="1:16" x14ac:dyDescent="0.25">
      <c r="A370" s="59">
        <v>10369</v>
      </c>
      <c r="B370" s="59" t="s">
        <v>5451</v>
      </c>
      <c r="C370" s="59" t="s">
        <v>321</v>
      </c>
      <c r="D370" s="59">
        <v>658</v>
      </c>
      <c r="E370" s="59" t="s">
        <v>297</v>
      </c>
      <c r="F370" s="59">
        <v>447</v>
      </c>
      <c r="G370" s="59" t="s">
        <v>462</v>
      </c>
      <c r="H370" s="59">
        <v>80</v>
      </c>
      <c r="I370" s="59" t="s">
        <v>114</v>
      </c>
      <c r="J370" s="59">
        <v>12</v>
      </c>
      <c r="K370" s="59" t="s">
        <v>206</v>
      </c>
      <c r="L370" s="59">
        <v>1384</v>
      </c>
      <c r="M370" s="59" t="s">
        <v>5833</v>
      </c>
      <c r="N370" s="59" t="s">
        <v>6195</v>
      </c>
      <c r="O370" s="59">
        <v>9743311</v>
      </c>
      <c r="P370" s="59" t="s">
        <v>6322</v>
      </c>
    </row>
    <row r="371" spans="1:16" x14ac:dyDescent="0.25">
      <c r="A371" s="59">
        <v>10370</v>
      </c>
      <c r="B371" s="59" t="s">
        <v>49</v>
      </c>
      <c r="C371" s="59" t="s">
        <v>321</v>
      </c>
      <c r="D371" s="59">
        <v>658</v>
      </c>
      <c r="E371" s="59" t="s">
        <v>297</v>
      </c>
      <c r="F371" s="59">
        <v>447</v>
      </c>
      <c r="G371" s="59" t="s">
        <v>134</v>
      </c>
      <c r="H371" s="59">
        <v>45</v>
      </c>
      <c r="I371" s="59" t="s">
        <v>110</v>
      </c>
      <c r="J371" s="59">
        <v>8</v>
      </c>
      <c r="K371" s="59" t="s">
        <v>202</v>
      </c>
      <c r="L371" s="59">
        <v>1768</v>
      </c>
      <c r="M371" s="59" t="s">
        <v>5834</v>
      </c>
      <c r="N371" s="59" t="s">
        <v>6177</v>
      </c>
      <c r="O371" s="59">
        <v>9757517</v>
      </c>
      <c r="P371" s="59" t="s">
        <v>6307</v>
      </c>
    </row>
    <row r="372" spans="1:16" x14ac:dyDescent="0.25">
      <c r="A372" s="59">
        <v>10371</v>
      </c>
      <c r="B372" s="59" t="s">
        <v>5452</v>
      </c>
      <c r="C372" s="59" t="s">
        <v>321</v>
      </c>
      <c r="D372" s="59">
        <v>658</v>
      </c>
      <c r="E372" s="59" t="s">
        <v>297</v>
      </c>
      <c r="F372" s="59">
        <v>447</v>
      </c>
      <c r="G372" s="59" t="s">
        <v>132</v>
      </c>
      <c r="H372" s="59">
        <v>50</v>
      </c>
      <c r="I372" s="59" t="s">
        <v>110</v>
      </c>
      <c r="J372" s="59">
        <v>8</v>
      </c>
      <c r="K372" s="59" t="s">
        <v>202</v>
      </c>
      <c r="L372" s="59">
        <v>1768</v>
      </c>
      <c r="M372" s="59" t="s">
        <v>5835</v>
      </c>
      <c r="N372" s="59" t="s">
        <v>6196</v>
      </c>
      <c r="O372" s="59">
        <v>9972759</v>
      </c>
      <c r="P372" s="59" t="s">
        <v>6281</v>
      </c>
    </row>
    <row r="373" spans="1:16" x14ac:dyDescent="0.25">
      <c r="A373" s="59">
        <v>10372</v>
      </c>
      <c r="B373" s="59" t="s">
        <v>5451</v>
      </c>
      <c r="C373" s="59" t="s">
        <v>321</v>
      </c>
      <c r="D373" s="59">
        <v>658</v>
      </c>
      <c r="E373" s="59" t="s">
        <v>297</v>
      </c>
      <c r="F373" s="59">
        <v>447</v>
      </c>
      <c r="G373" s="59" t="s">
        <v>462</v>
      </c>
      <c r="H373" s="59">
        <v>80</v>
      </c>
      <c r="I373" s="59" t="s">
        <v>99</v>
      </c>
      <c r="J373" s="59">
        <v>16</v>
      </c>
      <c r="K373" s="59" t="s">
        <v>202</v>
      </c>
      <c r="L373" s="59">
        <v>1768</v>
      </c>
      <c r="M373" s="59" t="s">
        <v>5836</v>
      </c>
      <c r="N373" s="59" t="s">
        <v>6195</v>
      </c>
      <c r="O373" s="59">
        <v>10030301</v>
      </c>
      <c r="P373" s="59" t="s">
        <v>6322</v>
      </c>
    </row>
    <row r="374" spans="1:16" x14ac:dyDescent="0.25">
      <c r="A374" s="59">
        <v>10373</v>
      </c>
      <c r="B374" s="59" t="s">
        <v>5453</v>
      </c>
      <c r="C374" s="59" t="s">
        <v>321</v>
      </c>
      <c r="D374" s="59">
        <v>658</v>
      </c>
      <c r="E374" s="59" t="s">
        <v>297</v>
      </c>
      <c r="F374" s="59">
        <v>447</v>
      </c>
      <c r="G374" s="59" t="s">
        <v>132</v>
      </c>
      <c r="H374" s="59">
        <v>50</v>
      </c>
      <c r="I374" s="59" t="s">
        <v>110</v>
      </c>
      <c r="J374" s="59">
        <v>8</v>
      </c>
      <c r="K374" s="59" t="s">
        <v>206</v>
      </c>
      <c r="L374" s="59">
        <v>1384</v>
      </c>
      <c r="M374" s="59" t="s">
        <v>5837</v>
      </c>
      <c r="N374" s="59" t="s">
        <v>6197</v>
      </c>
      <c r="O374" s="59">
        <v>10030301</v>
      </c>
      <c r="P374" s="59" t="s">
        <v>6323</v>
      </c>
    </row>
    <row r="375" spans="1:16" x14ac:dyDescent="0.25">
      <c r="A375" s="59">
        <v>10374</v>
      </c>
      <c r="B375" s="59" t="s">
        <v>146</v>
      </c>
      <c r="C375" s="59" t="s">
        <v>321</v>
      </c>
      <c r="D375" s="59">
        <v>658</v>
      </c>
      <c r="E375" s="59" t="s">
        <v>297</v>
      </c>
      <c r="F375" s="59">
        <v>447</v>
      </c>
      <c r="G375" s="59" t="s">
        <v>134</v>
      </c>
      <c r="H375" s="59">
        <v>45</v>
      </c>
      <c r="I375" s="59" t="s">
        <v>114</v>
      </c>
      <c r="J375" s="59">
        <v>12</v>
      </c>
      <c r="K375" s="59" t="s">
        <v>202</v>
      </c>
      <c r="L375" s="59">
        <v>1768</v>
      </c>
      <c r="M375" s="59" t="s">
        <v>5838</v>
      </c>
      <c r="N375" s="59" t="s">
        <v>6198</v>
      </c>
      <c r="O375" s="59">
        <v>10044507</v>
      </c>
      <c r="P375" s="59" t="s">
        <v>6324</v>
      </c>
    </row>
    <row r="376" spans="1:16" x14ac:dyDescent="0.25">
      <c r="A376" s="59">
        <v>10375</v>
      </c>
      <c r="B376" s="59" t="s">
        <v>49</v>
      </c>
      <c r="C376" s="59" t="s">
        <v>321</v>
      </c>
      <c r="D376" s="59">
        <v>658</v>
      </c>
      <c r="E376" s="59" t="s">
        <v>297</v>
      </c>
      <c r="F376" s="59">
        <v>447</v>
      </c>
      <c r="G376" s="59" t="s">
        <v>134</v>
      </c>
      <c r="H376" s="59">
        <v>45</v>
      </c>
      <c r="I376" s="59" t="s">
        <v>114</v>
      </c>
      <c r="J376" s="59">
        <v>12</v>
      </c>
      <c r="K376" s="59" t="s">
        <v>202</v>
      </c>
      <c r="L376" s="59">
        <v>1768</v>
      </c>
      <c r="M376" s="59" t="s">
        <v>5839</v>
      </c>
      <c r="N376" s="59" t="s">
        <v>6177</v>
      </c>
      <c r="O376" s="59">
        <v>10044507</v>
      </c>
      <c r="P376" s="59" t="s">
        <v>6307</v>
      </c>
    </row>
    <row r="377" spans="1:16" x14ac:dyDescent="0.25">
      <c r="A377" s="59">
        <v>10376</v>
      </c>
      <c r="B377" s="59" t="s">
        <v>5454</v>
      </c>
      <c r="C377" s="59" t="s">
        <v>321</v>
      </c>
      <c r="D377" s="59">
        <v>658</v>
      </c>
      <c r="E377" s="59" t="s">
        <v>297</v>
      </c>
      <c r="F377" s="59">
        <v>447</v>
      </c>
      <c r="G377" s="59" t="s">
        <v>109</v>
      </c>
      <c r="H377" s="59">
        <v>35</v>
      </c>
      <c r="I377" s="59" t="s">
        <v>110</v>
      </c>
      <c r="J377" s="59">
        <v>8</v>
      </c>
      <c r="K377" s="59" t="s">
        <v>4117</v>
      </c>
      <c r="L377" s="59">
        <v>1268</v>
      </c>
      <c r="M377" s="59" t="s">
        <v>5840</v>
      </c>
      <c r="N377" s="59" t="s">
        <v>6199</v>
      </c>
      <c r="O377" s="59">
        <v>10274242</v>
      </c>
      <c r="P377" s="59" t="s">
        <v>6325</v>
      </c>
    </row>
    <row r="378" spans="1:16" x14ac:dyDescent="0.25">
      <c r="A378" s="59">
        <v>10377</v>
      </c>
      <c r="B378" s="59" t="s">
        <v>49</v>
      </c>
      <c r="C378" s="59" t="s">
        <v>321</v>
      </c>
      <c r="D378" s="59">
        <v>658</v>
      </c>
      <c r="E378" s="59" t="s">
        <v>297</v>
      </c>
      <c r="F378" s="59">
        <v>447</v>
      </c>
      <c r="G378" s="59" t="s">
        <v>134</v>
      </c>
      <c r="H378" s="59">
        <v>45</v>
      </c>
      <c r="I378" s="59" t="s">
        <v>114</v>
      </c>
      <c r="J378" s="59">
        <v>12</v>
      </c>
      <c r="K378" s="59" t="s">
        <v>206</v>
      </c>
      <c r="L378" s="59">
        <v>1384</v>
      </c>
      <c r="M378" s="59" t="s">
        <v>5841</v>
      </c>
      <c r="N378" s="59" t="s">
        <v>6177</v>
      </c>
      <c r="O378" s="59">
        <v>10474992</v>
      </c>
      <c r="P378" s="59" t="s">
        <v>6307</v>
      </c>
    </row>
    <row r="379" spans="1:16" x14ac:dyDescent="0.25">
      <c r="A379" s="59">
        <v>10378</v>
      </c>
      <c r="B379" s="59" t="s">
        <v>5452</v>
      </c>
      <c r="C379" s="59" t="s">
        <v>321</v>
      </c>
      <c r="D379" s="59">
        <v>658</v>
      </c>
      <c r="E379" s="59" t="s">
        <v>297</v>
      </c>
      <c r="F379" s="59">
        <v>447</v>
      </c>
      <c r="G379" s="59" t="s">
        <v>132</v>
      </c>
      <c r="H379" s="59">
        <v>50</v>
      </c>
      <c r="I379" s="59" t="s">
        <v>99</v>
      </c>
      <c r="J379" s="59">
        <v>16</v>
      </c>
      <c r="K379" s="59" t="s">
        <v>202</v>
      </c>
      <c r="L379" s="59">
        <v>1768</v>
      </c>
      <c r="M379" s="59" t="s">
        <v>5842</v>
      </c>
      <c r="N379" s="59" t="s">
        <v>6196</v>
      </c>
      <c r="O379" s="59">
        <v>10690234</v>
      </c>
      <c r="P379" s="59" t="s">
        <v>6281</v>
      </c>
    </row>
    <row r="380" spans="1:16" x14ac:dyDescent="0.25">
      <c r="A380" s="59">
        <v>10379</v>
      </c>
      <c r="B380" s="59" t="s">
        <v>5454</v>
      </c>
      <c r="C380" s="59" t="s">
        <v>321</v>
      </c>
      <c r="D380" s="59">
        <v>658</v>
      </c>
      <c r="E380" s="59" t="s">
        <v>297</v>
      </c>
      <c r="F380" s="59">
        <v>447</v>
      </c>
      <c r="G380" s="59" t="s">
        <v>109</v>
      </c>
      <c r="H380" s="59">
        <v>35</v>
      </c>
      <c r="I380" s="59" t="s">
        <v>110</v>
      </c>
      <c r="J380" s="59">
        <v>8</v>
      </c>
      <c r="K380" s="59" t="s">
        <v>202</v>
      </c>
      <c r="L380" s="59">
        <v>1768</v>
      </c>
      <c r="M380" s="59" t="s">
        <v>5843</v>
      </c>
      <c r="N380" s="59" t="s">
        <v>6199</v>
      </c>
      <c r="O380" s="59">
        <v>10719077</v>
      </c>
      <c r="P380" s="59" t="s">
        <v>6325</v>
      </c>
    </row>
    <row r="381" spans="1:16" x14ac:dyDescent="0.25">
      <c r="A381" s="59">
        <v>10380</v>
      </c>
      <c r="B381" s="59" t="s">
        <v>49</v>
      </c>
      <c r="C381" s="59" t="s">
        <v>321</v>
      </c>
      <c r="D381" s="59">
        <v>658</v>
      </c>
      <c r="E381" s="59" t="s">
        <v>297</v>
      </c>
      <c r="F381" s="59">
        <v>447</v>
      </c>
      <c r="G381" s="59" t="s">
        <v>132</v>
      </c>
      <c r="H381" s="59">
        <v>50</v>
      </c>
      <c r="I381" s="59" t="s">
        <v>114</v>
      </c>
      <c r="J381" s="59">
        <v>12</v>
      </c>
      <c r="K381" s="59" t="s">
        <v>202</v>
      </c>
      <c r="L381" s="59">
        <v>1768</v>
      </c>
      <c r="M381" s="59" t="s">
        <v>5844</v>
      </c>
      <c r="N381" s="59" t="s">
        <v>6177</v>
      </c>
      <c r="O381" s="59">
        <v>10963018</v>
      </c>
      <c r="P381" s="59" t="s">
        <v>6307</v>
      </c>
    </row>
    <row r="382" spans="1:16" x14ac:dyDescent="0.25">
      <c r="A382" s="59">
        <v>10381</v>
      </c>
      <c r="B382" s="59" t="s">
        <v>5451</v>
      </c>
      <c r="C382" s="59" t="s">
        <v>321</v>
      </c>
      <c r="D382" s="59">
        <v>658</v>
      </c>
      <c r="E382" s="59" t="s">
        <v>297</v>
      </c>
      <c r="F382" s="59">
        <v>447</v>
      </c>
      <c r="G382" s="59" t="s">
        <v>462</v>
      </c>
      <c r="H382" s="59">
        <v>80</v>
      </c>
      <c r="I382" s="59" t="s">
        <v>99</v>
      </c>
      <c r="J382" s="59">
        <v>16</v>
      </c>
      <c r="K382" s="59" t="s">
        <v>206</v>
      </c>
      <c r="L382" s="59">
        <v>1384</v>
      </c>
      <c r="M382" s="59" t="s">
        <v>5845</v>
      </c>
      <c r="N382" s="59" t="s">
        <v>6195</v>
      </c>
      <c r="O382" s="59">
        <v>11221309</v>
      </c>
      <c r="P382" s="59" t="s">
        <v>6322</v>
      </c>
    </row>
    <row r="383" spans="1:16" x14ac:dyDescent="0.25">
      <c r="A383" s="59">
        <v>10382</v>
      </c>
      <c r="B383" s="59" t="s">
        <v>5455</v>
      </c>
      <c r="C383" s="59" t="s">
        <v>321</v>
      </c>
      <c r="D383" s="59">
        <v>658</v>
      </c>
      <c r="E383" s="59" t="s">
        <v>297</v>
      </c>
      <c r="F383" s="59">
        <v>447</v>
      </c>
      <c r="G383" s="59" t="s">
        <v>462</v>
      </c>
      <c r="H383" s="59">
        <v>80</v>
      </c>
      <c r="I383" s="59" t="s">
        <v>99</v>
      </c>
      <c r="J383" s="59">
        <v>16</v>
      </c>
      <c r="K383" s="59" t="s">
        <v>206</v>
      </c>
      <c r="L383" s="59">
        <v>1384</v>
      </c>
      <c r="M383" s="59" t="s">
        <v>5846</v>
      </c>
      <c r="N383" s="59" t="s">
        <v>6200</v>
      </c>
      <c r="O383" s="59">
        <v>11221309</v>
      </c>
      <c r="P383" s="59" t="s">
        <v>6281</v>
      </c>
    </row>
    <row r="384" spans="1:16" x14ac:dyDescent="0.25">
      <c r="A384" s="59">
        <v>10383</v>
      </c>
      <c r="B384" s="59" t="s">
        <v>5455</v>
      </c>
      <c r="C384" s="59" t="s">
        <v>321</v>
      </c>
      <c r="D384" s="59">
        <v>658</v>
      </c>
      <c r="E384" s="59" t="s">
        <v>297</v>
      </c>
      <c r="F384" s="59">
        <v>447</v>
      </c>
      <c r="G384" s="59" t="s">
        <v>462</v>
      </c>
      <c r="H384" s="59">
        <v>80</v>
      </c>
      <c r="I384" s="59" t="s">
        <v>99</v>
      </c>
      <c r="J384" s="59">
        <v>16</v>
      </c>
      <c r="K384" s="59" t="s">
        <v>206</v>
      </c>
      <c r="L384" s="59">
        <v>1384</v>
      </c>
      <c r="M384" s="59" t="s">
        <v>5847</v>
      </c>
      <c r="N384" s="59" t="s">
        <v>6200</v>
      </c>
      <c r="O384" s="59">
        <v>11221309</v>
      </c>
      <c r="P384" s="59" t="s">
        <v>6281</v>
      </c>
    </row>
    <row r="385" spans="1:16" x14ac:dyDescent="0.25">
      <c r="A385" s="59">
        <v>10384</v>
      </c>
      <c r="B385" s="59" t="s">
        <v>5450</v>
      </c>
      <c r="C385" s="59" t="s">
        <v>321</v>
      </c>
      <c r="D385" s="59">
        <v>658</v>
      </c>
      <c r="E385" s="59" t="s">
        <v>297</v>
      </c>
      <c r="F385" s="59">
        <v>447</v>
      </c>
      <c r="G385" s="59" t="s">
        <v>134</v>
      </c>
      <c r="H385" s="59">
        <v>45</v>
      </c>
      <c r="I385" s="59" t="s">
        <v>114</v>
      </c>
      <c r="J385" s="59">
        <v>12</v>
      </c>
      <c r="K385" s="59" t="s">
        <v>202</v>
      </c>
      <c r="L385" s="59">
        <v>1768</v>
      </c>
      <c r="M385" s="59" t="s">
        <v>5814</v>
      </c>
      <c r="N385" s="59" t="s">
        <v>6193</v>
      </c>
      <c r="O385" s="59">
        <v>11465251</v>
      </c>
      <c r="P385" s="59" t="s">
        <v>6280</v>
      </c>
    </row>
    <row r="386" spans="1:16" x14ac:dyDescent="0.25">
      <c r="A386" s="59">
        <v>10385</v>
      </c>
      <c r="B386" s="59" t="s">
        <v>5452</v>
      </c>
      <c r="C386" s="59" t="s">
        <v>321</v>
      </c>
      <c r="D386" s="59">
        <v>658</v>
      </c>
      <c r="E386" s="59" t="s">
        <v>297</v>
      </c>
      <c r="F386" s="59">
        <v>447</v>
      </c>
      <c r="G386" s="59" t="s">
        <v>132</v>
      </c>
      <c r="H386" s="59">
        <v>50</v>
      </c>
      <c r="I386" s="59" t="s">
        <v>211</v>
      </c>
      <c r="J386" s="59">
        <v>32</v>
      </c>
      <c r="K386" s="59" t="s">
        <v>202</v>
      </c>
      <c r="L386" s="59">
        <v>1768</v>
      </c>
      <c r="M386" s="59" t="s">
        <v>5848</v>
      </c>
      <c r="N386" s="59" t="s">
        <v>6196</v>
      </c>
      <c r="O386" s="59">
        <v>12412174</v>
      </c>
      <c r="P386" s="59" t="s">
        <v>6281</v>
      </c>
    </row>
    <row r="387" spans="1:16" x14ac:dyDescent="0.25">
      <c r="A387" s="59">
        <v>10386</v>
      </c>
      <c r="B387" s="59" t="s">
        <v>5404</v>
      </c>
      <c r="C387" s="59" t="s">
        <v>321</v>
      </c>
      <c r="D387" s="59">
        <v>658</v>
      </c>
      <c r="E387" s="59" t="s">
        <v>297</v>
      </c>
      <c r="F387" s="59">
        <v>447</v>
      </c>
      <c r="G387" s="59" t="s">
        <v>462</v>
      </c>
      <c r="H387" s="59">
        <v>80</v>
      </c>
      <c r="I387" s="59" t="s">
        <v>99</v>
      </c>
      <c r="J387" s="59">
        <v>16</v>
      </c>
      <c r="K387" s="59" t="s">
        <v>206</v>
      </c>
      <c r="L387" s="59">
        <v>1384</v>
      </c>
      <c r="M387" s="59" t="s">
        <v>5849</v>
      </c>
      <c r="N387" s="59" t="s">
        <v>6134</v>
      </c>
      <c r="O387" s="59">
        <v>12699308</v>
      </c>
      <c r="P387" s="59" t="s">
        <v>6271</v>
      </c>
    </row>
    <row r="388" spans="1:16" x14ac:dyDescent="0.25">
      <c r="A388" s="59">
        <v>10387</v>
      </c>
      <c r="B388" s="59" t="s">
        <v>5451</v>
      </c>
      <c r="C388" s="59" t="s">
        <v>321</v>
      </c>
      <c r="D388" s="59">
        <v>658</v>
      </c>
      <c r="E388" s="59" t="s">
        <v>297</v>
      </c>
      <c r="F388" s="59">
        <v>447</v>
      </c>
      <c r="G388" s="59" t="s">
        <v>462</v>
      </c>
      <c r="H388" s="59">
        <v>80</v>
      </c>
      <c r="I388" s="59" t="s">
        <v>99</v>
      </c>
      <c r="J388" s="59">
        <v>16</v>
      </c>
      <c r="K388" s="59" t="s">
        <v>206</v>
      </c>
      <c r="L388" s="59">
        <v>1384</v>
      </c>
      <c r="M388" s="59" t="s">
        <v>5850</v>
      </c>
      <c r="N388" s="59" t="s">
        <v>6195</v>
      </c>
      <c r="O388" s="59">
        <v>12699308</v>
      </c>
      <c r="P388" s="59" t="s">
        <v>6322</v>
      </c>
    </row>
    <row r="389" spans="1:16" x14ac:dyDescent="0.25">
      <c r="A389" s="59">
        <v>10388</v>
      </c>
      <c r="B389" s="59" t="s">
        <v>5455</v>
      </c>
      <c r="C389" s="59" t="s">
        <v>321</v>
      </c>
      <c r="D389" s="59">
        <v>658</v>
      </c>
      <c r="E389" s="59" t="s">
        <v>297</v>
      </c>
      <c r="F389" s="59">
        <v>447</v>
      </c>
      <c r="G389" s="59" t="s">
        <v>462</v>
      </c>
      <c r="H389" s="59">
        <v>80</v>
      </c>
      <c r="I389" s="59" t="s">
        <v>99</v>
      </c>
      <c r="J389" s="59">
        <v>16</v>
      </c>
      <c r="K389" s="59" t="s">
        <v>206</v>
      </c>
      <c r="L389" s="59">
        <v>1384</v>
      </c>
      <c r="M389" s="59" t="s">
        <v>5851</v>
      </c>
      <c r="N389" s="59" t="s">
        <v>6200</v>
      </c>
      <c r="O389" s="59">
        <v>12699308</v>
      </c>
      <c r="P389" s="59" t="s">
        <v>6281</v>
      </c>
    </row>
    <row r="390" spans="1:16" x14ac:dyDescent="0.25">
      <c r="A390" s="59">
        <v>10389</v>
      </c>
      <c r="B390" s="59" t="s">
        <v>49</v>
      </c>
      <c r="C390" s="59" t="s">
        <v>321</v>
      </c>
      <c r="D390" s="59">
        <v>658</v>
      </c>
      <c r="E390" s="59" t="s">
        <v>297</v>
      </c>
      <c r="F390" s="59">
        <v>447</v>
      </c>
      <c r="G390" s="59" t="s">
        <v>134</v>
      </c>
      <c r="H390" s="59">
        <v>45</v>
      </c>
      <c r="I390" s="59" t="s">
        <v>110</v>
      </c>
      <c r="J390" s="59">
        <v>8</v>
      </c>
      <c r="K390" s="59" t="s">
        <v>206</v>
      </c>
      <c r="L390" s="59">
        <v>1384</v>
      </c>
      <c r="M390" s="59" t="s">
        <v>5852</v>
      </c>
      <c r="N390" s="59" t="s">
        <v>6177</v>
      </c>
      <c r="O390" s="59">
        <v>12914407</v>
      </c>
      <c r="P390" s="59" t="s">
        <v>6307</v>
      </c>
    </row>
    <row r="391" spans="1:16" x14ac:dyDescent="0.25">
      <c r="A391" s="59">
        <v>10390</v>
      </c>
      <c r="B391" s="59" t="s">
        <v>5451</v>
      </c>
      <c r="C391" s="59" t="s">
        <v>321</v>
      </c>
      <c r="D391" s="59">
        <v>658</v>
      </c>
      <c r="E391" s="59" t="s">
        <v>297</v>
      </c>
      <c r="F391" s="59">
        <v>447</v>
      </c>
      <c r="G391" s="59" t="s">
        <v>462</v>
      </c>
      <c r="H391" s="59">
        <v>80</v>
      </c>
      <c r="I391" s="59" t="s">
        <v>99</v>
      </c>
      <c r="J391" s="59">
        <v>16</v>
      </c>
      <c r="K391" s="59" t="s">
        <v>202</v>
      </c>
      <c r="L391" s="59">
        <v>1768</v>
      </c>
      <c r="M391" s="59" t="s">
        <v>5853</v>
      </c>
      <c r="N391" s="59" t="s">
        <v>6195</v>
      </c>
      <c r="O391" s="59">
        <v>13431132</v>
      </c>
      <c r="P391" s="59" t="s">
        <v>6322</v>
      </c>
    </row>
    <row r="392" spans="1:16" x14ac:dyDescent="0.25">
      <c r="A392" s="59">
        <v>10391</v>
      </c>
      <c r="B392" s="59" t="s">
        <v>5451</v>
      </c>
      <c r="C392" s="59" t="s">
        <v>321</v>
      </c>
      <c r="D392" s="59">
        <v>658</v>
      </c>
      <c r="E392" s="59" t="s">
        <v>297</v>
      </c>
      <c r="F392" s="59">
        <v>447</v>
      </c>
      <c r="G392" s="59" t="s">
        <v>462</v>
      </c>
      <c r="H392" s="59">
        <v>80</v>
      </c>
      <c r="I392" s="59" t="s">
        <v>99</v>
      </c>
      <c r="J392" s="59">
        <v>16</v>
      </c>
      <c r="K392" s="59" t="s">
        <v>206</v>
      </c>
      <c r="L392" s="59">
        <v>1384</v>
      </c>
      <c r="M392" s="59" t="s">
        <v>5854</v>
      </c>
      <c r="N392" s="59" t="s">
        <v>6195</v>
      </c>
      <c r="O392" s="59">
        <v>13431132</v>
      </c>
      <c r="P392" s="59" t="s">
        <v>6322</v>
      </c>
    </row>
    <row r="393" spans="1:16" x14ac:dyDescent="0.25">
      <c r="A393" s="59">
        <v>10392</v>
      </c>
      <c r="B393" s="59" t="s">
        <v>5451</v>
      </c>
      <c r="C393" s="59" t="s">
        <v>321</v>
      </c>
      <c r="D393" s="59">
        <v>658</v>
      </c>
      <c r="E393" s="59" t="s">
        <v>297</v>
      </c>
      <c r="F393" s="59">
        <v>447</v>
      </c>
      <c r="G393" s="59" t="s">
        <v>462</v>
      </c>
      <c r="H393" s="59">
        <v>80</v>
      </c>
      <c r="I393" s="59" t="s">
        <v>99</v>
      </c>
      <c r="J393" s="59">
        <v>16</v>
      </c>
      <c r="K393" s="59" t="s">
        <v>202</v>
      </c>
      <c r="L393" s="59">
        <v>1768</v>
      </c>
      <c r="M393" s="59" t="s">
        <v>5855</v>
      </c>
      <c r="N393" s="59" t="s">
        <v>6195</v>
      </c>
      <c r="O393" s="59">
        <v>13431132</v>
      </c>
      <c r="P393" s="59" t="s">
        <v>6322</v>
      </c>
    </row>
    <row r="394" spans="1:16" x14ac:dyDescent="0.25">
      <c r="A394" s="59">
        <v>10393</v>
      </c>
      <c r="B394" s="59" t="s">
        <v>5451</v>
      </c>
      <c r="C394" s="59" t="s">
        <v>321</v>
      </c>
      <c r="D394" s="59">
        <v>658</v>
      </c>
      <c r="E394" s="59" t="s">
        <v>297</v>
      </c>
      <c r="F394" s="59">
        <v>447</v>
      </c>
      <c r="G394" s="59" t="s">
        <v>462</v>
      </c>
      <c r="H394" s="59">
        <v>80</v>
      </c>
      <c r="I394" s="59" t="s">
        <v>99</v>
      </c>
      <c r="J394" s="59">
        <v>16</v>
      </c>
      <c r="K394" s="59" t="s">
        <v>206</v>
      </c>
      <c r="L394" s="59">
        <v>1384</v>
      </c>
      <c r="M394" s="59" t="s">
        <v>5856</v>
      </c>
      <c r="N394" s="59" t="s">
        <v>6195</v>
      </c>
      <c r="O394" s="59">
        <v>13431132</v>
      </c>
      <c r="P394" s="59" t="s">
        <v>6322</v>
      </c>
    </row>
    <row r="395" spans="1:16" x14ac:dyDescent="0.25">
      <c r="A395" s="59">
        <v>10394</v>
      </c>
      <c r="B395" s="59" t="s">
        <v>5451</v>
      </c>
      <c r="C395" s="59" t="s">
        <v>321</v>
      </c>
      <c r="D395" s="59">
        <v>658</v>
      </c>
      <c r="E395" s="59" t="s">
        <v>297</v>
      </c>
      <c r="F395" s="59">
        <v>447</v>
      </c>
      <c r="G395" s="59" t="s">
        <v>462</v>
      </c>
      <c r="H395" s="59">
        <v>80</v>
      </c>
      <c r="I395" s="59" t="s">
        <v>99</v>
      </c>
      <c r="J395" s="59">
        <v>16</v>
      </c>
      <c r="K395" s="59" t="s">
        <v>206</v>
      </c>
      <c r="L395" s="59">
        <v>1384</v>
      </c>
      <c r="M395" s="59" t="s">
        <v>5857</v>
      </c>
      <c r="N395" s="59" t="s">
        <v>6195</v>
      </c>
      <c r="O395" s="59">
        <v>13431132</v>
      </c>
      <c r="P395" s="59" t="s">
        <v>6322</v>
      </c>
    </row>
    <row r="396" spans="1:16" x14ac:dyDescent="0.25">
      <c r="A396" s="59">
        <v>10395</v>
      </c>
      <c r="B396" s="59" t="s">
        <v>5451</v>
      </c>
      <c r="C396" s="59" t="s">
        <v>321</v>
      </c>
      <c r="D396" s="59">
        <v>658</v>
      </c>
      <c r="E396" s="59" t="s">
        <v>297</v>
      </c>
      <c r="F396" s="59">
        <v>447</v>
      </c>
      <c r="G396" s="59" t="s">
        <v>462</v>
      </c>
      <c r="H396" s="59">
        <v>80</v>
      </c>
      <c r="I396" s="59" t="s">
        <v>99</v>
      </c>
      <c r="J396" s="59">
        <v>16</v>
      </c>
      <c r="K396" s="59" t="s">
        <v>202</v>
      </c>
      <c r="L396" s="59">
        <v>1768</v>
      </c>
      <c r="M396" s="59" t="s">
        <v>5858</v>
      </c>
      <c r="N396" s="59" t="s">
        <v>6195</v>
      </c>
      <c r="O396" s="59">
        <v>13431132</v>
      </c>
      <c r="P396" s="59" t="s">
        <v>6322</v>
      </c>
    </row>
    <row r="397" spans="1:16" x14ac:dyDescent="0.25">
      <c r="A397" s="59">
        <v>10396</v>
      </c>
      <c r="B397" s="59" t="s">
        <v>5455</v>
      </c>
      <c r="C397" s="59" t="s">
        <v>321</v>
      </c>
      <c r="D397" s="59">
        <v>658</v>
      </c>
      <c r="E397" s="59" t="s">
        <v>297</v>
      </c>
      <c r="F397" s="59">
        <v>447</v>
      </c>
      <c r="G397" s="59" t="s">
        <v>462</v>
      </c>
      <c r="H397" s="59">
        <v>80</v>
      </c>
      <c r="I397" s="59" t="s">
        <v>99</v>
      </c>
      <c r="J397" s="59">
        <v>16</v>
      </c>
      <c r="K397" s="59" t="s">
        <v>202</v>
      </c>
      <c r="L397" s="59">
        <v>1768</v>
      </c>
      <c r="M397" s="59" t="s">
        <v>5859</v>
      </c>
      <c r="N397" s="59" t="s">
        <v>6200</v>
      </c>
      <c r="O397" s="59">
        <v>13431132</v>
      </c>
      <c r="P397" s="59" t="s">
        <v>6281</v>
      </c>
    </row>
    <row r="398" spans="1:16" x14ac:dyDescent="0.25">
      <c r="A398" s="59">
        <v>10397</v>
      </c>
      <c r="B398" s="59" t="s">
        <v>5455</v>
      </c>
      <c r="C398" s="59" t="s">
        <v>321</v>
      </c>
      <c r="D398" s="59">
        <v>658</v>
      </c>
      <c r="E398" s="59" t="s">
        <v>297</v>
      </c>
      <c r="F398" s="59">
        <v>447</v>
      </c>
      <c r="G398" s="59" t="s">
        <v>462</v>
      </c>
      <c r="H398" s="59">
        <v>80</v>
      </c>
      <c r="I398" s="59" t="s">
        <v>99</v>
      </c>
      <c r="J398" s="59">
        <v>16</v>
      </c>
      <c r="K398" s="59" t="s">
        <v>202</v>
      </c>
      <c r="L398" s="59">
        <v>1768</v>
      </c>
      <c r="M398" s="59" t="s">
        <v>5860</v>
      </c>
      <c r="N398" s="59" t="s">
        <v>6200</v>
      </c>
      <c r="O398" s="59">
        <v>13431132</v>
      </c>
      <c r="P398" s="59" t="s">
        <v>6281</v>
      </c>
    </row>
    <row r="399" spans="1:16" x14ac:dyDescent="0.25">
      <c r="A399" s="59">
        <v>10398</v>
      </c>
      <c r="B399" s="59" t="s">
        <v>5404</v>
      </c>
      <c r="C399" s="59" t="s">
        <v>321</v>
      </c>
      <c r="D399" s="59">
        <v>658</v>
      </c>
      <c r="E399" s="59" t="s">
        <v>297</v>
      </c>
      <c r="F399" s="59">
        <v>447</v>
      </c>
      <c r="G399" s="59" t="s">
        <v>462</v>
      </c>
      <c r="H399" s="59">
        <v>80</v>
      </c>
      <c r="I399" s="59" t="s">
        <v>99</v>
      </c>
      <c r="J399" s="59">
        <v>16</v>
      </c>
      <c r="K399" s="59" t="s">
        <v>206</v>
      </c>
      <c r="L399" s="59">
        <v>1384</v>
      </c>
      <c r="M399" s="59" t="s">
        <v>5861</v>
      </c>
      <c r="N399" s="59" t="s">
        <v>6134</v>
      </c>
      <c r="O399" s="59">
        <v>14177306</v>
      </c>
      <c r="P399" s="59" t="s">
        <v>6271</v>
      </c>
    </row>
    <row r="400" spans="1:16" x14ac:dyDescent="0.25">
      <c r="A400" s="59">
        <v>10399</v>
      </c>
      <c r="B400" s="59" t="s">
        <v>5451</v>
      </c>
      <c r="C400" s="59" t="s">
        <v>321</v>
      </c>
      <c r="D400" s="59">
        <v>658</v>
      </c>
      <c r="E400" s="59" t="s">
        <v>297</v>
      </c>
      <c r="F400" s="59">
        <v>447</v>
      </c>
      <c r="G400" s="59" t="s">
        <v>462</v>
      </c>
      <c r="H400" s="59">
        <v>80</v>
      </c>
      <c r="I400" s="59" t="s">
        <v>211</v>
      </c>
      <c r="J400" s="59">
        <v>32</v>
      </c>
      <c r="K400" s="59" t="s">
        <v>206</v>
      </c>
      <c r="L400" s="59">
        <v>1384</v>
      </c>
      <c r="M400" s="59" t="s">
        <v>5862</v>
      </c>
      <c r="N400" s="59" t="s">
        <v>6195</v>
      </c>
      <c r="O400" s="59">
        <v>14177306</v>
      </c>
      <c r="P400" s="59" t="s">
        <v>6322</v>
      </c>
    </row>
    <row r="401" spans="1:16" x14ac:dyDescent="0.25">
      <c r="A401" s="59">
        <v>10400</v>
      </c>
      <c r="B401" s="59" t="s">
        <v>5451</v>
      </c>
      <c r="C401" s="59" t="s">
        <v>321</v>
      </c>
      <c r="D401" s="59">
        <v>658</v>
      </c>
      <c r="E401" s="59" t="s">
        <v>297</v>
      </c>
      <c r="F401" s="59">
        <v>447</v>
      </c>
      <c r="G401" s="59" t="s">
        <v>462</v>
      </c>
      <c r="H401" s="59">
        <v>80</v>
      </c>
      <c r="I401" s="59" t="s">
        <v>211</v>
      </c>
      <c r="J401" s="59">
        <v>32</v>
      </c>
      <c r="K401" s="59" t="s">
        <v>206</v>
      </c>
      <c r="L401" s="59">
        <v>1384</v>
      </c>
      <c r="M401" s="59" t="s">
        <v>5863</v>
      </c>
      <c r="N401" s="59" t="s">
        <v>6195</v>
      </c>
      <c r="O401" s="59">
        <v>14177306</v>
      </c>
      <c r="P401" s="59" t="s">
        <v>6322</v>
      </c>
    </row>
    <row r="402" spans="1:16" x14ac:dyDescent="0.25">
      <c r="A402" s="59">
        <v>10401</v>
      </c>
      <c r="B402" s="59" t="s">
        <v>5404</v>
      </c>
      <c r="C402" s="59" t="s">
        <v>321</v>
      </c>
      <c r="D402" s="59">
        <v>658</v>
      </c>
      <c r="E402" s="59" t="s">
        <v>297</v>
      </c>
      <c r="F402" s="59">
        <v>447</v>
      </c>
      <c r="G402" s="59" t="s">
        <v>462</v>
      </c>
      <c r="H402" s="59">
        <v>80</v>
      </c>
      <c r="I402" s="59" t="s">
        <v>99</v>
      </c>
      <c r="J402" s="59">
        <v>16</v>
      </c>
      <c r="K402" s="59" t="s">
        <v>206</v>
      </c>
      <c r="L402" s="59">
        <v>1384</v>
      </c>
      <c r="M402" s="59" t="s">
        <v>5864</v>
      </c>
      <c r="N402" s="59" t="s">
        <v>6134</v>
      </c>
      <c r="O402" s="59">
        <v>14909131</v>
      </c>
      <c r="P402" s="59" t="s">
        <v>6271</v>
      </c>
    </row>
    <row r="403" spans="1:16" x14ac:dyDescent="0.25">
      <c r="A403" s="59">
        <v>10402</v>
      </c>
      <c r="B403" s="59" t="s">
        <v>5455</v>
      </c>
      <c r="C403" s="59" t="s">
        <v>321</v>
      </c>
      <c r="D403" s="59">
        <v>658</v>
      </c>
      <c r="E403" s="59" t="s">
        <v>297</v>
      </c>
      <c r="F403" s="59">
        <v>447</v>
      </c>
      <c r="G403" s="59" t="s">
        <v>462</v>
      </c>
      <c r="H403" s="59">
        <v>80</v>
      </c>
      <c r="I403" s="59" t="s">
        <v>99</v>
      </c>
      <c r="J403" s="59">
        <v>16</v>
      </c>
      <c r="K403" s="59" t="s">
        <v>213</v>
      </c>
      <c r="L403" s="59">
        <v>2768</v>
      </c>
      <c r="M403" s="59" t="s">
        <v>5865</v>
      </c>
      <c r="N403" s="59" t="s">
        <v>6200</v>
      </c>
      <c r="O403" s="59">
        <v>14909131</v>
      </c>
      <c r="P403" s="59" t="s">
        <v>6281</v>
      </c>
    </row>
    <row r="404" spans="1:16" x14ac:dyDescent="0.25">
      <c r="A404" s="59">
        <v>10403</v>
      </c>
      <c r="B404" s="59" t="s">
        <v>5455</v>
      </c>
      <c r="C404" s="59" t="s">
        <v>321</v>
      </c>
      <c r="D404" s="59">
        <v>658</v>
      </c>
      <c r="E404" s="59" t="s">
        <v>297</v>
      </c>
      <c r="F404" s="59">
        <v>447</v>
      </c>
      <c r="G404" s="59" t="s">
        <v>462</v>
      </c>
      <c r="H404" s="59">
        <v>80</v>
      </c>
      <c r="I404" s="59" t="s">
        <v>99</v>
      </c>
      <c r="J404" s="59">
        <v>16</v>
      </c>
      <c r="K404" s="59" t="s">
        <v>206</v>
      </c>
      <c r="L404" s="59">
        <v>1384</v>
      </c>
      <c r="M404" s="59" t="s">
        <v>5866</v>
      </c>
      <c r="N404" s="59" t="s">
        <v>6200</v>
      </c>
      <c r="O404" s="59">
        <v>14909131</v>
      </c>
      <c r="P404" s="59" t="s">
        <v>6281</v>
      </c>
    </row>
    <row r="405" spans="1:16" x14ac:dyDescent="0.25">
      <c r="A405" s="59">
        <v>10404</v>
      </c>
      <c r="B405" s="59" t="s">
        <v>5455</v>
      </c>
      <c r="C405" s="59" t="s">
        <v>321</v>
      </c>
      <c r="D405" s="59">
        <v>658</v>
      </c>
      <c r="E405" s="59" t="s">
        <v>297</v>
      </c>
      <c r="F405" s="59">
        <v>447</v>
      </c>
      <c r="G405" s="59" t="s">
        <v>462</v>
      </c>
      <c r="H405" s="59">
        <v>80</v>
      </c>
      <c r="I405" s="59" t="s">
        <v>99</v>
      </c>
      <c r="J405" s="59">
        <v>16</v>
      </c>
      <c r="K405" s="59" t="s">
        <v>213</v>
      </c>
      <c r="L405" s="59">
        <v>2768</v>
      </c>
      <c r="M405" s="59" t="s">
        <v>5867</v>
      </c>
      <c r="N405" s="59" t="s">
        <v>6200</v>
      </c>
      <c r="O405" s="59">
        <v>14909131</v>
      </c>
      <c r="P405" s="59" t="s">
        <v>6281</v>
      </c>
    </row>
    <row r="406" spans="1:16" x14ac:dyDescent="0.25">
      <c r="A406" s="59">
        <v>10405</v>
      </c>
      <c r="B406" s="59" t="s">
        <v>5455</v>
      </c>
      <c r="C406" s="59" t="s">
        <v>321</v>
      </c>
      <c r="D406" s="59">
        <v>658</v>
      </c>
      <c r="E406" s="59" t="s">
        <v>297</v>
      </c>
      <c r="F406" s="59">
        <v>447</v>
      </c>
      <c r="G406" s="59" t="s">
        <v>462</v>
      </c>
      <c r="H406" s="59">
        <v>80</v>
      </c>
      <c r="I406" s="59" t="s">
        <v>99</v>
      </c>
      <c r="J406" s="59">
        <v>16</v>
      </c>
      <c r="K406" s="59" t="s">
        <v>213</v>
      </c>
      <c r="L406" s="59">
        <v>2768</v>
      </c>
      <c r="M406" s="59" t="s">
        <v>5868</v>
      </c>
      <c r="N406" s="59" t="s">
        <v>6200</v>
      </c>
      <c r="O406" s="59">
        <v>14909131</v>
      </c>
      <c r="P406" s="59" t="s">
        <v>6281</v>
      </c>
    </row>
    <row r="407" spans="1:16" x14ac:dyDescent="0.25">
      <c r="A407" s="59">
        <v>10406</v>
      </c>
      <c r="B407" s="59" t="s">
        <v>5455</v>
      </c>
      <c r="C407" s="59" t="s">
        <v>321</v>
      </c>
      <c r="D407" s="59">
        <v>658</v>
      </c>
      <c r="E407" s="59" t="s">
        <v>297</v>
      </c>
      <c r="F407" s="59">
        <v>447</v>
      </c>
      <c r="G407" s="59" t="s">
        <v>462</v>
      </c>
      <c r="H407" s="59">
        <v>80</v>
      </c>
      <c r="I407" s="59" t="s">
        <v>99</v>
      </c>
      <c r="J407" s="59">
        <v>16</v>
      </c>
      <c r="K407" s="59" t="s">
        <v>206</v>
      </c>
      <c r="L407" s="59">
        <v>1384</v>
      </c>
      <c r="M407" s="59" t="s">
        <v>5869</v>
      </c>
      <c r="N407" s="59" t="s">
        <v>6200</v>
      </c>
      <c r="O407" s="59">
        <v>14909131</v>
      </c>
      <c r="P407" s="59" t="s">
        <v>6281</v>
      </c>
    </row>
    <row r="408" spans="1:16" x14ac:dyDescent="0.25">
      <c r="A408" s="59">
        <v>10407</v>
      </c>
      <c r="B408" s="59" t="s">
        <v>5455</v>
      </c>
      <c r="C408" s="59" t="s">
        <v>321</v>
      </c>
      <c r="D408" s="59">
        <v>658</v>
      </c>
      <c r="E408" s="59" t="s">
        <v>297</v>
      </c>
      <c r="F408" s="59">
        <v>447</v>
      </c>
      <c r="G408" s="59" t="s">
        <v>462</v>
      </c>
      <c r="H408" s="59">
        <v>80</v>
      </c>
      <c r="I408" s="59" t="s">
        <v>99</v>
      </c>
      <c r="J408" s="59">
        <v>16</v>
      </c>
      <c r="K408" s="59" t="s">
        <v>213</v>
      </c>
      <c r="L408" s="59">
        <v>2768</v>
      </c>
      <c r="M408" s="59" t="s">
        <v>5870</v>
      </c>
      <c r="N408" s="59" t="s">
        <v>6200</v>
      </c>
      <c r="O408" s="59">
        <v>14909131</v>
      </c>
      <c r="P408" s="59" t="s">
        <v>6281</v>
      </c>
    </row>
    <row r="409" spans="1:16" x14ac:dyDescent="0.25">
      <c r="A409" s="59">
        <v>10408</v>
      </c>
      <c r="B409" s="59" t="s">
        <v>5404</v>
      </c>
      <c r="C409" s="59" t="s">
        <v>321</v>
      </c>
      <c r="D409" s="59">
        <v>658</v>
      </c>
      <c r="E409" s="59" t="s">
        <v>297</v>
      </c>
      <c r="F409" s="59">
        <v>447</v>
      </c>
      <c r="G409" s="59" t="s">
        <v>462</v>
      </c>
      <c r="H409" s="59">
        <v>80</v>
      </c>
      <c r="I409" s="59" t="s">
        <v>211</v>
      </c>
      <c r="J409" s="59">
        <v>32</v>
      </c>
      <c r="K409" s="59" t="s">
        <v>206</v>
      </c>
      <c r="L409" s="59">
        <v>1384</v>
      </c>
      <c r="M409" s="59" t="s">
        <v>5871</v>
      </c>
      <c r="N409" s="59" t="s">
        <v>6134</v>
      </c>
      <c r="O409" s="59">
        <v>15655305</v>
      </c>
      <c r="P409" s="59" t="s">
        <v>6271</v>
      </c>
    </row>
    <row r="410" spans="1:16" x14ac:dyDescent="0.25">
      <c r="A410" s="59">
        <v>10409</v>
      </c>
      <c r="B410" s="59" t="s">
        <v>5451</v>
      </c>
      <c r="C410" s="59" t="s">
        <v>321</v>
      </c>
      <c r="D410" s="59">
        <v>658</v>
      </c>
      <c r="E410" s="59" t="s">
        <v>297</v>
      </c>
      <c r="F410" s="59">
        <v>447</v>
      </c>
      <c r="G410" s="59" t="s">
        <v>462</v>
      </c>
      <c r="H410" s="59">
        <v>80</v>
      </c>
      <c r="I410" s="59" t="s">
        <v>99</v>
      </c>
      <c r="J410" s="59">
        <v>16</v>
      </c>
      <c r="K410" s="59" t="s">
        <v>202</v>
      </c>
      <c r="L410" s="59">
        <v>1768</v>
      </c>
      <c r="M410" s="59" t="s">
        <v>5872</v>
      </c>
      <c r="N410" s="59" t="s">
        <v>6195</v>
      </c>
      <c r="O410" s="59">
        <v>15655305</v>
      </c>
      <c r="P410" s="59" t="s">
        <v>6322</v>
      </c>
    </row>
    <row r="411" spans="1:16" x14ac:dyDescent="0.25">
      <c r="A411" s="59">
        <v>10410</v>
      </c>
      <c r="B411" s="59" t="s">
        <v>5451</v>
      </c>
      <c r="C411" s="59" t="s">
        <v>321</v>
      </c>
      <c r="D411" s="59">
        <v>658</v>
      </c>
      <c r="E411" s="59" t="s">
        <v>297</v>
      </c>
      <c r="F411" s="59">
        <v>447</v>
      </c>
      <c r="G411" s="59" t="s">
        <v>462</v>
      </c>
      <c r="H411" s="59">
        <v>80</v>
      </c>
      <c r="I411" s="59" t="s">
        <v>211</v>
      </c>
      <c r="J411" s="59">
        <v>32</v>
      </c>
      <c r="K411" s="59" t="s">
        <v>206</v>
      </c>
      <c r="L411" s="59">
        <v>1384</v>
      </c>
      <c r="M411" s="59" t="s">
        <v>5873</v>
      </c>
      <c r="N411" s="59" t="s">
        <v>6195</v>
      </c>
      <c r="O411" s="59">
        <v>15655305</v>
      </c>
      <c r="P411" s="59" t="s">
        <v>6322</v>
      </c>
    </row>
    <row r="412" spans="1:16" x14ac:dyDescent="0.25">
      <c r="A412" s="59">
        <v>10411</v>
      </c>
      <c r="B412" s="59" t="s">
        <v>5451</v>
      </c>
      <c r="C412" s="59" t="s">
        <v>321</v>
      </c>
      <c r="D412" s="59">
        <v>658</v>
      </c>
      <c r="E412" s="59" t="s">
        <v>297</v>
      </c>
      <c r="F412" s="59">
        <v>447</v>
      </c>
      <c r="G412" s="59" t="s">
        <v>462</v>
      </c>
      <c r="H412" s="59">
        <v>80</v>
      </c>
      <c r="I412" s="59" t="s">
        <v>99</v>
      </c>
      <c r="J412" s="59">
        <v>16</v>
      </c>
      <c r="K412" s="59" t="s">
        <v>202</v>
      </c>
      <c r="L412" s="59">
        <v>1768</v>
      </c>
      <c r="M412" s="59" t="s">
        <v>5874</v>
      </c>
      <c r="N412" s="59" t="s">
        <v>6195</v>
      </c>
      <c r="O412" s="59">
        <v>15655305</v>
      </c>
      <c r="P412" s="59" t="s">
        <v>6322</v>
      </c>
    </row>
    <row r="413" spans="1:16" x14ac:dyDescent="0.25">
      <c r="A413" s="59">
        <v>10412</v>
      </c>
      <c r="B413" s="59" t="s">
        <v>5451</v>
      </c>
      <c r="C413" s="59" t="s">
        <v>321</v>
      </c>
      <c r="D413" s="59">
        <v>658</v>
      </c>
      <c r="E413" s="59" t="s">
        <v>297</v>
      </c>
      <c r="F413" s="59">
        <v>447</v>
      </c>
      <c r="G413" s="59" t="s">
        <v>462</v>
      </c>
      <c r="H413" s="59">
        <v>80</v>
      </c>
      <c r="I413" s="59" t="s">
        <v>99</v>
      </c>
      <c r="J413" s="59">
        <v>16</v>
      </c>
      <c r="K413" s="59" t="s">
        <v>202</v>
      </c>
      <c r="L413" s="59">
        <v>1768</v>
      </c>
      <c r="M413" s="59" t="s">
        <v>5875</v>
      </c>
      <c r="N413" s="59" t="s">
        <v>6195</v>
      </c>
      <c r="O413" s="59">
        <v>15655305</v>
      </c>
      <c r="P413" s="59" t="s">
        <v>6322</v>
      </c>
    </row>
    <row r="414" spans="1:16" x14ac:dyDescent="0.25">
      <c r="A414" s="59">
        <v>10413</v>
      </c>
      <c r="B414" s="59" t="s">
        <v>5404</v>
      </c>
      <c r="C414" s="59" t="s">
        <v>806</v>
      </c>
      <c r="D414" s="59">
        <v>1093</v>
      </c>
      <c r="E414" s="59" t="s">
        <v>297</v>
      </c>
      <c r="F414" s="59">
        <v>447</v>
      </c>
      <c r="G414" s="59" t="s">
        <v>462</v>
      </c>
      <c r="H414" s="59">
        <v>80</v>
      </c>
      <c r="I414" s="59" t="s">
        <v>114</v>
      </c>
      <c r="J414" s="59">
        <v>12</v>
      </c>
      <c r="K414" s="59" t="s">
        <v>202</v>
      </c>
      <c r="L414" s="59">
        <v>1768</v>
      </c>
      <c r="M414" s="59" t="s">
        <v>5876</v>
      </c>
      <c r="N414" s="59" t="s">
        <v>6134</v>
      </c>
      <c r="O414" s="59">
        <v>13617676</v>
      </c>
      <c r="P414" s="59" t="s">
        <v>6271</v>
      </c>
    </row>
    <row r="415" spans="1:16" x14ac:dyDescent="0.25">
      <c r="A415" s="59">
        <v>10414</v>
      </c>
      <c r="B415" s="59" t="s">
        <v>5456</v>
      </c>
      <c r="C415" s="59" t="s">
        <v>351</v>
      </c>
      <c r="D415" s="59">
        <v>904</v>
      </c>
      <c r="E415" s="59" t="s">
        <v>5373</v>
      </c>
      <c r="F415" s="59">
        <v>460</v>
      </c>
      <c r="G415" s="59" t="s">
        <v>132</v>
      </c>
      <c r="H415" s="59">
        <v>50</v>
      </c>
      <c r="I415" s="59" t="s">
        <v>110</v>
      </c>
      <c r="J415" s="59">
        <v>8</v>
      </c>
      <c r="K415" s="59" t="s">
        <v>202</v>
      </c>
      <c r="L415" s="59">
        <v>1768</v>
      </c>
      <c r="M415" s="59" t="s">
        <v>5877</v>
      </c>
      <c r="N415" s="59" t="s">
        <v>6201</v>
      </c>
      <c r="O415" s="59">
        <v>14765636</v>
      </c>
      <c r="P415" s="59" t="s">
        <v>6326</v>
      </c>
    </row>
    <row r="416" spans="1:16" x14ac:dyDescent="0.25">
      <c r="A416" s="59">
        <v>10415</v>
      </c>
      <c r="B416" s="59" t="s">
        <v>5456</v>
      </c>
      <c r="C416" s="59" t="s">
        <v>351</v>
      </c>
      <c r="D416" s="59">
        <v>904</v>
      </c>
      <c r="E416" s="59" t="s">
        <v>5373</v>
      </c>
      <c r="F416" s="59">
        <v>460</v>
      </c>
      <c r="G416" s="59" t="s">
        <v>132</v>
      </c>
      <c r="H416" s="59">
        <v>50</v>
      </c>
      <c r="I416" s="59" t="s">
        <v>99</v>
      </c>
      <c r="J416" s="59">
        <v>16</v>
      </c>
      <c r="K416" s="59" t="s">
        <v>202</v>
      </c>
      <c r="L416" s="59">
        <v>1768</v>
      </c>
      <c r="M416" s="59" t="s">
        <v>5878</v>
      </c>
      <c r="N416" s="59" t="s">
        <v>6201</v>
      </c>
      <c r="O416" s="59">
        <v>16344081</v>
      </c>
      <c r="P416" s="59" t="s">
        <v>6326</v>
      </c>
    </row>
    <row r="417" spans="1:16" x14ac:dyDescent="0.25">
      <c r="A417" s="59">
        <v>10416</v>
      </c>
      <c r="B417" s="59" t="s">
        <v>5457</v>
      </c>
      <c r="C417" s="59" t="s">
        <v>967</v>
      </c>
      <c r="D417" s="59">
        <v>916</v>
      </c>
      <c r="E417" s="59" t="s">
        <v>5372</v>
      </c>
      <c r="F417" s="59">
        <v>460</v>
      </c>
      <c r="G417" s="59" t="s">
        <v>132</v>
      </c>
      <c r="H417" s="59">
        <v>50</v>
      </c>
      <c r="I417" s="59" t="s">
        <v>110</v>
      </c>
      <c r="J417" s="59">
        <v>8</v>
      </c>
      <c r="K417" s="59" t="s">
        <v>202</v>
      </c>
      <c r="L417" s="59">
        <v>1768</v>
      </c>
      <c r="M417" s="59" t="s">
        <v>5879</v>
      </c>
      <c r="N417" s="59" t="s">
        <v>6202</v>
      </c>
      <c r="O417" s="59">
        <v>16344081</v>
      </c>
      <c r="P417" s="59" t="s">
        <v>6327</v>
      </c>
    </row>
    <row r="418" spans="1:16" x14ac:dyDescent="0.25">
      <c r="A418" s="59">
        <v>10417</v>
      </c>
      <c r="B418" s="59" t="s">
        <v>5458</v>
      </c>
      <c r="C418" s="59" t="s">
        <v>1052</v>
      </c>
      <c r="D418" s="59">
        <v>837</v>
      </c>
      <c r="E418" s="59" t="s">
        <v>5376</v>
      </c>
      <c r="F418" s="59">
        <v>462</v>
      </c>
      <c r="G418" s="59" t="s">
        <v>132</v>
      </c>
      <c r="H418" s="59">
        <v>50</v>
      </c>
      <c r="I418" s="59" t="s">
        <v>110</v>
      </c>
      <c r="J418" s="59">
        <v>8</v>
      </c>
      <c r="K418" s="59" t="s">
        <v>206</v>
      </c>
      <c r="L418" s="59">
        <v>1384</v>
      </c>
      <c r="M418" s="59" t="s">
        <v>5880</v>
      </c>
      <c r="N418" s="59" t="s">
        <v>6203</v>
      </c>
      <c r="O418" s="59">
        <v>14336729</v>
      </c>
      <c r="P418" s="59" t="s">
        <v>6328</v>
      </c>
    </row>
    <row r="419" spans="1:16" x14ac:dyDescent="0.25">
      <c r="A419" s="59">
        <v>10418</v>
      </c>
      <c r="B419" s="59" t="s">
        <v>5459</v>
      </c>
      <c r="C419" s="59" t="s">
        <v>1052</v>
      </c>
      <c r="D419" s="59">
        <v>837</v>
      </c>
      <c r="E419" s="59" t="s">
        <v>5376</v>
      </c>
      <c r="F419" s="59">
        <v>462</v>
      </c>
      <c r="G419" s="59" t="s">
        <v>132</v>
      </c>
      <c r="H419" s="59">
        <v>50</v>
      </c>
      <c r="I419" s="59" t="s">
        <v>99</v>
      </c>
      <c r="J419" s="59">
        <v>16</v>
      </c>
      <c r="K419" s="59" t="s">
        <v>213</v>
      </c>
      <c r="L419" s="59">
        <v>2768</v>
      </c>
      <c r="M419" s="59" t="s">
        <v>5881</v>
      </c>
      <c r="N419" s="59" t="s">
        <v>6204</v>
      </c>
      <c r="O419" s="59">
        <v>16344081</v>
      </c>
      <c r="P419" s="59" t="s">
        <v>6329</v>
      </c>
    </row>
    <row r="420" spans="1:16" x14ac:dyDescent="0.25">
      <c r="A420" s="59">
        <v>10419</v>
      </c>
      <c r="B420" s="59" t="s">
        <v>5459</v>
      </c>
      <c r="C420" s="59" t="s">
        <v>1052</v>
      </c>
      <c r="D420" s="59">
        <v>837</v>
      </c>
      <c r="E420" s="59" t="s">
        <v>5375</v>
      </c>
      <c r="F420" s="59">
        <v>462</v>
      </c>
      <c r="G420" s="59" t="s">
        <v>132</v>
      </c>
      <c r="H420" s="59">
        <v>50</v>
      </c>
      <c r="I420" s="59" t="s">
        <v>90</v>
      </c>
      <c r="J420" s="59">
        <v>4</v>
      </c>
      <c r="K420" s="59" t="s">
        <v>206</v>
      </c>
      <c r="L420" s="59">
        <v>1384</v>
      </c>
      <c r="M420" s="59" t="s">
        <v>5882</v>
      </c>
      <c r="N420" s="59" t="s">
        <v>6204</v>
      </c>
      <c r="O420" s="59">
        <v>13316336</v>
      </c>
      <c r="P420" s="59" t="s">
        <v>6329</v>
      </c>
    </row>
    <row r="421" spans="1:16" x14ac:dyDescent="0.25">
      <c r="A421" s="59">
        <v>10420</v>
      </c>
      <c r="B421" s="59" t="s">
        <v>5459</v>
      </c>
      <c r="C421" s="59" t="s">
        <v>1052</v>
      </c>
      <c r="D421" s="59">
        <v>837</v>
      </c>
      <c r="E421" s="59" t="s">
        <v>5375</v>
      </c>
      <c r="F421" s="59">
        <v>462</v>
      </c>
      <c r="G421" s="59" t="s">
        <v>132</v>
      </c>
      <c r="H421" s="59">
        <v>50</v>
      </c>
      <c r="I421" s="59" t="s">
        <v>110</v>
      </c>
      <c r="J421" s="59">
        <v>8</v>
      </c>
      <c r="K421" s="59" t="s">
        <v>206</v>
      </c>
      <c r="L421" s="59">
        <v>1384</v>
      </c>
      <c r="M421" s="59" t="s">
        <v>5883</v>
      </c>
      <c r="N421" s="59" t="s">
        <v>6204</v>
      </c>
      <c r="O421" s="59">
        <v>13330686</v>
      </c>
      <c r="P421" s="59" t="s">
        <v>6329</v>
      </c>
    </row>
    <row r="422" spans="1:16" x14ac:dyDescent="0.25">
      <c r="A422" s="59">
        <v>10421</v>
      </c>
      <c r="B422" s="59" t="s">
        <v>5460</v>
      </c>
      <c r="C422" s="59" t="s">
        <v>1052</v>
      </c>
      <c r="D422" s="59">
        <v>837</v>
      </c>
      <c r="E422" s="59" t="s">
        <v>5375</v>
      </c>
      <c r="F422" s="59">
        <v>462</v>
      </c>
      <c r="G422" s="59" t="s">
        <v>132</v>
      </c>
      <c r="H422" s="59">
        <v>50</v>
      </c>
      <c r="I422" s="59" t="s">
        <v>90</v>
      </c>
      <c r="J422" s="59">
        <v>4</v>
      </c>
      <c r="K422" s="59" t="s">
        <v>261</v>
      </c>
      <c r="L422" s="59">
        <v>2384</v>
      </c>
      <c r="M422" s="59" t="s">
        <v>5884</v>
      </c>
      <c r="N422" s="59" t="s">
        <v>6205</v>
      </c>
      <c r="O422" s="59">
        <v>13330686</v>
      </c>
      <c r="P422" s="59" t="s">
        <v>6286</v>
      </c>
    </row>
    <row r="423" spans="1:16" x14ac:dyDescent="0.25">
      <c r="A423" s="59">
        <v>10422</v>
      </c>
      <c r="B423" s="59" t="s">
        <v>5460</v>
      </c>
      <c r="C423" s="59" t="s">
        <v>1052</v>
      </c>
      <c r="D423" s="59">
        <v>837</v>
      </c>
      <c r="E423" s="59" t="s">
        <v>5375</v>
      </c>
      <c r="F423" s="59">
        <v>462</v>
      </c>
      <c r="G423" s="59" t="s">
        <v>132</v>
      </c>
      <c r="H423" s="59">
        <v>50</v>
      </c>
      <c r="I423" s="59" t="s">
        <v>110</v>
      </c>
      <c r="J423" s="59">
        <v>8</v>
      </c>
      <c r="K423" s="59" t="s">
        <v>206</v>
      </c>
      <c r="L423" s="59">
        <v>1384</v>
      </c>
      <c r="M423" s="59" t="s">
        <v>5885</v>
      </c>
      <c r="N423" s="59" t="s">
        <v>6205</v>
      </c>
      <c r="O423" s="59">
        <v>13617676</v>
      </c>
      <c r="P423" s="59" t="s">
        <v>6286</v>
      </c>
    </row>
    <row r="424" spans="1:16" x14ac:dyDescent="0.25">
      <c r="A424" s="59">
        <v>10423</v>
      </c>
      <c r="B424" s="59" t="s">
        <v>5459</v>
      </c>
      <c r="C424" s="59" t="s">
        <v>1052</v>
      </c>
      <c r="D424" s="59">
        <v>837</v>
      </c>
      <c r="E424" s="59" t="s">
        <v>5375</v>
      </c>
      <c r="F424" s="59">
        <v>462</v>
      </c>
      <c r="G424" s="59" t="s">
        <v>132</v>
      </c>
      <c r="H424" s="59">
        <v>50</v>
      </c>
      <c r="I424" s="59" t="s">
        <v>110</v>
      </c>
      <c r="J424" s="59">
        <v>8</v>
      </c>
      <c r="K424" s="59" t="s">
        <v>261</v>
      </c>
      <c r="L424" s="59">
        <v>2384</v>
      </c>
      <c r="M424" s="59" t="s">
        <v>5886</v>
      </c>
      <c r="N424" s="59" t="s">
        <v>6204</v>
      </c>
      <c r="O424" s="59">
        <v>14048161</v>
      </c>
      <c r="P424" s="59" t="s">
        <v>6329</v>
      </c>
    </row>
    <row r="425" spans="1:16" x14ac:dyDescent="0.25">
      <c r="A425" s="59">
        <v>10424</v>
      </c>
      <c r="B425" s="59" t="s">
        <v>5459</v>
      </c>
      <c r="C425" s="59" t="s">
        <v>1052</v>
      </c>
      <c r="D425" s="59">
        <v>837</v>
      </c>
      <c r="E425" s="59" t="s">
        <v>5375</v>
      </c>
      <c r="F425" s="59">
        <v>462</v>
      </c>
      <c r="G425" s="59" t="s">
        <v>132</v>
      </c>
      <c r="H425" s="59">
        <v>50</v>
      </c>
      <c r="I425" s="59" t="s">
        <v>110</v>
      </c>
      <c r="J425" s="59">
        <v>8</v>
      </c>
      <c r="K425" s="59" t="s">
        <v>202</v>
      </c>
      <c r="L425" s="59">
        <v>1768</v>
      </c>
      <c r="M425" s="59" t="s">
        <v>5887</v>
      </c>
      <c r="N425" s="59" t="s">
        <v>6204</v>
      </c>
      <c r="O425" s="59">
        <v>14478646</v>
      </c>
      <c r="P425" s="59" t="s">
        <v>6329</v>
      </c>
    </row>
    <row r="426" spans="1:16" x14ac:dyDescent="0.25">
      <c r="A426" s="59">
        <v>10425</v>
      </c>
      <c r="B426" s="59" t="s">
        <v>5459</v>
      </c>
      <c r="C426" s="59" t="s">
        <v>1052</v>
      </c>
      <c r="D426" s="59">
        <v>837</v>
      </c>
      <c r="E426" s="59" t="s">
        <v>5375</v>
      </c>
      <c r="F426" s="59">
        <v>462</v>
      </c>
      <c r="G426" s="59" t="s">
        <v>132</v>
      </c>
      <c r="H426" s="59">
        <v>50</v>
      </c>
      <c r="I426" s="59" t="s">
        <v>90</v>
      </c>
      <c r="J426" s="59">
        <v>4</v>
      </c>
      <c r="K426" s="59" t="s">
        <v>202</v>
      </c>
      <c r="L426" s="59">
        <v>1768</v>
      </c>
      <c r="M426" s="59" t="s">
        <v>5888</v>
      </c>
      <c r="N426" s="59" t="s">
        <v>6204</v>
      </c>
      <c r="O426" s="59">
        <v>14765636</v>
      </c>
      <c r="P426" s="59" t="s">
        <v>6329</v>
      </c>
    </row>
    <row r="427" spans="1:16" x14ac:dyDescent="0.25">
      <c r="A427" s="59">
        <v>10426</v>
      </c>
      <c r="B427" s="59" t="s">
        <v>5459</v>
      </c>
      <c r="C427" s="59" t="s">
        <v>1052</v>
      </c>
      <c r="D427" s="59">
        <v>837</v>
      </c>
      <c r="E427" s="59" t="s">
        <v>5375</v>
      </c>
      <c r="F427" s="59">
        <v>462</v>
      </c>
      <c r="G427" s="59" t="s">
        <v>132</v>
      </c>
      <c r="H427" s="59">
        <v>50</v>
      </c>
      <c r="I427" s="59" t="s">
        <v>110</v>
      </c>
      <c r="J427" s="59">
        <v>8</v>
      </c>
      <c r="K427" s="59" t="s">
        <v>213</v>
      </c>
      <c r="L427" s="59">
        <v>2768</v>
      </c>
      <c r="M427" s="59" t="s">
        <v>5889</v>
      </c>
      <c r="N427" s="59" t="s">
        <v>6204</v>
      </c>
      <c r="O427" s="59">
        <v>14909131</v>
      </c>
      <c r="P427" s="59" t="s">
        <v>6329</v>
      </c>
    </row>
    <row r="428" spans="1:16" x14ac:dyDescent="0.25">
      <c r="A428" s="59">
        <v>10427</v>
      </c>
      <c r="B428" s="59" t="s">
        <v>5460</v>
      </c>
      <c r="C428" s="59" t="s">
        <v>1052</v>
      </c>
      <c r="D428" s="59">
        <v>837</v>
      </c>
      <c r="E428" s="59" t="s">
        <v>5375</v>
      </c>
      <c r="F428" s="59">
        <v>462</v>
      </c>
      <c r="G428" s="59" t="s">
        <v>132</v>
      </c>
      <c r="H428" s="59">
        <v>50</v>
      </c>
      <c r="I428" s="59" t="s">
        <v>114</v>
      </c>
      <c r="J428" s="59">
        <v>12</v>
      </c>
      <c r="K428" s="59" t="s">
        <v>206</v>
      </c>
      <c r="L428" s="59">
        <v>1384</v>
      </c>
      <c r="M428" s="59" t="s">
        <v>5890</v>
      </c>
      <c r="N428" s="59" t="s">
        <v>6205</v>
      </c>
      <c r="O428" s="59">
        <v>15052626</v>
      </c>
      <c r="P428" s="59" t="s">
        <v>6286</v>
      </c>
    </row>
    <row r="429" spans="1:16" x14ac:dyDescent="0.25">
      <c r="A429" s="59">
        <v>10428</v>
      </c>
      <c r="B429" s="59" t="s">
        <v>5459</v>
      </c>
      <c r="C429" s="59" t="s">
        <v>1052</v>
      </c>
      <c r="D429" s="59">
        <v>837</v>
      </c>
      <c r="E429" s="59" t="s">
        <v>5375</v>
      </c>
      <c r="F429" s="59">
        <v>462</v>
      </c>
      <c r="G429" s="59" t="s">
        <v>132</v>
      </c>
      <c r="H429" s="59">
        <v>50</v>
      </c>
      <c r="I429" s="59" t="s">
        <v>90</v>
      </c>
      <c r="J429" s="59">
        <v>4</v>
      </c>
      <c r="K429" s="59" t="s">
        <v>213</v>
      </c>
      <c r="L429" s="59">
        <v>2768</v>
      </c>
      <c r="M429" s="59" t="s">
        <v>5891</v>
      </c>
      <c r="N429" s="59" t="s">
        <v>6204</v>
      </c>
      <c r="O429" s="59">
        <v>15196121</v>
      </c>
      <c r="P429" s="59" t="s">
        <v>6329</v>
      </c>
    </row>
    <row r="430" spans="1:16" x14ac:dyDescent="0.25">
      <c r="A430" s="59">
        <v>10429</v>
      </c>
      <c r="B430" s="59" t="s">
        <v>5459</v>
      </c>
      <c r="C430" s="59" t="s">
        <v>1052</v>
      </c>
      <c r="D430" s="59">
        <v>837</v>
      </c>
      <c r="E430" s="59" t="s">
        <v>5375</v>
      </c>
      <c r="F430" s="59">
        <v>462</v>
      </c>
      <c r="G430" s="59" t="s">
        <v>132</v>
      </c>
      <c r="H430" s="59">
        <v>50</v>
      </c>
      <c r="I430" s="59" t="s">
        <v>114</v>
      </c>
      <c r="J430" s="59">
        <v>12</v>
      </c>
      <c r="K430" s="59" t="s">
        <v>261</v>
      </c>
      <c r="L430" s="59">
        <v>2384</v>
      </c>
      <c r="M430" s="59" t="s">
        <v>5892</v>
      </c>
      <c r="N430" s="59" t="s">
        <v>6204</v>
      </c>
      <c r="O430" s="59">
        <v>15483111</v>
      </c>
      <c r="P430" s="59" t="s">
        <v>6329</v>
      </c>
    </row>
    <row r="431" spans="1:16" x14ac:dyDescent="0.25">
      <c r="A431" s="59">
        <v>10430</v>
      </c>
      <c r="B431" s="59" t="s">
        <v>5459</v>
      </c>
      <c r="C431" s="59" t="s">
        <v>1052</v>
      </c>
      <c r="D431" s="59">
        <v>837</v>
      </c>
      <c r="E431" s="59" t="s">
        <v>5375</v>
      </c>
      <c r="F431" s="59">
        <v>462</v>
      </c>
      <c r="G431" s="59" t="s">
        <v>132</v>
      </c>
      <c r="H431" s="59">
        <v>50</v>
      </c>
      <c r="I431" s="59" t="s">
        <v>99</v>
      </c>
      <c r="J431" s="59">
        <v>16</v>
      </c>
      <c r="K431" s="59" t="s">
        <v>261</v>
      </c>
      <c r="L431" s="59">
        <v>2384</v>
      </c>
      <c r="M431" s="59" t="s">
        <v>5893</v>
      </c>
      <c r="N431" s="59" t="s">
        <v>6204</v>
      </c>
      <c r="O431" s="59">
        <v>15483111</v>
      </c>
      <c r="P431" s="59" t="s">
        <v>6329</v>
      </c>
    </row>
    <row r="432" spans="1:16" x14ac:dyDescent="0.25">
      <c r="A432" s="59">
        <v>10431</v>
      </c>
      <c r="B432" s="59" t="s">
        <v>5460</v>
      </c>
      <c r="C432" s="59" t="s">
        <v>1052</v>
      </c>
      <c r="D432" s="59">
        <v>837</v>
      </c>
      <c r="E432" s="59" t="s">
        <v>5375</v>
      </c>
      <c r="F432" s="59">
        <v>462</v>
      </c>
      <c r="G432" s="59" t="s">
        <v>132</v>
      </c>
      <c r="H432" s="59">
        <v>50</v>
      </c>
      <c r="I432" s="59" t="s">
        <v>110</v>
      </c>
      <c r="J432" s="59">
        <v>8</v>
      </c>
      <c r="K432" s="59" t="s">
        <v>202</v>
      </c>
      <c r="L432" s="59">
        <v>1768</v>
      </c>
      <c r="M432" s="59" t="s">
        <v>5894</v>
      </c>
      <c r="N432" s="59" t="s">
        <v>6205</v>
      </c>
      <c r="O432" s="59">
        <v>15770101</v>
      </c>
      <c r="P432" s="59" t="s">
        <v>6286</v>
      </c>
    </row>
    <row r="433" spans="1:16" x14ac:dyDescent="0.25">
      <c r="A433" s="59">
        <v>10432</v>
      </c>
      <c r="B433" s="59" t="s">
        <v>5460</v>
      </c>
      <c r="C433" s="59" t="s">
        <v>1052</v>
      </c>
      <c r="D433" s="59">
        <v>837</v>
      </c>
      <c r="E433" s="59" t="s">
        <v>5375</v>
      </c>
      <c r="F433" s="59">
        <v>462</v>
      </c>
      <c r="G433" s="59" t="s">
        <v>132</v>
      </c>
      <c r="H433" s="59">
        <v>50</v>
      </c>
      <c r="I433" s="59" t="s">
        <v>99</v>
      </c>
      <c r="J433" s="59">
        <v>16</v>
      </c>
      <c r="K433" s="59" t="s">
        <v>261</v>
      </c>
      <c r="L433" s="59">
        <v>2384</v>
      </c>
      <c r="M433" s="59" t="s">
        <v>5895</v>
      </c>
      <c r="N433" s="59" t="s">
        <v>6205</v>
      </c>
      <c r="O433" s="59">
        <v>16200586</v>
      </c>
      <c r="P433" s="59" t="s">
        <v>6286</v>
      </c>
    </row>
    <row r="434" spans="1:16" x14ac:dyDescent="0.25">
      <c r="A434" s="59">
        <v>10433</v>
      </c>
      <c r="B434" s="59" t="s">
        <v>5459</v>
      </c>
      <c r="C434" s="59" t="s">
        <v>1052</v>
      </c>
      <c r="D434" s="59">
        <v>837</v>
      </c>
      <c r="E434" s="59" t="s">
        <v>5375</v>
      </c>
      <c r="F434" s="59">
        <v>462</v>
      </c>
      <c r="G434" s="59" t="s">
        <v>132</v>
      </c>
      <c r="H434" s="59">
        <v>50</v>
      </c>
      <c r="I434" s="59" t="s">
        <v>114</v>
      </c>
      <c r="J434" s="59">
        <v>12</v>
      </c>
      <c r="K434" s="59" t="s">
        <v>202</v>
      </c>
      <c r="L434" s="59">
        <v>1768</v>
      </c>
      <c r="M434" s="59" t="s">
        <v>5896</v>
      </c>
      <c r="N434" s="59" t="s">
        <v>6204</v>
      </c>
      <c r="O434" s="59">
        <v>16200586</v>
      </c>
      <c r="P434" s="59" t="s">
        <v>6329</v>
      </c>
    </row>
    <row r="435" spans="1:16" x14ac:dyDescent="0.25">
      <c r="A435" s="59">
        <v>10434</v>
      </c>
      <c r="B435" s="59" t="s">
        <v>5459</v>
      </c>
      <c r="C435" s="59" t="s">
        <v>1052</v>
      </c>
      <c r="D435" s="59">
        <v>837</v>
      </c>
      <c r="E435" s="59" t="s">
        <v>5375</v>
      </c>
      <c r="F435" s="59">
        <v>462</v>
      </c>
      <c r="G435" s="59" t="s">
        <v>132</v>
      </c>
      <c r="H435" s="59">
        <v>50</v>
      </c>
      <c r="I435" s="59" t="s">
        <v>110</v>
      </c>
      <c r="J435" s="59">
        <v>8</v>
      </c>
      <c r="K435" s="59" t="s">
        <v>213</v>
      </c>
      <c r="L435" s="59">
        <v>2768</v>
      </c>
      <c r="M435" s="59" t="s">
        <v>5897</v>
      </c>
      <c r="N435" s="59" t="s">
        <v>6204</v>
      </c>
      <c r="O435" s="59">
        <v>16200586</v>
      </c>
      <c r="P435" s="59" t="s">
        <v>6329</v>
      </c>
    </row>
    <row r="436" spans="1:16" x14ac:dyDescent="0.25">
      <c r="A436" s="59">
        <v>10435</v>
      </c>
      <c r="B436" s="59" t="s">
        <v>5459</v>
      </c>
      <c r="C436" s="59" t="s">
        <v>1052</v>
      </c>
      <c r="D436" s="59">
        <v>837</v>
      </c>
      <c r="E436" s="59" t="s">
        <v>5375</v>
      </c>
      <c r="F436" s="59">
        <v>462</v>
      </c>
      <c r="G436" s="59" t="s">
        <v>132</v>
      </c>
      <c r="H436" s="59">
        <v>50</v>
      </c>
      <c r="I436" s="59" t="s">
        <v>99</v>
      </c>
      <c r="J436" s="59">
        <v>16</v>
      </c>
      <c r="K436" s="59" t="s">
        <v>202</v>
      </c>
      <c r="L436" s="59">
        <v>1768</v>
      </c>
      <c r="M436" s="59" t="s">
        <v>5898</v>
      </c>
      <c r="N436" s="59" t="s">
        <v>6204</v>
      </c>
      <c r="O436" s="59">
        <v>16918061</v>
      </c>
      <c r="P436" s="59" t="s">
        <v>6329</v>
      </c>
    </row>
    <row r="437" spans="1:16" x14ac:dyDescent="0.25">
      <c r="A437" s="59">
        <v>10436</v>
      </c>
      <c r="B437" s="59" t="s">
        <v>5461</v>
      </c>
      <c r="C437" s="59" t="s">
        <v>986</v>
      </c>
      <c r="D437" s="59">
        <v>906</v>
      </c>
      <c r="E437" s="59" t="s">
        <v>5379</v>
      </c>
      <c r="F437" s="59">
        <v>481</v>
      </c>
      <c r="G437" s="59" t="s">
        <v>132</v>
      </c>
      <c r="H437" s="59">
        <v>50</v>
      </c>
      <c r="I437" s="59" t="s">
        <v>99</v>
      </c>
      <c r="J437" s="59">
        <v>16</v>
      </c>
      <c r="K437" s="59" t="s">
        <v>206</v>
      </c>
      <c r="L437" s="59">
        <v>1384</v>
      </c>
      <c r="M437" s="59" t="s">
        <v>5899</v>
      </c>
      <c r="N437" s="59" t="s">
        <v>6206</v>
      </c>
      <c r="O437" s="59">
        <v>16200586</v>
      </c>
      <c r="P437" s="59" t="s">
        <v>6330</v>
      </c>
    </row>
    <row r="438" spans="1:16" x14ac:dyDescent="0.25">
      <c r="A438" s="59">
        <v>10437</v>
      </c>
      <c r="B438" s="59" t="s">
        <v>263</v>
      </c>
      <c r="C438" s="59" t="s">
        <v>340</v>
      </c>
      <c r="D438" s="59">
        <v>963</v>
      </c>
      <c r="E438" s="59" t="s">
        <v>5389</v>
      </c>
      <c r="F438" s="59">
        <v>526</v>
      </c>
      <c r="G438" s="59" t="s">
        <v>134</v>
      </c>
      <c r="H438" s="59">
        <v>45</v>
      </c>
      <c r="I438" s="59" t="s">
        <v>110</v>
      </c>
      <c r="J438" s="59">
        <v>8</v>
      </c>
      <c r="K438" s="59" t="s">
        <v>213</v>
      </c>
      <c r="L438" s="59">
        <v>2768</v>
      </c>
      <c r="M438" s="59" t="s">
        <v>5900</v>
      </c>
      <c r="N438" s="59" t="s">
        <v>6207</v>
      </c>
      <c r="O438" s="59">
        <v>12914407</v>
      </c>
      <c r="P438" s="59" t="s">
        <v>6331</v>
      </c>
    </row>
    <row r="439" spans="1:16" x14ac:dyDescent="0.25">
      <c r="A439" s="59">
        <v>10438</v>
      </c>
      <c r="B439" s="59" t="s">
        <v>263</v>
      </c>
      <c r="C439" s="59" t="s">
        <v>340</v>
      </c>
      <c r="D439" s="59">
        <v>963</v>
      </c>
      <c r="E439" s="59" t="s">
        <v>5389</v>
      </c>
      <c r="F439" s="59">
        <v>526</v>
      </c>
      <c r="G439" s="59" t="s">
        <v>134</v>
      </c>
      <c r="H439" s="59">
        <v>45</v>
      </c>
      <c r="I439" s="59" t="s">
        <v>110</v>
      </c>
      <c r="J439" s="59">
        <v>8</v>
      </c>
      <c r="K439" s="59" t="s">
        <v>261</v>
      </c>
      <c r="L439" s="59">
        <v>2384</v>
      </c>
      <c r="M439" s="59" t="s">
        <v>5901</v>
      </c>
      <c r="N439" s="59" t="s">
        <v>6207</v>
      </c>
      <c r="O439" s="59">
        <v>12914407</v>
      </c>
      <c r="P439" s="59" t="s">
        <v>6331</v>
      </c>
    </row>
    <row r="440" spans="1:16" x14ac:dyDescent="0.25">
      <c r="A440" s="59">
        <v>10439</v>
      </c>
      <c r="B440" s="59" t="s">
        <v>263</v>
      </c>
      <c r="C440" s="59" t="s">
        <v>340</v>
      </c>
      <c r="D440" s="59">
        <v>963</v>
      </c>
      <c r="E440" s="59" t="s">
        <v>5389</v>
      </c>
      <c r="F440" s="59">
        <v>526</v>
      </c>
      <c r="G440" s="59" t="s">
        <v>134</v>
      </c>
      <c r="H440" s="59">
        <v>45</v>
      </c>
      <c r="I440" s="59" t="s">
        <v>110</v>
      </c>
      <c r="J440" s="59">
        <v>8</v>
      </c>
      <c r="K440" s="59" t="s">
        <v>261</v>
      </c>
      <c r="L440" s="59">
        <v>2384</v>
      </c>
      <c r="M440" s="59" t="s">
        <v>5902</v>
      </c>
      <c r="N440" s="59" t="s">
        <v>6207</v>
      </c>
      <c r="O440" s="59">
        <v>12914407</v>
      </c>
      <c r="P440" s="59" t="s">
        <v>6331</v>
      </c>
    </row>
    <row r="441" spans="1:16" x14ac:dyDescent="0.25">
      <c r="A441" s="59">
        <v>10440</v>
      </c>
      <c r="B441" s="59" t="s">
        <v>263</v>
      </c>
      <c r="C441" s="59" t="s">
        <v>340</v>
      </c>
      <c r="D441" s="59">
        <v>963</v>
      </c>
      <c r="E441" s="59" t="s">
        <v>5389</v>
      </c>
      <c r="F441" s="59">
        <v>526</v>
      </c>
      <c r="G441" s="59" t="s">
        <v>134</v>
      </c>
      <c r="H441" s="59">
        <v>45</v>
      </c>
      <c r="I441" s="59" t="s">
        <v>110</v>
      </c>
      <c r="J441" s="59">
        <v>8</v>
      </c>
      <c r="K441" s="59" t="s">
        <v>202</v>
      </c>
      <c r="L441" s="59">
        <v>1768</v>
      </c>
      <c r="M441" s="59" t="s">
        <v>5903</v>
      </c>
      <c r="N441" s="59" t="s">
        <v>6207</v>
      </c>
      <c r="O441" s="59">
        <v>12914407</v>
      </c>
      <c r="P441" s="59" t="s">
        <v>6331</v>
      </c>
    </row>
    <row r="442" spans="1:16" x14ac:dyDescent="0.25">
      <c r="A442" s="59">
        <v>10441</v>
      </c>
      <c r="B442" s="59" t="s">
        <v>263</v>
      </c>
      <c r="C442" s="59" t="s">
        <v>340</v>
      </c>
      <c r="D442" s="59">
        <v>963</v>
      </c>
      <c r="E442" s="59" t="s">
        <v>5389</v>
      </c>
      <c r="F442" s="59">
        <v>526</v>
      </c>
      <c r="G442" s="59" t="s">
        <v>134</v>
      </c>
      <c r="H442" s="59">
        <v>45</v>
      </c>
      <c r="I442" s="59" t="s">
        <v>99</v>
      </c>
      <c r="J442" s="59">
        <v>16</v>
      </c>
      <c r="K442" s="59" t="s">
        <v>261</v>
      </c>
      <c r="L442" s="59">
        <v>2384</v>
      </c>
      <c r="M442" s="59" t="s">
        <v>5904</v>
      </c>
      <c r="N442" s="59" t="s">
        <v>6207</v>
      </c>
      <c r="O442" s="59">
        <v>14349357</v>
      </c>
      <c r="P442" s="59" t="s">
        <v>6331</v>
      </c>
    </row>
    <row r="443" spans="1:16" x14ac:dyDescent="0.25">
      <c r="A443" s="59">
        <v>10442</v>
      </c>
      <c r="B443" s="59" t="s">
        <v>263</v>
      </c>
      <c r="C443" s="59" t="s">
        <v>340</v>
      </c>
      <c r="D443" s="59">
        <v>963</v>
      </c>
      <c r="E443" s="59" t="s">
        <v>5389</v>
      </c>
      <c r="F443" s="59">
        <v>526</v>
      </c>
      <c r="G443" s="59" t="s">
        <v>134</v>
      </c>
      <c r="H443" s="59">
        <v>45</v>
      </c>
      <c r="I443" s="59" t="s">
        <v>110</v>
      </c>
      <c r="J443" s="59">
        <v>8</v>
      </c>
      <c r="K443" s="59" t="s">
        <v>202</v>
      </c>
      <c r="L443" s="59">
        <v>1768</v>
      </c>
      <c r="M443" s="59" t="s">
        <v>5905</v>
      </c>
      <c r="N443" s="59" t="s">
        <v>6207</v>
      </c>
      <c r="O443" s="59">
        <v>14349357</v>
      </c>
      <c r="P443" s="59" t="s">
        <v>6331</v>
      </c>
    </row>
    <row r="444" spans="1:16" x14ac:dyDescent="0.25">
      <c r="A444" s="59">
        <v>10443</v>
      </c>
      <c r="B444" s="59" t="s">
        <v>263</v>
      </c>
      <c r="C444" s="59" t="s">
        <v>340</v>
      </c>
      <c r="D444" s="59">
        <v>963</v>
      </c>
      <c r="E444" s="59" t="s">
        <v>5389</v>
      </c>
      <c r="F444" s="59">
        <v>526</v>
      </c>
      <c r="G444" s="59" t="s">
        <v>134</v>
      </c>
      <c r="H444" s="59">
        <v>45</v>
      </c>
      <c r="I444" s="59" t="s">
        <v>110</v>
      </c>
      <c r="J444" s="59">
        <v>8</v>
      </c>
      <c r="K444" s="59" t="s">
        <v>213</v>
      </c>
      <c r="L444" s="59">
        <v>2768</v>
      </c>
      <c r="M444" s="59" t="s">
        <v>5900</v>
      </c>
      <c r="N444" s="59" t="s">
        <v>6207</v>
      </c>
      <c r="O444" s="59">
        <v>14349357</v>
      </c>
      <c r="P444" s="59" t="s">
        <v>6331</v>
      </c>
    </row>
    <row r="445" spans="1:16" x14ac:dyDescent="0.25">
      <c r="A445" s="59">
        <v>10444</v>
      </c>
      <c r="B445" s="59" t="s">
        <v>263</v>
      </c>
      <c r="C445" s="59" t="s">
        <v>340</v>
      </c>
      <c r="D445" s="59">
        <v>963</v>
      </c>
      <c r="E445" s="59" t="s">
        <v>5389</v>
      </c>
      <c r="F445" s="59">
        <v>526</v>
      </c>
      <c r="G445" s="59" t="s">
        <v>134</v>
      </c>
      <c r="H445" s="59">
        <v>45</v>
      </c>
      <c r="I445" s="59" t="s">
        <v>99</v>
      </c>
      <c r="J445" s="59">
        <v>16</v>
      </c>
      <c r="K445" s="59" t="s">
        <v>213</v>
      </c>
      <c r="L445" s="59">
        <v>2768</v>
      </c>
      <c r="M445" s="59" t="s">
        <v>5906</v>
      </c>
      <c r="N445" s="59" t="s">
        <v>6207</v>
      </c>
      <c r="O445" s="59">
        <v>14349357</v>
      </c>
      <c r="P445" s="59" t="s">
        <v>6331</v>
      </c>
    </row>
    <row r="446" spans="1:16" x14ac:dyDescent="0.25">
      <c r="A446" s="59">
        <v>10445</v>
      </c>
      <c r="B446" s="59" t="s">
        <v>263</v>
      </c>
      <c r="C446" s="59" t="s">
        <v>340</v>
      </c>
      <c r="D446" s="59">
        <v>963</v>
      </c>
      <c r="E446" s="59" t="s">
        <v>5389</v>
      </c>
      <c r="F446" s="59">
        <v>526</v>
      </c>
      <c r="G446" s="59" t="s">
        <v>134</v>
      </c>
      <c r="H446" s="59">
        <v>45</v>
      </c>
      <c r="I446" s="59" t="s">
        <v>99</v>
      </c>
      <c r="J446" s="59">
        <v>16</v>
      </c>
      <c r="K446" s="59" t="s">
        <v>213</v>
      </c>
      <c r="L446" s="59">
        <v>2768</v>
      </c>
      <c r="M446" s="59" t="s">
        <v>5906</v>
      </c>
      <c r="N446" s="59" t="s">
        <v>6207</v>
      </c>
      <c r="O446" s="59">
        <v>15784307</v>
      </c>
      <c r="P446" s="59" t="s">
        <v>6331</v>
      </c>
    </row>
    <row r="447" spans="1:16" x14ac:dyDescent="0.25">
      <c r="A447" s="59">
        <v>10446</v>
      </c>
      <c r="B447" s="59" t="s">
        <v>263</v>
      </c>
      <c r="C447" s="59" t="s">
        <v>340</v>
      </c>
      <c r="D447" s="59">
        <v>963</v>
      </c>
      <c r="E447" s="59" t="s">
        <v>5389</v>
      </c>
      <c r="F447" s="59">
        <v>526</v>
      </c>
      <c r="G447" s="59" t="s">
        <v>134</v>
      </c>
      <c r="H447" s="59">
        <v>45</v>
      </c>
      <c r="I447" s="59" t="s">
        <v>99</v>
      </c>
      <c r="J447" s="59">
        <v>16</v>
      </c>
      <c r="K447" s="59" t="s">
        <v>202</v>
      </c>
      <c r="L447" s="59">
        <v>1768</v>
      </c>
      <c r="M447" s="59" t="s">
        <v>5907</v>
      </c>
      <c r="N447" s="59" t="s">
        <v>6207</v>
      </c>
      <c r="O447" s="59">
        <v>15784307</v>
      </c>
      <c r="P447" s="59" t="s">
        <v>6331</v>
      </c>
    </row>
    <row r="448" spans="1:16" x14ac:dyDescent="0.25">
      <c r="A448" s="59">
        <v>10447</v>
      </c>
      <c r="B448" s="59" t="s">
        <v>263</v>
      </c>
      <c r="C448" s="59" t="s">
        <v>340</v>
      </c>
      <c r="D448" s="59">
        <v>963</v>
      </c>
      <c r="E448" s="59" t="s">
        <v>5389</v>
      </c>
      <c r="F448" s="59">
        <v>526</v>
      </c>
      <c r="G448" s="59" t="s">
        <v>134</v>
      </c>
      <c r="H448" s="59">
        <v>45</v>
      </c>
      <c r="I448" s="59" t="s">
        <v>211</v>
      </c>
      <c r="J448" s="59">
        <v>32</v>
      </c>
      <c r="K448" s="59" t="s">
        <v>261</v>
      </c>
      <c r="L448" s="59">
        <v>2384</v>
      </c>
      <c r="M448" s="59" t="s">
        <v>5908</v>
      </c>
      <c r="N448" s="59" t="s">
        <v>6207</v>
      </c>
      <c r="O448" s="59">
        <v>15784307</v>
      </c>
      <c r="P448" s="59" t="s">
        <v>6331</v>
      </c>
    </row>
    <row r="449" spans="1:16" x14ac:dyDescent="0.25">
      <c r="A449" s="59">
        <v>10448</v>
      </c>
      <c r="B449" s="59" t="s">
        <v>190</v>
      </c>
      <c r="C449" s="59" t="s">
        <v>336</v>
      </c>
      <c r="D449" s="59">
        <v>1062</v>
      </c>
      <c r="E449" s="59" t="s">
        <v>5389</v>
      </c>
      <c r="F449" s="59">
        <v>526</v>
      </c>
      <c r="G449" s="59" t="s">
        <v>4114</v>
      </c>
      <c r="H449" s="59">
        <v>55</v>
      </c>
      <c r="I449" s="59" t="s">
        <v>99</v>
      </c>
      <c r="J449" s="59">
        <v>16</v>
      </c>
      <c r="K449" s="59" t="s">
        <v>202</v>
      </c>
      <c r="L449" s="59">
        <v>1768</v>
      </c>
      <c r="M449" s="59" t="s">
        <v>5909</v>
      </c>
      <c r="N449" s="59" t="s">
        <v>6167</v>
      </c>
      <c r="O449" s="59">
        <v>11048972</v>
      </c>
      <c r="P449" s="59" t="s">
        <v>6296</v>
      </c>
    </row>
    <row r="450" spans="1:16" x14ac:dyDescent="0.25">
      <c r="A450" s="59">
        <v>10449</v>
      </c>
      <c r="B450" s="59" t="s">
        <v>3065</v>
      </c>
      <c r="C450" s="59" t="s">
        <v>331</v>
      </c>
      <c r="D450" s="59">
        <v>1102</v>
      </c>
      <c r="E450" s="59" t="s">
        <v>5389</v>
      </c>
      <c r="F450" s="59">
        <v>526</v>
      </c>
      <c r="G450" s="59" t="s">
        <v>4114</v>
      </c>
      <c r="H450" s="59">
        <v>55</v>
      </c>
      <c r="I450" s="59" t="s">
        <v>110</v>
      </c>
      <c r="J450" s="59">
        <v>8</v>
      </c>
      <c r="K450" s="59" t="s">
        <v>206</v>
      </c>
      <c r="L450" s="59">
        <v>1384</v>
      </c>
      <c r="M450" s="59" t="s">
        <v>5910</v>
      </c>
      <c r="N450" s="59" t="s">
        <v>6208</v>
      </c>
      <c r="O450" s="59">
        <v>12900201</v>
      </c>
      <c r="P450" s="59" t="s">
        <v>6332</v>
      </c>
    </row>
    <row r="451" spans="1:16" x14ac:dyDescent="0.25">
      <c r="A451" s="59">
        <v>10450</v>
      </c>
      <c r="B451" s="59" t="s">
        <v>194</v>
      </c>
      <c r="C451" s="59" t="s">
        <v>334</v>
      </c>
      <c r="D451" s="59">
        <v>1039</v>
      </c>
      <c r="E451" s="59" t="s">
        <v>5388</v>
      </c>
      <c r="F451" s="59">
        <v>526</v>
      </c>
      <c r="G451" s="59" t="s">
        <v>134</v>
      </c>
      <c r="H451" s="59">
        <v>45</v>
      </c>
      <c r="I451" s="59" t="s">
        <v>110</v>
      </c>
      <c r="J451" s="59">
        <v>8</v>
      </c>
      <c r="K451" s="59" t="s">
        <v>202</v>
      </c>
      <c r="L451" s="59">
        <v>1768</v>
      </c>
      <c r="M451" s="59" t="s">
        <v>5911</v>
      </c>
      <c r="N451" s="59" t="s">
        <v>6208</v>
      </c>
      <c r="O451" s="59">
        <v>12182726</v>
      </c>
      <c r="P451" s="59" t="s">
        <v>6333</v>
      </c>
    </row>
    <row r="452" spans="1:16" x14ac:dyDescent="0.25">
      <c r="A452" s="59">
        <v>10451</v>
      </c>
      <c r="B452" s="59" t="s">
        <v>189</v>
      </c>
      <c r="C452" s="59" t="s">
        <v>329</v>
      </c>
      <c r="D452" s="59">
        <v>787</v>
      </c>
      <c r="E452" s="59" t="s">
        <v>5387</v>
      </c>
      <c r="F452" s="59">
        <v>526</v>
      </c>
      <c r="G452" s="59" t="s">
        <v>132</v>
      </c>
      <c r="H452" s="59">
        <v>50</v>
      </c>
      <c r="I452" s="59" t="s">
        <v>110</v>
      </c>
      <c r="J452" s="59">
        <v>8</v>
      </c>
      <c r="K452" s="59" t="s">
        <v>4117</v>
      </c>
      <c r="L452" s="59">
        <v>1268</v>
      </c>
      <c r="M452" s="59" t="s">
        <v>5912</v>
      </c>
      <c r="N452" s="59" t="s">
        <v>6208</v>
      </c>
      <c r="O452" s="59">
        <v>10905333</v>
      </c>
      <c r="P452" s="59" t="s">
        <v>6334</v>
      </c>
    </row>
    <row r="453" spans="1:16" x14ac:dyDescent="0.25">
      <c r="A453" s="59">
        <v>10452</v>
      </c>
      <c r="B453" s="59" t="s">
        <v>5462</v>
      </c>
      <c r="C453" s="59" t="s">
        <v>337</v>
      </c>
      <c r="D453" s="59">
        <v>933</v>
      </c>
      <c r="E453" s="59" t="s">
        <v>5387</v>
      </c>
      <c r="F453" s="59">
        <v>526</v>
      </c>
      <c r="G453" s="59" t="s">
        <v>134</v>
      </c>
      <c r="H453" s="59">
        <v>45</v>
      </c>
      <c r="I453" s="59" t="s">
        <v>110</v>
      </c>
      <c r="J453" s="59">
        <v>8</v>
      </c>
      <c r="K453" s="59" t="s">
        <v>206</v>
      </c>
      <c r="L453" s="59">
        <v>1384</v>
      </c>
      <c r="M453" s="59" t="s">
        <v>5913</v>
      </c>
      <c r="N453" s="59" t="s">
        <v>6209</v>
      </c>
      <c r="O453" s="59">
        <v>12900201</v>
      </c>
      <c r="P453" s="59" t="s">
        <v>6329</v>
      </c>
    </row>
    <row r="454" spans="1:16" x14ac:dyDescent="0.25">
      <c r="A454" s="59">
        <v>10453</v>
      </c>
      <c r="B454" s="59" t="s">
        <v>199</v>
      </c>
      <c r="C454" s="59" t="s">
        <v>337</v>
      </c>
      <c r="D454" s="59">
        <v>933</v>
      </c>
      <c r="E454" s="59" t="s">
        <v>5387</v>
      </c>
      <c r="F454" s="59">
        <v>526</v>
      </c>
      <c r="G454" s="59" t="s">
        <v>132</v>
      </c>
      <c r="H454" s="59">
        <v>50</v>
      </c>
      <c r="I454" s="59" t="s">
        <v>110</v>
      </c>
      <c r="J454" s="59">
        <v>8</v>
      </c>
      <c r="K454" s="59" t="s">
        <v>206</v>
      </c>
      <c r="L454" s="59">
        <v>1384</v>
      </c>
      <c r="M454" s="59" t="s">
        <v>5914</v>
      </c>
      <c r="N454" s="59" t="s">
        <v>6210</v>
      </c>
      <c r="O454" s="59">
        <v>12914407</v>
      </c>
      <c r="P454" s="59" t="s">
        <v>6333</v>
      </c>
    </row>
    <row r="455" spans="1:16" x14ac:dyDescent="0.25">
      <c r="A455" s="59">
        <v>10454</v>
      </c>
      <c r="B455" s="59" t="s">
        <v>199</v>
      </c>
      <c r="C455" s="59" t="s">
        <v>337</v>
      </c>
      <c r="D455" s="59">
        <v>933</v>
      </c>
      <c r="E455" s="59" t="s">
        <v>5387</v>
      </c>
      <c r="F455" s="59">
        <v>526</v>
      </c>
      <c r="G455" s="59" t="s">
        <v>132</v>
      </c>
      <c r="H455" s="59">
        <v>50</v>
      </c>
      <c r="I455" s="59" t="s">
        <v>110</v>
      </c>
      <c r="J455" s="59">
        <v>8</v>
      </c>
      <c r="K455" s="59" t="s">
        <v>202</v>
      </c>
      <c r="L455" s="59">
        <v>1768</v>
      </c>
      <c r="M455" s="59" t="s">
        <v>5915</v>
      </c>
      <c r="N455" s="59" t="s">
        <v>6210</v>
      </c>
      <c r="O455" s="59">
        <v>14191656</v>
      </c>
      <c r="P455" s="59" t="s">
        <v>6333</v>
      </c>
    </row>
    <row r="456" spans="1:16" x14ac:dyDescent="0.25">
      <c r="A456" s="59">
        <v>10455</v>
      </c>
      <c r="B456" s="59" t="s">
        <v>5462</v>
      </c>
      <c r="C456" s="59" t="s">
        <v>337</v>
      </c>
      <c r="D456" s="59">
        <v>933</v>
      </c>
      <c r="E456" s="59" t="s">
        <v>5387</v>
      </c>
      <c r="F456" s="59">
        <v>526</v>
      </c>
      <c r="G456" s="59" t="s">
        <v>134</v>
      </c>
      <c r="H456" s="59">
        <v>45</v>
      </c>
      <c r="I456" s="59" t="s">
        <v>110</v>
      </c>
      <c r="J456" s="59">
        <v>8</v>
      </c>
      <c r="K456" s="59" t="s">
        <v>202</v>
      </c>
      <c r="L456" s="59">
        <v>1768</v>
      </c>
      <c r="M456" s="59" t="s">
        <v>5916</v>
      </c>
      <c r="N456" s="59" t="s">
        <v>6209</v>
      </c>
      <c r="O456" s="59">
        <v>14335151</v>
      </c>
      <c r="P456" s="59" t="s">
        <v>6329</v>
      </c>
    </row>
    <row r="457" spans="1:16" x14ac:dyDescent="0.25">
      <c r="A457" s="59">
        <v>10456</v>
      </c>
      <c r="B457" s="59" t="s">
        <v>5463</v>
      </c>
      <c r="C457" s="59" t="s">
        <v>337</v>
      </c>
      <c r="D457" s="59">
        <v>933</v>
      </c>
      <c r="E457" s="59" t="s">
        <v>5387</v>
      </c>
      <c r="F457" s="59">
        <v>526</v>
      </c>
      <c r="G457" s="59" t="s">
        <v>134</v>
      </c>
      <c r="H457" s="59">
        <v>45</v>
      </c>
      <c r="I457" s="59" t="s">
        <v>99</v>
      </c>
      <c r="J457" s="59">
        <v>16</v>
      </c>
      <c r="K457" s="59" t="s">
        <v>206</v>
      </c>
      <c r="L457" s="59">
        <v>1384</v>
      </c>
      <c r="M457" s="59" t="s">
        <v>5917</v>
      </c>
      <c r="N457" s="59" t="s">
        <v>6211</v>
      </c>
      <c r="O457" s="59">
        <v>15052626</v>
      </c>
      <c r="P457" s="59" t="s">
        <v>6329</v>
      </c>
    </row>
    <row r="458" spans="1:16" x14ac:dyDescent="0.25">
      <c r="A458" s="59">
        <v>10457</v>
      </c>
      <c r="B458" s="59" t="s">
        <v>5463</v>
      </c>
      <c r="C458" s="59" t="s">
        <v>337</v>
      </c>
      <c r="D458" s="59">
        <v>933</v>
      </c>
      <c r="E458" s="59" t="s">
        <v>5387</v>
      </c>
      <c r="F458" s="59">
        <v>526</v>
      </c>
      <c r="G458" s="59" t="s">
        <v>134</v>
      </c>
      <c r="H458" s="59">
        <v>45</v>
      </c>
      <c r="I458" s="59" t="s">
        <v>99</v>
      </c>
      <c r="J458" s="59">
        <v>16</v>
      </c>
      <c r="K458" s="59" t="s">
        <v>202</v>
      </c>
      <c r="L458" s="59">
        <v>1768</v>
      </c>
      <c r="M458" s="59" t="s">
        <v>5918</v>
      </c>
      <c r="N458" s="59" t="s">
        <v>6211</v>
      </c>
      <c r="O458" s="59">
        <v>15770101</v>
      </c>
      <c r="P458" s="59" t="s">
        <v>6329</v>
      </c>
    </row>
    <row r="459" spans="1:16" x14ac:dyDescent="0.25">
      <c r="A459" s="59">
        <v>10458</v>
      </c>
      <c r="B459" s="59" t="s">
        <v>5464</v>
      </c>
      <c r="C459" s="59" t="s">
        <v>340</v>
      </c>
      <c r="D459" s="59">
        <v>963</v>
      </c>
      <c r="E459" s="59" t="s">
        <v>5387</v>
      </c>
      <c r="F459" s="59">
        <v>526</v>
      </c>
      <c r="G459" s="59" t="s">
        <v>134</v>
      </c>
      <c r="H459" s="59">
        <v>45</v>
      </c>
      <c r="I459" s="59" t="s">
        <v>99</v>
      </c>
      <c r="J459" s="59">
        <v>16</v>
      </c>
      <c r="K459" s="59" t="s">
        <v>202</v>
      </c>
      <c r="L459" s="59">
        <v>1768</v>
      </c>
      <c r="M459" s="59" t="s">
        <v>5919</v>
      </c>
      <c r="N459" s="59" t="s">
        <v>6212</v>
      </c>
      <c r="O459" s="59">
        <v>13958476</v>
      </c>
      <c r="P459" s="59" t="s">
        <v>6335</v>
      </c>
    </row>
    <row r="460" spans="1:16" x14ac:dyDescent="0.25">
      <c r="A460" s="59">
        <v>10459</v>
      </c>
      <c r="B460" s="59" t="s">
        <v>5462</v>
      </c>
      <c r="C460" s="59" t="s">
        <v>340</v>
      </c>
      <c r="D460" s="59">
        <v>963</v>
      </c>
      <c r="E460" s="59" t="s">
        <v>5387</v>
      </c>
      <c r="F460" s="59">
        <v>526</v>
      </c>
      <c r="G460" s="59" t="s">
        <v>134</v>
      </c>
      <c r="H460" s="59">
        <v>45</v>
      </c>
      <c r="I460" s="59" t="s">
        <v>99</v>
      </c>
      <c r="J460" s="59">
        <v>16</v>
      </c>
      <c r="K460" s="59" t="s">
        <v>206</v>
      </c>
      <c r="L460" s="59">
        <v>1384</v>
      </c>
      <c r="M460" s="59" t="s">
        <v>5920</v>
      </c>
      <c r="N460" s="59" t="s">
        <v>6209</v>
      </c>
      <c r="O460" s="59">
        <v>15066832</v>
      </c>
      <c r="P460" s="59" t="s">
        <v>6329</v>
      </c>
    </row>
    <row r="461" spans="1:16" x14ac:dyDescent="0.25">
      <c r="A461" s="59">
        <v>10460</v>
      </c>
      <c r="B461" s="59" t="s">
        <v>5465</v>
      </c>
      <c r="C461" s="59" t="s">
        <v>336</v>
      </c>
      <c r="D461" s="59">
        <v>1062</v>
      </c>
      <c r="E461" s="59" t="s">
        <v>5387</v>
      </c>
      <c r="F461" s="59">
        <v>526</v>
      </c>
      <c r="G461" s="59" t="s">
        <v>132</v>
      </c>
      <c r="H461" s="59">
        <v>50</v>
      </c>
      <c r="I461" s="59" t="s">
        <v>110</v>
      </c>
      <c r="J461" s="59">
        <v>8</v>
      </c>
      <c r="K461" s="59" t="s">
        <v>206</v>
      </c>
      <c r="L461" s="59">
        <v>1384</v>
      </c>
      <c r="M461" s="59" t="s">
        <v>5921</v>
      </c>
      <c r="N461" s="59" t="s">
        <v>6213</v>
      </c>
      <c r="O461" s="59">
        <v>11752241</v>
      </c>
      <c r="P461" s="59" t="s">
        <v>6336</v>
      </c>
    </row>
    <row r="462" spans="1:16" x14ac:dyDescent="0.25">
      <c r="A462" s="59">
        <v>10461</v>
      </c>
      <c r="B462" s="59" t="s">
        <v>205</v>
      </c>
      <c r="C462" s="59" t="s">
        <v>336</v>
      </c>
      <c r="D462" s="59">
        <v>1062</v>
      </c>
      <c r="E462" s="59" t="s">
        <v>5387</v>
      </c>
      <c r="F462" s="59">
        <v>526</v>
      </c>
      <c r="G462" s="59" t="s">
        <v>132</v>
      </c>
      <c r="H462" s="59">
        <v>50</v>
      </c>
      <c r="I462" s="59" t="s">
        <v>99</v>
      </c>
      <c r="J462" s="59">
        <v>16</v>
      </c>
      <c r="K462" s="59" t="s">
        <v>206</v>
      </c>
      <c r="L462" s="59">
        <v>1384</v>
      </c>
      <c r="M462" s="59" t="s">
        <v>5922</v>
      </c>
      <c r="N462" s="59" t="s">
        <v>6214</v>
      </c>
      <c r="O462" s="59">
        <v>12182726</v>
      </c>
      <c r="P462" s="59" t="s">
        <v>6333</v>
      </c>
    </row>
    <row r="463" spans="1:16" x14ac:dyDescent="0.25">
      <c r="A463" s="59">
        <v>10462</v>
      </c>
      <c r="B463" s="59" t="s">
        <v>259</v>
      </c>
      <c r="C463" s="59" t="s">
        <v>331</v>
      </c>
      <c r="D463" s="59">
        <v>1102</v>
      </c>
      <c r="E463" s="59" t="s">
        <v>5387</v>
      </c>
      <c r="F463" s="59">
        <v>526</v>
      </c>
      <c r="G463" s="59" t="s">
        <v>200</v>
      </c>
      <c r="H463" s="59">
        <v>60</v>
      </c>
      <c r="I463" s="59" t="s">
        <v>99</v>
      </c>
      <c r="J463" s="59">
        <v>16</v>
      </c>
      <c r="K463" s="59" t="s">
        <v>206</v>
      </c>
      <c r="L463" s="59">
        <v>1384</v>
      </c>
      <c r="M463" s="59" t="s">
        <v>5923</v>
      </c>
      <c r="N463" s="59" t="s">
        <v>6215</v>
      </c>
      <c r="O463" s="59">
        <v>15770101</v>
      </c>
      <c r="P463" s="59" t="s">
        <v>6337</v>
      </c>
    </row>
    <row r="464" spans="1:16" x14ac:dyDescent="0.25">
      <c r="A464" s="59">
        <v>10463</v>
      </c>
      <c r="B464" s="59" t="s">
        <v>199</v>
      </c>
      <c r="C464" s="59" t="s">
        <v>337</v>
      </c>
      <c r="D464" s="59">
        <v>933</v>
      </c>
      <c r="E464" s="59" t="s">
        <v>5386</v>
      </c>
      <c r="F464" s="59">
        <v>536</v>
      </c>
      <c r="G464" s="59" t="s">
        <v>132</v>
      </c>
      <c r="H464" s="59">
        <v>50</v>
      </c>
      <c r="I464" s="59" t="s">
        <v>110</v>
      </c>
      <c r="J464" s="59">
        <v>8</v>
      </c>
      <c r="K464" s="59" t="s">
        <v>202</v>
      </c>
      <c r="L464" s="59">
        <v>1768</v>
      </c>
      <c r="M464" s="59" t="s">
        <v>5924</v>
      </c>
      <c r="N464" s="59" t="s">
        <v>6210</v>
      </c>
      <c r="O464" s="59">
        <v>12469716</v>
      </c>
      <c r="P464" s="59" t="s">
        <v>6333</v>
      </c>
    </row>
    <row r="465" spans="1:16" x14ac:dyDescent="0.25">
      <c r="A465" s="59">
        <v>10464</v>
      </c>
      <c r="B465" s="59" t="s">
        <v>199</v>
      </c>
      <c r="C465" s="59" t="s">
        <v>337</v>
      </c>
      <c r="D465" s="59">
        <v>933</v>
      </c>
      <c r="E465" s="59" t="s">
        <v>5386</v>
      </c>
      <c r="F465" s="59">
        <v>536</v>
      </c>
      <c r="G465" s="59" t="s">
        <v>132</v>
      </c>
      <c r="H465" s="59">
        <v>50</v>
      </c>
      <c r="I465" s="59" t="s">
        <v>99</v>
      </c>
      <c r="J465" s="59">
        <v>16</v>
      </c>
      <c r="K465" s="59" t="s">
        <v>202</v>
      </c>
      <c r="L465" s="59">
        <v>1768</v>
      </c>
      <c r="M465" s="59" t="s">
        <v>5925</v>
      </c>
      <c r="N465" s="59" t="s">
        <v>6210</v>
      </c>
      <c r="O465" s="59">
        <v>12770912</v>
      </c>
      <c r="P465" s="59" t="s">
        <v>6333</v>
      </c>
    </row>
    <row r="466" spans="1:16" x14ac:dyDescent="0.25">
      <c r="A466" s="59">
        <v>10465</v>
      </c>
      <c r="B466" s="59" t="s">
        <v>230</v>
      </c>
      <c r="C466" s="59" t="s">
        <v>337</v>
      </c>
      <c r="D466" s="59">
        <v>933</v>
      </c>
      <c r="E466" s="59" t="s">
        <v>5386</v>
      </c>
      <c r="F466" s="59">
        <v>536</v>
      </c>
      <c r="G466" s="59" t="s">
        <v>132</v>
      </c>
      <c r="H466" s="59">
        <v>50</v>
      </c>
      <c r="I466" s="59" t="s">
        <v>99</v>
      </c>
      <c r="J466" s="59">
        <v>16</v>
      </c>
      <c r="K466" s="59" t="s">
        <v>206</v>
      </c>
      <c r="L466" s="59">
        <v>1384</v>
      </c>
      <c r="M466" s="59" t="s">
        <v>5926</v>
      </c>
      <c r="N466" s="59" t="s">
        <v>6216</v>
      </c>
      <c r="O466" s="59">
        <v>12900201</v>
      </c>
      <c r="P466" s="59" t="s">
        <v>6320</v>
      </c>
    </row>
    <row r="467" spans="1:16" x14ac:dyDescent="0.25">
      <c r="A467" s="59">
        <v>10466</v>
      </c>
      <c r="B467" s="59" t="s">
        <v>199</v>
      </c>
      <c r="C467" s="59" t="s">
        <v>337</v>
      </c>
      <c r="D467" s="59">
        <v>933</v>
      </c>
      <c r="E467" s="59" t="s">
        <v>5386</v>
      </c>
      <c r="F467" s="59">
        <v>536</v>
      </c>
      <c r="G467" s="59" t="s">
        <v>132</v>
      </c>
      <c r="H467" s="59">
        <v>50</v>
      </c>
      <c r="I467" s="59" t="s">
        <v>110</v>
      </c>
      <c r="J467" s="59">
        <v>8</v>
      </c>
      <c r="K467" s="59" t="s">
        <v>206</v>
      </c>
      <c r="L467" s="59">
        <v>1384</v>
      </c>
      <c r="M467" s="59" t="s">
        <v>5927</v>
      </c>
      <c r="N467" s="59" t="s">
        <v>6210</v>
      </c>
      <c r="O467" s="59">
        <v>14048161</v>
      </c>
      <c r="P467" s="59" t="s">
        <v>6333</v>
      </c>
    </row>
    <row r="468" spans="1:16" x14ac:dyDescent="0.25">
      <c r="A468" s="59">
        <v>10467</v>
      </c>
      <c r="B468" s="59" t="s">
        <v>203</v>
      </c>
      <c r="C468" s="59" t="s">
        <v>336</v>
      </c>
      <c r="D468" s="59">
        <v>1062</v>
      </c>
      <c r="E468" s="59" t="s">
        <v>5386</v>
      </c>
      <c r="F468" s="59">
        <v>536</v>
      </c>
      <c r="G468" s="59" t="s">
        <v>132</v>
      </c>
      <c r="H468" s="59">
        <v>50</v>
      </c>
      <c r="I468" s="59" t="s">
        <v>110</v>
      </c>
      <c r="J468" s="59">
        <v>8</v>
      </c>
      <c r="K468" s="59" t="s">
        <v>206</v>
      </c>
      <c r="L468" s="59">
        <v>1384</v>
      </c>
      <c r="M468" s="59" t="s">
        <v>5928</v>
      </c>
      <c r="N468" s="59" t="s">
        <v>6217</v>
      </c>
      <c r="O468" s="59">
        <v>12182726</v>
      </c>
      <c r="P468" s="59" t="s">
        <v>6338</v>
      </c>
    </row>
    <row r="469" spans="1:16" x14ac:dyDescent="0.25">
      <c r="A469" s="59">
        <v>10468</v>
      </c>
      <c r="B469" s="59" t="s">
        <v>203</v>
      </c>
      <c r="C469" s="59" t="s">
        <v>336</v>
      </c>
      <c r="D469" s="59">
        <v>1062</v>
      </c>
      <c r="E469" s="59" t="s">
        <v>5386</v>
      </c>
      <c r="F469" s="59">
        <v>536</v>
      </c>
      <c r="G469" s="59" t="s">
        <v>132</v>
      </c>
      <c r="H469" s="59">
        <v>50</v>
      </c>
      <c r="I469" s="59" t="s">
        <v>99</v>
      </c>
      <c r="J469" s="59">
        <v>16</v>
      </c>
      <c r="K469" s="59" t="s">
        <v>206</v>
      </c>
      <c r="L469" s="59">
        <v>1384</v>
      </c>
      <c r="M469" s="59" t="s">
        <v>5929</v>
      </c>
      <c r="N469" s="59" t="s">
        <v>6217</v>
      </c>
      <c r="O469" s="59">
        <v>12196932</v>
      </c>
      <c r="P469" s="59" t="s">
        <v>6338</v>
      </c>
    </row>
    <row r="470" spans="1:16" x14ac:dyDescent="0.25">
      <c r="A470" s="59">
        <v>10469</v>
      </c>
      <c r="B470" s="59" t="s">
        <v>203</v>
      </c>
      <c r="C470" s="59" t="s">
        <v>336</v>
      </c>
      <c r="D470" s="59">
        <v>1062</v>
      </c>
      <c r="E470" s="59" t="s">
        <v>5386</v>
      </c>
      <c r="F470" s="59">
        <v>536</v>
      </c>
      <c r="G470" s="59" t="s">
        <v>132</v>
      </c>
      <c r="H470" s="59">
        <v>50</v>
      </c>
      <c r="I470" s="59" t="s">
        <v>110</v>
      </c>
      <c r="J470" s="59">
        <v>8</v>
      </c>
      <c r="K470" s="59" t="s">
        <v>206</v>
      </c>
      <c r="L470" s="59">
        <v>1384</v>
      </c>
      <c r="M470" s="59" t="s">
        <v>5930</v>
      </c>
      <c r="N470" s="59" t="s">
        <v>6217</v>
      </c>
      <c r="O470" s="59">
        <v>12455366</v>
      </c>
      <c r="P470" s="59" t="s">
        <v>6338</v>
      </c>
    </row>
    <row r="471" spans="1:16" x14ac:dyDescent="0.25">
      <c r="A471" s="59">
        <v>10470</v>
      </c>
      <c r="B471" s="59" t="s">
        <v>3044</v>
      </c>
      <c r="C471" s="59" t="s">
        <v>336</v>
      </c>
      <c r="D471" s="59">
        <v>1062</v>
      </c>
      <c r="E471" s="59" t="s">
        <v>5386</v>
      </c>
      <c r="F471" s="59">
        <v>536</v>
      </c>
      <c r="G471" s="59" t="s">
        <v>132</v>
      </c>
      <c r="H471" s="59">
        <v>50</v>
      </c>
      <c r="I471" s="59" t="s">
        <v>110</v>
      </c>
      <c r="J471" s="59">
        <v>8</v>
      </c>
      <c r="K471" s="59" t="s">
        <v>206</v>
      </c>
      <c r="L471" s="59">
        <v>1384</v>
      </c>
      <c r="M471" s="59" t="s">
        <v>5931</v>
      </c>
      <c r="N471" s="59" t="s">
        <v>6218</v>
      </c>
      <c r="O471" s="59">
        <v>12900057</v>
      </c>
      <c r="P471" s="59" t="s">
        <v>6339</v>
      </c>
    </row>
    <row r="472" spans="1:16" x14ac:dyDescent="0.25">
      <c r="A472" s="59">
        <v>10471</v>
      </c>
      <c r="B472" s="59" t="s">
        <v>3049</v>
      </c>
      <c r="C472" s="59" t="s">
        <v>336</v>
      </c>
      <c r="D472" s="59">
        <v>1062</v>
      </c>
      <c r="E472" s="59" t="s">
        <v>5386</v>
      </c>
      <c r="F472" s="59">
        <v>536</v>
      </c>
      <c r="G472" s="59" t="s">
        <v>132</v>
      </c>
      <c r="H472" s="59">
        <v>50</v>
      </c>
      <c r="I472" s="59" t="s">
        <v>99</v>
      </c>
      <c r="J472" s="59">
        <v>16</v>
      </c>
      <c r="K472" s="59" t="s">
        <v>202</v>
      </c>
      <c r="L472" s="59">
        <v>1768</v>
      </c>
      <c r="M472" s="59" t="s">
        <v>5932</v>
      </c>
      <c r="N472" s="59" t="s">
        <v>6218</v>
      </c>
      <c r="O472" s="59">
        <v>12900201</v>
      </c>
      <c r="P472" s="59" t="s">
        <v>6339</v>
      </c>
    </row>
    <row r="473" spans="1:16" x14ac:dyDescent="0.25">
      <c r="A473" s="59">
        <v>10472</v>
      </c>
      <c r="B473" s="59" t="s">
        <v>203</v>
      </c>
      <c r="C473" s="59" t="s">
        <v>336</v>
      </c>
      <c r="D473" s="59">
        <v>1062</v>
      </c>
      <c r="E473" s="59" t="s">
        <v>5386</v>
      </c>
      <c r="F473" s="59">
        <v>536</v>
      </c>
      <c r="G473" s="59" t="s">
        <v>132</v>
      </c>
      <c r="H473" s="59">
        <v>50</v>
      </c>
      <c r="I473" s="59" t="s">
        <v>99</v>
      </c>
      <c r="J473" s="59">
        <v>16</v>
      </c>
      <c r="K473" s="59" t="s">
        <v>202</v>
      </c>
      <c r="L473" s="59">
        <v>1768</v>
      </c>
      <c r="M473" s="59" t="s">
        <v>5933</v>
      </c>
      <c r="N473" s="59" t="s">
        <v>6217</v>
      </c>
      <c r="O473" s="59">
        <v>12900201</v>
      </c>
      <c r="P473" s="59" t="s">
        <v>6338</v>
      </c>
    </row>
    <row r="474" spans="1:16" x14ac:dyDescent="0.25">
      <c r="A474" s="59">
        <v>10473</v>
      </c>
      <c r="B474" s="59" t="s">
        <v>203</v>
      </c>
      <c r="C474" s="59" t="s">
        <v>336</v>
      </c>
      <c r="D474" s="59">
        <v>1062</v>
      </c>
      <c r="E474" s="59" t="s">
        <v>5386</v>
      </c>
      <c r="F474" s="59">
        <v>536</v>
      </c>
      <c r="G474" s="59" t="s">
        <v>132</v>
      </c>
      <c r="H474" s="59">
        <v>50</v>
      </c>
      <c r="I474" s="59" t="s">
        <v>99</v>
      </c>
      <c r="J474" s="59">
        <v>16</v>
      </c>
      <c r="K474" s="59" t="s">
        <v>202</v>
      </c>
      <c r="L474" s="59">
        <v>1768</v>
      </c>
      <c r="M474" s="59" t="s">
        <v>5934</v>
      </c>
      <c r="N474" s="59" t="s">
        <v>6217</v>
      </c>
      <c r="O474" s="59">
        <v>12900201</v>
      </c>
      <c r="P474" s="59" t="s">
        <v>6338</v>
      </c>
    </row>
    <row r="475" spans="1:16" x14ac:dyDescent="0.25">
      <c r="A475" s="59">
        <v>10474</v>
      </c>
      <c r="B475" s="59" t="s">
        <v>217</v>
      </c>
      <c r="C475" s="59" t="s">
        <v>336</v>
      </c>
      <c r="D475" s="59">
        <v>1062</v>
      </c>
      <c r="E475" s="59" t="s">
        <v>5386</v>
      </c>
      <c r="F475" s="59">
        <v>536</v>
      </c>
      <c r="G475" s="59" t="s">
        <v>132</v>
      </c>
      <c r="H475" s="59">
        <v>50</v>
      </c>
      <c r="I475" s="59" t="s">
        <v>99</v>
      </c>
      <c r="J475" s="59">
        <v>16</v>
      </c>
      <c r="K475" s="59" t="s">
        <v>202</v>
      </c>
      <c r="L475" s="59">
        <v>1768</v>
      </c>
      <c r="M475" s="59" t="s">
        <v>5935</v>
      </c>
      <c r="N475" s="59" t="s">
        <v>6218</v>
      </c>
      <c r="O475" s="59">
        <v>12900201</v>
      </c>
      <c r="P475" s="59" t="s">
        <v>6333</v>
      </c>
    </row>
    <row r="476" spans="1:16" x14ac:dyDescent="0.25">
      <c r="A476" s="59">
        <v>10475</v>
      </c>
      <c r="B476" s="59" t="s">
        <v>203</v>
      </c>
      <c r="C476" s="59" t="s">
        <v>336</v>
      </c>
      <c r="D476" s="59">
        <v>1062</v>
      </c>
      <c r="E476" s="59" t="s">
        <v>5386</v>
      </c>
      <c r="F476" s="59">
        <v>536</v>
      </c>
      <c r="G476" s="59" t="s">
        <v>132</v>
      </c>
      <c r="H476" s="59">
        <v>50</v>
      </c>
      <c r="I476" s="59" t="s">
        <v>99</v>
      </c>
      <c r="J476" s="59">
        <v>16</v>
      </c>
      <c r="K476" s="59" t="s">
        <v>206</v>
      </c>
      <c r="L476" s="59">
        <v>1384</v>
      </c>
      <c r="M476" s="59" t="s">
        <v>5936</v>
      </c>
      <c r="N476" s="59" t="s">
        <v>6217</v>
      </c>
      <c r="O476" s="59">
        <v>12914407</v>
      </c>
      <c r="P476" s="59" t="s">
        <v>6338</v>
      </c>
    </row>
    <row r="477" spans="1:16" x14ac:dyDescent="0.25">
      <c r="A477" s="59">
        <v>10476</v>
      </c>
      <c r="B477" s="59" t="s">
        <v>249</v>
      </c>
      <c r="C477" s="59" t="s">
        <v>336</v>
      </c>
      <c r="D477" s="59">
        <v>1062</v>
      </c>
      <c r="E477" s="59" t="s">
        <v>5386</v>
      </c>
      <c r="F477" s="59">
        <v>536</v>
      </c>
      <c r="G477" s="59" t="s">
        <v>132</v>
      </c>
      <c r="H477" s="59">
        <v>50</v>
      </c>
      <c r="I477" s="59" t="s">
        <v>110</v>
      </c>
      <c r="J477" s="59">
        <v>8</v>
      </c>
      <c r="K477" s="59" t="s">
        <v>206</v>
      </c>
      <c r="L477" s="59">
        <v>1384</v>
      </c>
      <c r="M477" s="59" t="s">
        <v>5937</v>
      </c>
      <c r="N477" s="59" t="s">
        <v>6218</v>
      </c>
      <c r="O477" s="59">
        <v>13761171</v>
      </c>
      <c r="P477" s="59" t="s">
        <v>6340</v>
      </c>
    </row>
    <row r="478" spans="1:16" x14ac:dyDescent="0.25">
      <c r="A478" s="59">
        <v>10477</v>
      </c>
      <c r="B478" s="59" t="s">
        <v>249</v>
      </c>
      <c r="C478" s="59" t="s">
        <v>336</v>
      </c>
      <c r="D478" s="59">
        <v>1062</v>
      </c>
      <c r="E478" s="59" t="s">
        <v>5386</v>
      </c>
      <c r="F478" s="59">
        <v>536</v>
      </c>
      <c r="G478" s="59" t="s">
        <v>132</v>
      </c>
      <c r="H478" s="59">
        <v>50</v>
      </c>
      <c r="I478" s="59" t="s">
        <v>99</v>
      </c>
      <c r="J478" s="59">
        <v>16</v>
      </c>
      <c r="K478" s="59" t="s">
        <v>202</v>
      </c>
      <c r="L478" s="59">
        <v>1768</v>
      </c>
      <c r="M478" s="59" t="s">
        <v>5938</v>
      </c>
      <c r="N478" s="59" t="s">
        <v>6218</v>
      </c>
      <c r="O478" s="59">
        <v>13761171</v>
      </c>
      <c r="P478" s="59" t="s">
        <v>6340</v>
      </c>
    </row>
    <row r="479" spans="1:16" x14ac:dyDescent="0.25">
      <c r="A479" s="59">
        <v>10478</v>
      </c>
      <c r="B479" s="59" t="s">
        <v>203</v>
      </c>
      <c r="C479" s="59" t="s">
        <v>336</v>
      </c>
      <c r="D479" s="59">
        <v>1062</v>
      </c>
      <c r="E479" s="59" t="s">
        <v>5386</v>
      </c>
      <c r="F479" s="59">
        <v>536</v>
      </c>
      <c r="G479" s="59" t="s">
        <v>132</v>
      </c>
      <c r="H479" s="59">
        <v>50</v>
      </c>
      <c r="I479" s="59" t="s">
        <v>211</v>
      </c>
      <c r="J479" s="59">
        <v>32</v>
      </c>
      <c r="K479" s="59" t="s">
        <v>202</v>
      </c>
      <c r="L479" s="59">
        <v>1768</v>
      </c>
      <c r="M479" s="59" t="s">
        <v>5939</v>
      </c>
      <c r="N479" s="59" t="s">
        <v>6217</v>
      </c>
      <c r="O479" s="59">
        <v>13904666</v>
      </c>
      <c r="P479" s="59" t="s">
        <v>6338</v>
      </c>
    </row>
    <row r="480" spans="1:16" x14ac:dyDescent="0.25">
      <c r="A480" s="59">
        <v>10479</v>
      </c>
      <c r="B480" s="59" t="s">
        <v>248</v>
      </c>
      <c r="C480" s="59" t="s">
        <v>336</v>
      </c>
      <c r="D480" s="59">
        <v>1062</v>
      </c>
      <c r="E480" s="59" t="s">
        <v>5386</v>
      </c>
      <c r="F480" s="59">
        <v>536</v>
      </c>
      <c r="G480" s="59" t="s">
        <v>132</v>
      </c>
      <c r="H480" s="59">
        <v>50</v>
      </c>
      <c r="I480" s="59" t="s">
        <v>110</v>
      </c>
      <c r="J480" s="59">
        <v>8</v>
      </c>
      <c r="K480" s="59" t="s">
        <v>206</v>
      </c>
      <c r="L480" s="59">
        <v>1384</v>
      </c>
      <c r="M480" s="59" t="s">
        <v>5940</v>
      </c>
      <c r="N480" s="59" t="s">
        <v>6219</v>
      </c>
      <c r="O480" s="59">
        <v>14503183</v>
      </c>
      <c r="P480" s="59" t="s">
        <v>6340</v>
      </c>
    </row>
    <row r="481" spans="1:16" x14ac:dyDescent="0.25">
      <c r="A481" s="59">
        <v>10480</v>
      </c>
      <c r="B481" s="59" t="s">
        <v>218</v>
      </c>
      <c r="C481" s="59" t="s">
        <v>336</v>
      </c>
      <c r="D481" s="59">
        <v>1062</v>
      </c>
      <c r="E481" s="59" t="s">
        <v>5386</v>
      </c>
      <c r="F481" s="59">
        <v>536</v>
      </c>
      <c r="G481" s="59" t="s">
        <v>132</v>
      </c>
      <c r="H481" s="59">
        <v>50</v>
      </c>
      <c r="I481" s="59" t="s">
        <v>99</v>
      </c>
      <c r="J481" s="59">
        <v>16</v>
      </c>
      <c r="K481" s="59" t="s">
        <v>202</v>
      </c>
      <c r="L481" s="59">
        <v>1768</v>
      </c>
      <c r="M481" s="59" t="s">
        <v>5941</v>
      </c>
      <c r="N481" s="59" t="s">
        <v>6220</v>
      </c>
      <c r="O481" s="59">
        <v>15483111</v>
      </c>
      <c r="P481" s="59" t="s">
        <v>6320</v>
      </c>
    </row>
    <row r="482" spans="1:16" x14ac:dyDescent="0.25">
      <c r="A482" s="59">
        <v>10481</v>
      </c>
      <c r="B482" s="59" t="s">
        <v>5466</v>
      </c>
      <c r="C482" s="59" t="s">
        <v>331</v>
      </c>
      <c r="D482" s="59">
        <v>1102</v>
      </c>
      <c r="E482" s="59" t="s">
        <v>5386</v>
      </c>
      <c r="F482" s="59">
        <v>536</v>
      </c>
      <c r="G482" s="59" t="s">
        <v>4114</v>
      </c>
      <c r="H482" s="59">
        <v>55</v>
      </c>
      <c r="I482" s="59" t="s">
        <v>110</v>
      </c>
      <c r="J482" s="59">
        <v>8</v>
      </c>
      <c r="K482" s="59" t="s">
        <v>206</v>
      </c>
      <c r="L482" s="59">
        <v>1384</v>
      </c>
      <c r="M482" s="59" t="s">
        <v>5942</v>
      </c>
      <c r="N482" s="59" t="s">
        <v>6221</v>
      </c>
      <c r="O482" s="59">
        <v>12326221</v>
      </c>
      <c r="P482" s="59" t="s">
        <v>6331</v>
      </c>
    </row>
    <row r="483" spans="1:16" x14ac:dyDescent="0.25">
      <c r="A483" s="59">
        <v>10482</v>
      </c>
      <c r="B483" s="59" t="s">
        <v>238</v>
      </c>
      <c r="C483" s="59" t="s">
        <v>331</v>
      </c>
      <c r="D483" s="59">
        <v>1102</v>
      </c>
      <c r="E483" s="59" t="s">
        <v>5386</v>
      </c>
      <c r="F483" s="59">
        <v>536</v>
      </c>
      <c r="G483" s="59" t="s">
        <v>132</v>
      </c>
      <c r="H483" s="59">
        <v>50</v>
      </c>
      <c r="I483" s="59" t="s">
        <v>110</v>
      </c>
      <c r="J483" s="59">
        <v>8</v>
      </c>
      <c r="K483" s="59" t="s">
        <v>206</v>
      </c>
      <c r="L483" s="59">
        <v>1384</v>
      </c>
      <c r="M483" s="59" t="s">
        <v>5943</v>
      </c>
      <c r="N483" s="59" t="s">
        <v>6222</v>
      </c>
      <c r="O483" s="59">
        <v>14320658</v>
      </c>
      <c r="P483" s="59" t="s">
        <v>6341</v>
      </c>
    </row>
    <row r="484" spans="1:16" x14ac:dyDescent="0.25">
      <c r="A484" s="59">
        <v>10483</v>
      </c>
      <c r="B484" s="59" t="s">
        <v>238</v>
      </c>
      <c r="C484" s="59" t="s">
        <v>331</v>
      </c>
      <c r="D484" s="59">
        <v>1102</v>
      </c>
      <c r="E484" s="59" t="s">
        <v>5386</v>
      </c>
      <c r="F484" s="59">
        <v>536</v>
      </c>
      <c r="G484" s="59" t="s">
        <v>132</v>
      </c>
      <c r="H484" s="59">
        <v>50</v>
      </c>
      <c r="I484" s="59" t="s">
        <v>99</v>
      </c>
      <c r="J484" s="59">
        <v>16</v>
      </c>
      <c r="K484" s="59" t="s">
        <v>202</v>
      </c>
      <c r="L484" s="59">
        <v>1768</v>
      </c>
      <c r="M484" s="59" t="s">
        <v>5944</v>
      </c>
      <c r="N484" s="59" t="s">
        <v>6222</v>
      </c>
      <c r="O484" s="59">
        <v>14622141</v>
      </c>
      <c r="P484" s="59" t="s">
        <v>6341</v>
      </c>
    </row>
    <row r="485" spans="1:16" x14ac:dyDescent="0.25">
      <c r="A485" s="59">
        <v>10484</v>
      </c>
      <c r="B485" s="59" t="s">
        <v>3065</v>
      </c>
      <c r="C485" s="59" t="s">
        <v>331</v>
      </c>
      <c r="D485" s="59">
        <v>1102</v>
      </c>
      <c r="E485" s="59" t="s">
        <v>5386</v>
      </c>
      <c r="F485" s="59">
        <v>536</v>
      </c>
      <c r="G485" s="59" t="s">
        <v>134</v>
      </c>
      <c r="H485" s="59">
        <v>45</v>
      </c>
      <c r="I485" s="59" t="s">
        <v>110</v>
      </c>
      <c r="J485" s="59">
        <v>8</v>
      </c>
      <c r="K485" s="59" t="s">
        <v>206</v>
      </c>
      <c r="L485" s="59">
        <v>1384</v>
      </c>
      <c r="M485" s="59" t="s">
        <v>5945</v>
      </c>
      <c r="N485" s="59" t="s">
        <v>6208</v>
      </c>
      <c r="O485" s="59">
        <v>15497317</v>
      </c>
      <c r="P485" s="59" t="s">
        <v>6332</v>
      </c>
    </row>
    <row r="486" spans="1:16" x14ac:dyDescent="0.25">
      <c r="A486" s="59">
        <v>10485</v>
      </c>
      <c r="B486" s="59" t="s">
        <v>3093</v>
      </c>
      <c r="C486" s="59" t="s">
        <v>331</v>
      </c>
      <c r="D486" s="59">
        <v>1102</v>
      </c>
      <c r="E486" s="59" t="s">
        <v>5386</v>
      </c>
      <c r="F486" s="59">
        <v>536</v>
      </c>
      <c r="G486" s="59" t="s">
        <v>134</v>
      </c>
      <c r="H486" s="59">
        <v>45</v>
      </c>
      <c r="I486" s="59" t="s">
        <v>99</v>
      </c>
      <c r="J486" s="59">
        <v>16</v>
      </c>
      <c r="K486" s="59" t="s">
        <v>202</v>
      </c>
      <c r="L486" s="59">
        <v>1768</v>
      </c>
      <c r="M486" s="59" t="s">
        <v>5946</v>
      </c>
      <c r="N486" s="59" t="s">
        <v>6167</v>
      </c>
      <c r="O486" s="59">
        <v>15727052</v>
      </c>
      <c r="P486" s="59" t="s">
        <v>6296</v>
      </c>
    </row>
    <row r="487" spans="1:16" x14ac:dyDescent="0.25">
      <c r="A487" s="59">
        <v>10486</v>
      </c>
      <c r="B487" s="59" t="s">
        <v>190</v>
      </c>
      <c r="C487" s="59" t="s">
        <v>331</v>
      </c>
      <c r="D487" s="59">
        <v>1102</v>
      </c>
      <c r="E487" s="59" t="s">
        <v>5386</v>
      </c>
      <c r="F487" s="59">
        <v>536</v>
      </c>
      <c r="G487" s="59" t="s">
        <v>132</v>
      </c>
      <c r="H487" s="59">
        <v>50</v>
      </c>
      <c r="I487" s="59" t="s">
        <v>99</v>
      </c>
      <c r="J487" s="59">
        <v>16</v>
      </c>
      <c r="K487" s="59" t="s">
        <v>202</v>
      </c>
      <c r="L487" s="59">
        <v>1768</v>
      </c>
      <c r="M487" s="59" t="s">
        <v>5947</v>
      </c>
      <c r="N487" s="59" t="s">
        <v>6167</v>
      </c>
      <c r="O487" s="59">
        <v>15755751</v>
      </c>
      <c r="P487" s="59" t="s">
        <v>6296</v>
      </c>
    </row>
    <row r="488" spans="1:16" x14ac:dyDescent="0.25">
      <c r="A488" s="59">
        <v>10487</v>
      </c>
      <c r="B488" s="59" t="s">
        <v>255</v>
      </c>
      <c r="C488" s="59" t="s">
        <v>331</v>
      </c>
      <c r="D488" s="59">
        <v>1102</v>
      </c>
      <c r="E488" s="59" t="s">
        <v>5386</v>
      </c>
      <c r="F488" s="59">
        <v>536</v>
      </c>
      <c r="G488" s="59" t="s">
        <v>132</v>
      </c>
      <c r="H488" s="59">
        <v>50</v>
      </c>
      <c r="I488" s="59" t="s">
        <v>110</v>
      </c>
      <c r="J488" s="59">
        <v>8</v>
      </c>
      <c r="K488" s="59" t="s">
        <v>202</v>
      </c>
      <c r="L488" s="59">
        <v>1768</v>
      </c>
      <c r="M488" s="59" t="s">
        <v>5948</v>
      </c>
      <c r="N488" s="59" t="s">
        <v>6223</v>
      </c>
      <c r="O488" s="59">
        <v>15770101</v>
      </c>
      <c r="P488" s="59" t="s">
        <v>6342</v>
      </c>
    </row>
    <row r="489" spans="1:16" x14ac:dyDescent="0.25">
      <c r="A489" s="59">
        <v>10488</v>
      </c>
      <c r="B489" s="59" t="s">
        <v>190</v>
      </c>
      <c r="C489" s="59" t="s">
        <v>331</v>
      </c>
      <c r="D489" s="59">
        <v>1102</v>
      </c>
      <c r="E489" s="59" t="s">
        <v>5386</v>
      </c>
      <c r="F489" s="59">
        <v>536</v>
      </c>
      <c r="G489" s="59" t="s">
        <v>132</v>
      </c>
      <c r="H489" s="59">
        <v>50</v>
      </c>
      <c r="I489" s="59" t="s">
        <v>99</v>
      </c>
      <c r="J489" s="59">
        <v>16</v>
      </c>
      <c r="K489" s="59" t="s">
        <v>202</v>
      </c>
      <c r="L489" s="59">
        <v>1768</v>
      </c>
      <c r="M489" s="59" t="s">
        <v>5949</v>
      </c>
      <c r="N489" s="59" t="s">
        <v>6167</v>
      </c>
      <c r="O489" s="59">
        <v>16200586</v>
      </c>
      <c r="P489" s="59" t="s">
        <v>6296</v>
      </c>
    </row>
    <row r="490" spans="1:16" x14ac:dyDescent="0.25">
      <c r="A490" s="59">
        <v>10489</v>
      </c>
      <c r="B490" s="59" t="s">
        <v>195</v>
      </c>
      <c r="C490" s="59" t="s">
        <v>342</v>
      </c>
      <c r="D490" s="59">
        <v>1159</v>
      </c>
      <c r="E490" s="59" t="s">
        <v>5386</v>
      </c>
      <c r="F490" s="59">
        <v>536</v>
      </c>
      <c r="G490" s="59" t="s">
        <v>132</v>
      </c>
      <c r="H490" s="59">
        <v>50</v>
      </c>
      <c r="I490" s="59" t="s">
        <v>110</v>
      </c>
      <c r="J490" s="59">
        <v>8</v>
      </c>
      <c r="K490" s="59" t="s">
        <v>202</v>
      </c>
      <c r="L490" s="59">
        <v>1768</v>
      </c>
      <c r="M490" s="59" t="s">
        <v>5950</v>
      </c>
      <c r="N490" s="59" t="s">
        <v>6224</v>
      </c>
      <c r="O490" s="59">
        <v>16200586</v>
      </c>
      <c r="P490" s="59" t="s">
        <v>6343</v>
      </c>
    </row>
    <row r="491" spans="1:16" x14ac:dyDescent="0.25">
      <c r="A491" s="59">
        <v>10490</v>
      </c>
      <c r="B491" s="59" t="s">
        <v>3032</v>
      </c>
      <c r="C491" s="59" t="s">
        <v>334</v>
      </c>
      <c r="D491" s="59">
        <v>1039</v>
      </c>
      <c r="E491" s="59" t="s">
        <v>4111</v>
      </c>
      <c r="F491" s="59">
        <v>562</v>
      </c>
      <c r="G491" s="59" t="s">
        <v>132</v>
      </c>
      <c r="H491" s="59">
        <v>50</v>
      </c>
      <c r="I491" s="59" t="s">
        <v>99</v>
      </c>
      <c r="J491" s="59">
        <v>16</v>
      </c>
      <c r="K491" s="59" t="s">
        <v>202</v>
      </c>
      <c r="L491" s="59">
        <v>1768</v>
      </c>
      <c r="M491" s="59" t="s">
        <v>5951</v>
      </c>
      <c r="N491" s="59" t="s">
        <v>6225</v>
      </c>
      <c r="O491" s="59">
        <v>12900201</v>
      </c>
      <c r="P491" s="59" t="s">
        <v>6339</v>
      </c>
    </row>
    <row r="492" spans="1:16" x14ac:dyDescent="0.25">
      <c r="A492" s="59">
        <v>10491</v>
      </c>
      <c r="B492" s="59" t="s">
        <v>224</v>
      </c>
      <c r="C492" s="59" t="s">
        <v>334</v>
      </c>
      <c r="D492" s="59">
        <v>1039</v>
      </c>
      <c r="E492" s="59" t="s">
        <v>4111</v>
      </c>
      <c r="F492" s="59">
        <v>562</v>
      </c>
      <c r="G492" s="59" t="s">
        <v>132</v>
      </c>
      <c r="H492" s="59">
        <v>50</v>
      </c>
      <c r="I492" s="59" t="s">
        <v>110</v>
      </c>
      <c r="J492" s="59">
        <v>8</v>
      </c>
      <c r="K492" s="59" t="s">
        <v>206</v>
      </c>
      <c r="L492" s="59">
        <v>1384</v>
      </c>
      <c r="M492" s="59" t="s">
        <v>5952</v>
      </c>
      <c r="N492" s="59" t="s">
        <v>6226</v>
      </c>
      <c r="O492" s="59">
        <v>13617676</v>
      </c>
      <c r="P492" s="59" t="s">
        <v>6344</v>
      </c>
    </row>
    <row r="493" spans="1:16" x14ac:dyDescent="0.25">
      <c r="A493" s="59">
        <v>10492</v>
      </c>
      <c r="B493" s="59" t="s">
        <v>3035</v>
      </c>
      <c r="C493" s="59" t="s">
        <v>338</v>
      </c>
      <c r="D493" s="59">
        <v>1140</v>
      </c>
      <c r="E493" s="59" t="s">
        <v>4111</v>
      </c>
      <c r="F493" s="59">
        <v>562</v>
      </c>
      <c r="G493" s="59" t="s">
        <v>132</v>
      </c>
      <c r="H493" s="59">
        <v>50</v>
      </c>
      <c r="I493" s="59" t="s">
        <v>99</v>
      </c>
      <c r="J493" s="59">
        <v>16</v>
      </c>
      <c r="K493" s="59" t="s">
        <v>202</v>
      </c>
      <c r="L493" s="59">
        <v>1768</v>
      </c>
      <c r="M493" s="59" t="s">
        <v>5953</v>
      </c>
      <c r="N493" s="59" t="s">
        <v>6227</v>
      </c>
      <c r="O493" s="59">
        <v>12900201</v>
      </c>
      <c r="P493" s="59" t="s">
        <v>6323</v>
      </c>
    </row>
    <row r="494" spans="1:16" x14ac:dyDescent="0.25">
      <c r="A494" s="59">
        <v>10493</v>
      </c>
      <c r="B494" s="59" t="s">
        <v>199</v>
      </c>
      <c r="C494" s="59" t="s">
        <v>333</v>
      </c>
      <c r="D494" s="59">
        <v>1146</v>
      </c>
      <c r="E494" s="59" t="s">
        <v>4111</v>
      </c>
      <c r="F494" s="59">
        <v>562</v>
      </c>
      <c r="G494" s="59" t="s">
        <v>132</v>
      </c>
      <c r="H494" s="59">
        <v>50</v>
      </c>
      <c r="I494" s="59" t="s">
        <v>99</v>
      </c>
      <c r="J494" s="59">
        <v>16</v>
      </c>
      <c r="K494" s="59" t="s">
        <v>202</v>
      </c>
      <c r="L494" s="59">
        <v>1768</v>
      </c>
      <c r="M494" s="59" t="s">
        <v>5954</v>
      </c>
      <c r="N494" s="59" t="s">
        <v>6210</v>
      </c>
      <c r="O494" s="59">
        <v>14048161</v>
      </c>
      <c r="P494" s="59" t="s">
        <v>6333</v>
      </c>
    </row>
    <row r="495" spans="1:16" x14ac:dyDescent="0.25">
      <c r="A495" s="59">
        <v>10494</v>
      </c>
      <c r="B495" s="59" t="s">
        <v>215</v>
      </c>
      <c r="C495" s="59" t="s">
        <v>342</v>
      </c>
      <c r="D495" s="59">
        <v>1159</v>
      </c>
      <c r="E495" s="59" t="s">
        <v>4111</v>
      </c>
      <c r="F495" s="59">
        <v>562</v>
      </c>
      <c r="G495" s="59" t="s">
        <v>132</v>
      </c>
      <c r="H495" s="59">
        <v>50</v>
      </c>
      <c r="I495" s="59" t="s">
        <v>99</v>
      </c>
      <c r="J495" s="59">
        <v>16</v>
      </c>
      <c r="K495" s="59" t="s">
        <v>202</v>
      </c>
      <c r="L495" s="59">
        <v>1768</v>
      </c>
      <c r="M495" s="59" t="s">
        <v>5955</v>
      </c>
      <c r="N495" s="59" t="s">
        <v>6228</v>
      </c>
      <c r="O495" s="59">
        <v>15008860</v>
      </c>
      <c r="P495" s="59" t="s">
        <v>6296</v>
      </c>
    </row>
    <row r="496" spans="1:16" x14ac:dyDescent="0.25">
      <c r="A496" s="59">
        <v>10495</v>
      </c>
      <c r="B496" s="59" t="s">
        <v>215</v>
      </c>
      <c r="C496" s="59" t="s">
        <v>342</v>
      </c>
      <c r="D496" s="59">
        <v>1159</v>
      </c>
      <c r="E496" s="59" t="s">
        <v>4111</v>
      </c>
      <c r="F496" s="59">
        <v>562</v>
      </c>
      <c r="G496" s="59" t="s">
        <v>132</v>
      </c>
      <c r="H496" s="59">
        <v>50</v>
      </c>
      <c r="I496" s="59" t="s">
        <v>114</v>
      </c>
      <c r="J496" s="59">
        <v>12</v>
      </c>
      <c r="K496" s="59" t="s">
        <v>202</v>
      </c>
      <c r="L496" s="59">
        <v>1768</v>
      </c>
      <c r="M496" s="59" t="s">
        <v>5956</v>
      </c>
      <c r="N496" s="59" t="s">
        <v>6228</v>
      </c>
      <c r="O496" s="59">
        <v>15052626</v>
      </c>
      <c r="P496" s="59" t="s">
        <v>6296</v>
      </c>
    </row>
    <row r="497" spans="1:16" x14ac:dyDescent="0.25">
      <c r="A497" s="59">
        <v>10496</v>
      </c>
      <c r="B497" s="59" t="s">
        <v>5467</v>
      </c>
      <c r="C497" s="59" t="s">
        <v>342</v>
      </c>
      <c r="D497" s="59">
        <v>1159</v>
      </c>
      <c r="E497" s="59" t="s">
        <v>4111</v>
      </c>
      <c r="F497" s="59">
        <v>562</v>
      </c>
      <c r="G497" s="59" t="s">
        <v>4114</v>
      </c>
      <c r="H497" s="59">
        <v>55</v>
      </c>
      <c r="I497" s="59" t="s">
        <v>99</v>
      </c>
      <c r="J497" s="59">
        <v>16</v>
      </c>
      <c r="K497" s="59" t="s">
        <v>202</v>
      </c>
      <c r="L497" s="59">
        <v>1768</v>
      </c>
      <c r="M497" s="59" t="s">
        <v>5957</v>
      </c>
      <c r="N497" s="59" t="s">
        <v>6229</v>
      </c>
      <c r="O497" s="59">
        <v>15065827</v>
      </c>
      <c r="P497" s="59" t="s">
        <v>6330</v>
      </c>
    </row>
    <row r="498" spans="1:16" x14ac:dyDescent="0.25">
      <c r="A498" s="59">
        <v>10497</v>
      </c>
      <c r="B498" s="59" t="s">
        <v>3090</v>
      </c>
      <c r="C498" s="59" t="s">
        <v>342</v>
      </c>
      <c r="D498" s="59">
        <v>1159</v>
      </c>
      <c r="E498" s="59" t="s">
        <v>4111</v>
      </c>
      <c r="F498" s="59">
        <v>562</v>
      </c>
      <c r="G498" s="59" t="s">
        <v>4114</v>
      </c>
      <c r="H498" s="59">
        <v>55</v>
      </c>
      <c r="I498" s="59" t="s">
        <v>99</v>
      </c>
      <c r="J498" s="59">
        <v>16</v>
      </c>
      <c r="K498" s="59" t="s">
        <v>202</v>
      </c>
      <c r="L498" s="59">
        <v>1768</v>
      </c>
      <c r="M498" s="59" t="s">
        <v>5958</v>
      </c>
      <c r="N498" s="59" t="s">
        <v>6229</v>
      </c>
      <c r="O498" s="59">
        <v>15066832</v>
      </c>
      <c r="P498" s="59" t="s">
        <v>6330</v>
      </c>
    </row>
    <row r="499" spans="1:16" x14ac:dyDescent="0.25">
      <c r="A499" s="59">
        <v>10498</v>
      </c>
      <c r="B499" s="59" t="s">
        <v>215</v>
      </c>
      <c r="C499" s="59" t="s">
        <v>342</v>
      </c>
      <c r="D499" s="59">
        <v>1159</v>
      </c>
      <c r="E499" s="59" t="s">
        <v>4111</v>
      </c>
      <c r="F499" s="59">
        <v>562</v>
      </c>
      <c r="G499" s="59" t="s">
        <v>132</v>
      </c>
      <c r="H499" s="59">
        <v>50</v>
      </c>
      <c r="I499" s="59" t="s">
        <v>99</v>
      </c>
      <c r="J499" s="59">
        <v>16</v>
      </c>
      <c r="K499" s="59" t="s">
        <v>202</v>
      </c>
      <c r="L499" s="59">
        <v>1768</v>
      </c>
      <c r="M499" s="59" t="s">
        <v>5959</v>
      </c>
      <c r="N499" s="59" t="s">
        <v>6228</v>
      </c>
      <c r="O499" s="59">
        <v>15497317</v>
      </c>
      <c r="P499" s="59" t="s">
        <v>6296</v>
      </c>
    </row>
    <row r="500" spans="1:16" x14ac:dyDescent="0.25">
      <c r="A500" s="59">
        <v>10499</v>
      </c>
      <c r="B500" s="59" t="s">
        <v>215</v>
      </c>
      <c r="C500" s="59" t="s">
        <v>342</v>
      </c>
      <c r="D500" s="59">
        <v>1159</v>
      </c>
      <c r="E500" s="59" t="s">
        <v>4111</v>
      </c>
      <c r="F500" s="59">
        <v>562</v>
      </c>
      <c r="G500" s="59" t="s">
        <v>132</v>
      </c>
      <c r="H500" s="59">
        <v>50</v>
      </c>
      <c r="I500" s="59" t="s">
        <v>114</v>
      </c>
      <c r="J500" s="59">
        <v>12</v>
      </c>
      <c r="K500" s="59" t="s">
        <v>206</v>
      </c>
      <c r="L500" s="59">
        <v>1384</v>
      </c>
      <c r="M500" s="59" t="s">
        <v>5960</v>
      </c>
      <c r="N500" s="59" t="s">
        <v>6228</v>
      </c>
      <c r="O500" s="59">
        <v>15597763</v>
      </c>
      <c r="P500" s="59" t="s">
        <v>6296</v>
      </c>
    </row>
    <row r="501" spans="1:16" x14ac:dyDescent="0.25">
      <c r="A501" s="59">
        <v>10500</v>
      </c>
      <c r="B501" s="59" t="s">
        <v>215</v>
      </c>
      <c r="C501" s="59" t="s">
        <v>342</v>
      </c>
      <c r="D501" s="59">
        <v>1159</v>
      </c>
      <c r="E501" s="59" t="s">
        <v>4111</v>
      </c>
      <c r="F501" s="59">
        <v>562</v>
      </c>
      <c r="G501" s="59" t="s">
        <v>132</v>
      </c>
      <c r="H501" s="59">
        <v>50</v>
      </c>
      <c r="I501" s="59" t="s">
        <v>110</v>
      </c>
      <c r="J501" s="59">
        <v>8</v>
      </c>
      <c r="K501" s="59" t="s">
        <v>213</v>
      </c>
      <c r="L501" s="59">
        <v>2768</v>
      </c>
      <c r="M501" s="59" t="s">
        <v>5961</v>
      </c>
      <c r="N501" s="59" t="s">
        <v>6228</v>
      </c>
      <c r="O501" s="59">
        <v>15755608</v>
      </c>
      <c r="P501" s="59" t="s">
        <v>6296</v>
      </c>
    </row>
    <row r="502" spans="1:16" x14ac:dyDescent="0.25">
      <c r="A502" s="59">
        <v>10501</v>
      </c>
      <c r="B502" s="59" t="s">
        <v>215</v>
      </c>
      <c r="C502" s="59" t="s">
        <v>342</v>
      </c>
      <c r="D502" s="59">
        <v>1159</v>
      </c>
      <c r="E502" s="59" t="s">
        <v>4111</v>
      </c>
      <c r="F502" s="59">
        <v>562</v>
      </c>
      <c r="G502" s="59" t="s">
        <v>132</v>
      </c>
      <c r="H502" s="59">
        <v>50</v>
      </c>
      <c r="I502" s="59" t="s">
        <v>110</v>
      </c>
      <c r="J502" s="59">
        <v>8</v>
      </c>
      <c r="K502" s="59" t="s">
        <v>206</v>
      </c>
      <c r="L502" s="59">
        <v>1384</v>
      </c>
      <c r="M502" s="59" t="s">
        <v>5962</v>
      </c>
      <c r="N502" s="59" t="s">
        <v>6228</v>
      </c>
      <c r="O502" s="59">
        <v>15770101</v>
      </c>
      <c r="P502" s="59" t="s">
        <v>6296</v>
      </c>
    </row>
    <row r="503" spans="1:16" x14ac:dyDescent="0.25">
      <c r="A503" s="59">
        <v>10502</v>
      </c>
      <c r="B503" s="59" t="s">
        <v>215</v>
      </c>
      <c r="C503" s="59" t="s">
        <v>342</v>
      </c>
      <c r="D503" s="59">
        <v>1159</v>
      </c>
      <c r="E503" s="59" t="s">
        <v>4111</v>
      </c>
      <c r="F503" s="59">
        <v>562</v>
      </c>
      <c r="G503" s="59" t="s">
        <v>132</v>
      </c>
      <c r="H503" s="59">
        <v>50</v>
      </c>
      <c r="I503" s="59" t="s">
        <v>99</v>
      </c>
      <c r="J503" s="59">
        <v>16</v>
      </c>
      <c r="K503" s="59" t="s">
        <v>206</v>
      </c>
      <c r="L503" s="59">
        <v>1384</v>
      </c>
      <c r="M503" s="59" t="s">
        <v>5963</v>
      </c>
      <c r="N503" s="59" t="s">
        <v>6228</v>
      </c>
      <c r="O503" s="59">
        <v>15770101</v>
      </c>
      <c r="P503" s="59" t="s">
        <v>6296</v>
      </c>
    </row>
    <row r="504" spans="1:16" x14ac:dyDescent="0.25">
      <c r="A504" s="59">
        <v>10503</v>
      </c>
      <c r="B504" s="59" t="s">
        <v>215</v>
      </c>
      <c r="C504" s="59" t="s">
        <v>342</v>
      </c>
      <c r="D504" s="59">
        <v>1159</v>
      </c>
      <c r="E504" s="59" t="s">
        <v>4111</v>
      </c>
      <c r="F504" s="59">
        <v>562</v>
      </c>
      <c r="G504" s="59" t="s">
        <v>132</v>
      </c>
      <c r="H504" s="59">
        <v>50</v>
      </c>
      <c r="I504" s="59" t="s">
        <v>99</v>
      </c>
      <c r="J504" s="59">
        <v>16</v>
      </c>
      <c r="K504" s="59" t="s">
        <v>261</v>
      </c>
      <c r="L504" s="59">
        <v>2384</v>
      </c>
      <c r="M504" s="59" t="s">
        <v>5964</v>
      </c>
      <c r="N504" s="59" t="s">
        <v>6228</v>
      </c>
      <c r="O504" s="59">
        <v>15770101</v>
      </c>
      <c r="P504" s="59" t="s">
        <v>6296</v>
      </c>
    </row>
    <row r="505" spans="1:16" x14ac:dyDescent="0.25">
      <c r="A505" s="59">
        <v>10504</v>
      </c>
      <c r="B505" s="59" t="s">
        <v>215</v>
      </c>
      <c r="C505" s="59" t="s">
        <v>342</v>
      </c>
      <c r="D505" s="59">
        <v>1159</v>
      </c>
      <c r="E505" s="59" t="s">
        <v>4111</v>
      </c>
      <c r="F505" s="59">
        <v>562</v>
      </c>
      <c r="G505" s="59" t="s">
        <v>132</v>
      </c>
      <c r="H505" s="59">
        <v>50</v>
      </c>
      <c r="I505" s="59" t="s">
        <v>99</v>
      </c>
      <c r="J505" s="59">
        <v>16</v>
      </c>
      <c r="K505" s="59" t="s">
        <v>213</v>
      </c>
      <c r="L505" s="59">
        <v>2768</v>
      </c>
      <c r="M505" s="59" t="s">
        <v>5965</v>
      </c>
      <c r="N505" s="59" t="s">
        <v>6228</v>
      </c>
      <c r="O505" s="59">
        <v>17133160</v>
      </c>
      <c r="P505" s="59" t="s">
        <v>6296</v>
      </c>
    </row>
    <row r="506" spans="1:16" x14ac:dyDescent="0.25">
      <c r="A506" s="59">
        <v>10505</v>
      </c>
      <c r="B506" s="59" t="s">
        <v>5468</v>
      </c>
      <c r="C506" s="59" t="s">
        <v>5370</v>
      </c>
      <c r="D506" s="59">
        <v>1184</v>
      </c>
      <c r="E506" s="59" t="s">
        <v>4111</v>
      </c>
      <c r="F506" s="59">
        <v>562</v>
      </c>
      <c r="G506" s="59" t="s">
        <v>132</v>
      </c>
      <c r="H506" s="59">
        <v>50</v>
      </c>
      <c r="I506" s="59" t="s">
        <v>110</v>
      </c>
      <c r="J506" s="59">
        <v>8</v>
      </c>
      <c r="K506" s="59" t="s">
        <v>202</v>
      </c>
      <c r="L506" s="59">
        <v>1768</v>
      </c>
      <c r="M506" s="59" t="s">
        <v>5966</v>
      </c>
      <c r="N506" s="59" t="s">
        <v>6230</v>
      </c>
      <c r="O506" s="59">
        <v>11335962</v>
      </c>
      <c r="P506" s="59" t="s">
        <v>6323</v>
      </c>
    </row>
    <row r="507" spans="1:16" x14ac:dyDescent="0.25">
      <c r="A507" s="59">
        <v>10506</v>
      </c>
      <c r="B507" s="59" t="s">
        <v>5468</v>
      </c>
      <c r="C507" s="59" t="s">
        <v>5370</v>
      </c>
      <c r="D507" s="59">
        <v>1184</v>
      </c>
      <c r="E507" s="59" t="s">
        <v>4111</v>
      </c>
      <c r="F507" s="59">
        <v>562</v>
      </c>
      <c r="G507" s="59" t="s">
        <v>193</v>
      </c>
      <c r="H507" s="59">
        <v>65</v>
      </c>
      <c r="I507" s="59" t="s">
        <v>110</v>
      </c>
      <c r="J507" s="59">
        <v>8</v>
      </c>
      <c r="K507" s="59" t="s">
        <v>202</v>
      </c>
      <c r="L507" s="59">
        <v>1768</v>
      </c>
      <c r="M507" s="59" t="s">
        <v>5967</v>
      </c>
      <c r="N507" s="59" t="s">
        <v>6230</v>
      </c>
      <c r="O507" s="59">
        <v>11335962</v>
      </c>
      <c r="P507" s="59" t="s">
        <v>6323</v>
      </c>
    </row>
    <row r="508" spans="1:16" x14ac:dyDescent="0.25">
      <c r="A508" s="59">
        <v>10507</v>
      </c>
      <c r="B508" s="59" t="s">
        <v>5468</v>
      </c>
      <c r="C508" s="59" t="s">
        <v>5370</v>
      </c>
      <c r="D508" s="59">
        <v>1184</v>
      </c>
      <c r="E508" s="59" t="s">
        <v>4111</v>
      </c>
      <c r="F508" s="59">
        <v>562</v>
      </c>
      <c r="G508" s="59" t="s">
        <v>132</v>
      </c>
      <c r="H508" s="59">
        <v>50</v>
      </c>
      <c r="I508" s="59" t="s">
        <v>110</v>
      </c>
      <c r="J508" s="59">
        <v>8</v>
      </c>
      <c r="K508" s="59" t="s">
        <v>202</v>
      </c>
      <c r="L508" s="59">
        <v>1768</v>
      </c>
      <c r="M508" s="59" t="s">
        <v>5968</v>
      </c>
      <c r="N508" s="59" t="s">
        <v>6230</v>
      </c>
      <c r="O508" s="59">
        <v>11909942</v>
      </c>
      <c r="P508" s="59" t="s">
        <v>6323</v>
      </c>
    </row>
    <row r="509" spans="1:16" x14ac:dyDescent="0.25">
      <c r="A509" s="59">
        <v>10508</v>
      </c>
      <c r="B509" s="59" t="s">
        <v>5468</v>
      </c>
      <c r="C509" s="59" t="s">
        <v>5370</v>
      </c>
      <c r="D509" s="59">
        <v>1184</v>
      </c>
      <c r="E509" s="59" t="s">
        <v>4111</v>
      </c>
      <c r="F509" s="59">
        <v>562</v>
      </c>
      <c r="G509" s="59" t="s">
        <v>132</v>
      </c>
      <c r="H509" s="59">
        <v>50</v>
      </c>
      <c r="I509" s="59" t="s">
        <v>114</v>
      </c>
      <c r="J509" s="59">
        <v>12</v>
      </c>
      <c r="K509" s="59" t="s">
        <v>202</v>
      </c>
      <c r="L509" s="59">
        <v>1768</v>
      </c>
      <c r="M509" s="59" t="s">
        <v>5969</v>
      </c>
      <c r="N509" s="59" t="s">
        <v>6230</v>
      </c>
      <c r="O509" s="59">
        <v>11909942</v>
      </c>
      <c r="P509" s="59" t="s">
        <v>6323</v>
      </c>
    </row>
    <row r="510" spans="1:16" x14ac:dyDescent="0.25">
      <c r="A510" s="59">
        <v>10509</v>
      </c>
      <c r="B510" s="59" t="s">
        <v>5468</v>
      </c>
      <c r="C510" s="59" t="s">
        <v>5370</v>
      </c>
      <c r="D510" s="59">
        <v>1184</v>
      </c>
      <c r="E510" s="59" t="s">
        <v>4111</v>
      </c>
      <c r="F510" s="59">
        <v>562</v>
      </c>
      <c r="G510" s="59" t="s">
        <v>193</v>
      </c>
      <c r="H510" s="59">
        <v>65</v>
      </c>
      <c r="I510" s="59" t="s">
        <v>114</v>
      </c>
      <c r="J510" s="59">
        <v>12</v>
      </c>
      <c r="K510" s="59" t="s">
        <v>202</v>
      </c>
      <c r="L510" s="59">
        <v>1768</v>
      </c>
      <c r="M510" s="59" t="s">
        <v>5970</v>
      </c>
      <c r="N510" s="59" t="s">
        <v>6230</v>
      </c>
      <c r="O510" s="59">
        <v>11909942</v>
      </c>
      <c r="P510" s="59" t="s">
        <v>6323</v>
      </c>
    </row>
    <row r="511" spans="1:16" x14ac:dyDescent="0.25">
      <c r="A511" s="59">
        <v>10510</v>
      </c>
      <c r="B511" s="59" t="s">
        <v>5468</v>
      </c>
      <c r="C511" s="59" t="s">
        <v>5370</v>
      </c>
      <c r="D511" s="59">
        <v>1184</v>
      </c>
      <c r="E511" s="59" t="s">
        <v>4111</v>
      </c>
      <c r="F511" s="59">
        <v>562</v>
      </c>
      <c r="G511" s="59" t="s">
        <v>132</v>
      </c>
      <c r="H511" s="59">
        <v>50</v>
      </c>
      <c r="I511" s="59" t="s">
        <v>110</v>
      </c>
      <c r="J511" s="59">
        <v>8</v>
      </c>
      <c r="K511" s="59" t="s">
        <v>202</v>
      </c>
      <c r="L511" s="59">
        <v>1768</v>
      </c>
      <c r="M511" s="59" t="s">
        <v>5971</v>
      </c>
      <c r="N511" s="59" t="s">
        <v>6230</v>
      </c>
      <c r="O511" s="59">
        <v>12340427</v>
      </c>
      <c r="P511" s="59" t="s">
        <v>6323</v>
      </c>
    </row>
    <row r="512" spans="1:16" x14ac:dyDescent="0.25">
      <c r="A512" s="59">
        <v>10511</v>
      </c>
      <c r="B512" s="59" t="s">
        <v>5468</v>
      </c>
      <c r="C512" s="59" t="s">
        <v>5370</v>
      </c>
      <c r="D512" s="59">
        <v>1184</v>
      </c>
      <c r="E512" s="59" t="s">
        <v>4111</v>
      </c>
      <c r="F512" s="59">
        <v>562</v>
      </c>
      <c r="G512" s="59" t="s">
        <v>193</v>
      </c>
      <c r="H512" s="59">
        <v>65</v>
      </c>
      <c r="I512" s="59" t="s">
        <v>110</v>
      </c>
      <c r="J512" s="59">
        <v>8</v>
      </c>
      <c r="K512" s="59" t="s">
        <v>202</v>
      </c>
      <c r="L512" s="59">
        <v>1768</v>
      </c>
      <c r="M512" s="59" t="s">
        <v>5972</v>
      </c>
      <c r="N512" s="59" t="s">
        <v>6230</v>
      </c>
      <c r="O512" s="59">
        <v>12340427</v>
      </c>
      <c r="P512" s="59" t="s">
        <v>6323</v>
      </c>
    </row>
    <row r="513" spans="1:16" x14ac:dyDescent="0.25">
      <c r="A513" s="59">
        <v>10512</v>
      </c>
      <c r="B513" s="59" t="s">
        <v>5468</v>
      </c>
      <c r="C513" s="59" t="s">
        <v>5370</v>
      </c>
      <c r="D513" s="59">
        <v>1184</v>
      </c>
      <c r="E513" s="59" t="s">
        <v>4111</v>
      </c>
      <c r="F513" s="59">
        <v>562</v>
      </c>
      <c r="G513" s="59" t="s">
        <v>193</v>
      </c>
      <c r="H513" s="59">
        <v>65</v>
      </c>
      <c r="I513" s="59" t="s">
        <v>110</v>
      </c>
      <c r="J513" s="59">
        <v>8</v>
      </c>
      <c r="K513" s="59" t="s">
        <v>202</v>
      </c>
      <c r="L513" s="59">
        <v>1768</v>
      </c>
      <c r="M513" s="59" t="s">
        <v>5973</v>
      </c>
      <c r="N513" s="59" t="s">
        <v>6230</v>
      </c>
      <c r="O513" s="59">
        <v>12340427</v>
      </c>
      <c r="P513" s="59" t="s">
        <v>6323</v>
      </c>
    </row>
    <row r="514" spans="1:16" x14ac:dyDescent="0.25">
      <c r="A514" s="59">
        <v>10513</v>
      </c>
      <c r="B514" s="59" t="s">
        <v>5468</v>
      </c>
      <c r="C514" s="59" t="s">
        <v>5370</v>
      </c>
      <c r="D514" s="59">
        <v>1184</v>
      </c>
      <c r="E514" s="59" t="s">
        <v>4111</v>
      </c>
      <c r="F514" s="59">
        <v>562</v>
      </c>
      <c r="G514" s="59" t="s">
        <v>132</v>
      </c>
      <c r="H514" s="59">
        <v>50</v>
      </c>
      <c r="I514" s="59" t="s">
        <v>99</v>
      </c>
      <c r="J514" s="59">
        <v>16</v>
      </c>
      <c r="K514" s="59" t="s">
        <v>202</v>
      </c>
      <c r="L514" s="59">
        <v>1768</v>
      </c>
      <c r="M514" s="59" t="s">
        <v>5974</v>
      </c>
      <c r="N514" s="59" t="s">
        <v>6230</v>
      </c>
      <c r="O514" s="59">
        <v>12483922</v>
      </c>
      <c r="P514" s="59" t="s">
        <v>6323</v>
      </c>
    </row>
    <row r="515" spans="1:16" x14ac:dyDescent="0.25">
      <c r="A515" s="59">
        <v>10514</v>
      </c>
      <c r="B515" s="59" t="s">
        <v>5468</v>
      </c>
      <c r="C515" s="59" t="s">
        <v>5370</v>
      </c>
      <c r="D515" s="59">
        <v>1184</v>
      </c>
      <c r="E515" s="59" t="s">
        <v>4111</v>
      </c>
      <c r="F515" s="59">
        <v>562</v>
      </c>
      <c r="G515" s="59" t="s">
        <v>132</v>
      </c>
      <c r="H515" s="59">
        <v>50</v>
      </c>
      <c r="I515" s="59" t="s">
        <v>114</v>
      </c>
      <c r="J515" s="59">
        <v>12</v>
      </c>
      <c r="K515" s="59" t="s">
        <v>202</v>
      </c>
      <c r="L515" s="59">
        <v>1768</v>
      </c>
      <c r="M515" s="59" t="s">
        <v>5975</v>
      </c>
      <c r="N515" s="59" t="s">
        <v>6230</v>
      </c>
      <c r="O515" s="59">
        <v>12483922</v>
      </c>
      <c r="P515" s="59" t="s">
        <v>6323</v>
      </c>
    </row>
    <row r="516" spans="1:16" x14ac:dyDescent="0.25">
      <c r="A516" s="59">
        <v>10515</v>
      </c>
      <c r="B516" s="59" t="s">
        <v>5468</v>
      </c>
      <c r="C516" s="59" t="s">
        <v>5370</v>
      </c>
      <c r="D516" s="59">
        <v>1184</v>
      </c>
      <c r="E516" s="59" t="s">
        <v>4111</v>
      </c>
      <c r="F516" s="59">
        <v>562</v>
      </c>
      <c r="G516" s="59" t="s">
        <v>193</v>
      </c>
      <c r="H516" s="59">
        <v>65</v>
      </c>
      <c r="I516" s="59" t="s">
        <v>99</v>
      </c>
      <c r="J516" s="59">
        <v>16</v>
      </c>
      <c r="K516" s="59" t="s">
        <v>202</v>
      </c>
      <c r="L516" s="59">
        <v>1768</v>
      </c>
      <c r="M516" s="59" t="s">
        <v>5976</v>
      </c>
      <c r="N516" s="59" t="s">
        <v>6230</v>
      </c>
      <c r="O516" s="59">
        <v>12483922</v>
      </c>
      <c r="P516" s="59" t="s">
        <v>6323</v>
      </c>
    </row>
    <row r="517" spans="1:16" x14ac:dyDescent="0.25">
      <c r="A517" s="59">
        <v>10516</v>
      </c>
      <c r="B517" s="59" t="s">
        <v>5468</v>
      </c>
      <c r="C517" s="59" t="s">
        <v>5370</v>
      </c>
      <c r="D517" s="59">
        <v>1184</v>
      </c>
      <c r="E517" s="59" t="s">
        <v>4111</v>
      </c>
      <c r="F517" s="59">
        <v>562</v>
      </c>
      <c r="G517" s="59" t="s">
        <v>132</v>
      </c>
      <c r="H517" s="59">
        <v>50</v>
      </c>
      <c r="I517" s="59" t="s">
        <v>110</v>
      </c>
      <c r="J517" s="59">
        <v>8</v>
      </c>
      <c r="K517" s="59" t="s">
        <v>202</v>
      </c>
      <c r="L517" s="59">
        <v>1768</v>
      </c>
      <c r="M517" s="59" t="s">
        <v>5977</v>
      </c>
      <c r="N517" s="59" t="s">
        <v>6230</v>
      </c>
      <c r="O517" s="59">
        <v>12914407</v>
      </c>
      <c r="P517" s="59" t="s">
        <v>6323</v>
      </c>
    </row>
    <row r="518" spans="1:16" x14ac:dyDescent="0.25">
      <c r="A518" s="59">
        <v>10517</v>
      </c>
      <c r="B518" s="59" t="s">
        <v>5468</v>
      </c>
      <c r="C518" s="59" t="s">
        <v>5370</v>
      </c>
      <c r="D518" s="59">
        <v>1184</v>
      </c>
      <c r="E518" s="59" t="s">
        <v>4111</v>
      </c>
      <c r="F518" s="59">
        <v>562</v>
      </c>
      <c r="G518" s="59" t="s">
        <v>132</v>
      </c>
      <c r="H518" s="59">
        <v>50</v>
      </c>
      <c r="I518" s="59" t="s">
        <v>114</v>
      </c>
      <c r="J518" s="59">
        <v>12</v>
      </c>
      <c r="K518" s="59" t="s">
        <v>202</v>
      </c>
      <c r="L518" s="59">
        <v>1768</v>
      </c>
      <c r="M518" s="59" t="s">
        <v>5978</v>
      </c>
      <c r="N518" s="59" t="s">
        <v>6230</v>
      </c>
      <c r="O518" s="59">
        <v>12914407</v>
      </c>
      <c r="P518" s="59" t="s">
        <v>6323</v>
      </c>
    </row>
    <row r="519" spans="1:16" x14ac:dyDescent="0.25">
      <c r="A519" s="59">
        <v>10518</v>
      </c>
      <c r="B519" s="59" t="s">
        <v>5468</v>
      </c>
      <c r="C519" s="59" t="s">
        <v>5370</v>
      </c>
      <c r="D519" s="59">
        <v>1184</v>
      </c>
      <c r="E519" s="59" t="s">
        <v>4111</v>
      </c>
      <c r="F519" s="59">
        <v>562</v>
      </c>
      <c r="G519" s="59" t="s">
        <v>193</v>
      </c>
      <c r="H519" s="59">
        <v>65</v>
      </c>
      <c r="I519" s="59" t="s">
        <v>114</v>
      </c>
      <c r="J519" s="59">
        <v>12</v>
      </c>
      <c r="K519" s="59" t="s">
        <v>202</v>
      </c>
      <c r="L519" s="59">
        <v>1768</v>
      </c>
      <c r="M519" s="59" t="s">
        <v>5979</v>
      </c>
      <c r="N519" s="59" t="s">
        <v>6230</v>
      </c>
      <c r="O519" s="59">
        <v>12914407</v>
      </c>
      <c r="P519" s="59" t="s">
        <v>6323</v>
      </c>
    </row>
    <row r="520" spans="1:16" x14ac:dyDescent="0.25">
      <c r="A520" s="59">
        <v>10519</v>
      </c>
      <c r="B520" s="59" t="s">
        <v>5468</v>
      </c>
      <c r="C520" s="59" t="s">
        <v>5370</v>
      </c>
      <c r="D520" s="59">
        <v>1184</v>
      </c>
      <c r="E520" s="59" t="s">
        <v>4111</v>
      </c>
      <c r="F520" s="59">
        <v>562</v>
      </c>
      <c r="G520" s="59" t="s">
        <v>193</v>
      </c>
      <c r="H520" s="59">
        <v>65</v>
      </c>
      <c r="I520" s="59" t="s">
        <v>114</v>
      </c>
      <c r="J520" s="59">
        <v>12</v>
      </c>
      <c r="K520" s="59" t="s">
        <v>202</v>
      </c>
      <c r="L520" s="59">
        <v>1768</v>
      </c>
      <c r="M520" s="59" t="s">
        <v>5980</v>
      </c>
      <c r="N520" s="59" t="s">
        <v>6230</v>
      </c>
      <c r="O520" s="59">
        <v>12914407</v>
      </c>
      <c r="P520" s="59" t="s">
        <v>6323</v>
      </c>
    </row>
    <row r="521" spans="1:16" x14ac:dyDescent="0.25">
      <c r="A521" s="59">
        <v>10520</v>
      </c>
      <c r="B521" s="59" t="s">
        <v>5468</v>
      </c>
      <c r="C521" s="59" t="s">
        <v>5370</v>
      </c>
      <c r="D521" s="59">
        <v>1184</v>
      </c>
      <c r="E521" s="59" t="s">
        <v>4111</v>
      </c>
      <c r="F521" s="59">
        <v>562</v>
      </c>
      <c r="G521" s="59" t="s">
        <v>132</v>
      </c>
      <c r="H521" s="59">
        <v>50</v>
      </c>
      <c r="I521" s="59" t="s">
        <v>99</v>
      </c>
      <c r="J521" s="59">
        <v>16</v>
      </c>
      <c r="K521" s="59" t="s">
        <v>202</v>
      </c>
      <c r="L521" s="59">
        <v>1768</v>
      </c>
      <c r="M521" s="59" t="s">
        <v>5981</v>
      </c>
      <c r="N521" s="59" t="s">
        <v>6230</v>
      </c>
      <c r="O521" s="59">
        <v>13057902</v>
      </c>
      <c r="P521" s="59" t="s">
        <v>6323</v>
      </c>
    </row>
    <row r="522" spans="1:16" x14ac:dyDescent="0.25">
      <c r="A522" s="59">
        <v>10521</v>
      </c>
      <c r="B522" s="59" t="s">
        <v>5468</v>
      </c>
      <c r="C522" s="59" t="s">
        <v>5370</v>
      </c>
      <c r="D522" s="59">
        <v>1184</v>
      </c>
      <c r="E522" s="59" t="s">
        <v>4111</v>
      </c>
      <c r="F522" s="59">
        <v>562</v>
      </c>
      <c r="G522" s="59" t="s">
        <v>193</v>
      </c>
      <c r="H522" s="59">
        <v>65</v>
      </c>
      <c r="I522" s="59" t="s">
        <v>110</v>
      </c>
      <c r="J522" s="59">
        <v>8</v>
      </c>
      <c r="K522" s="59" t="s">
        <v>202</v>
      </c>
      <c r="L522" s="59">
        <v>1768</v>
      </c>
      <c r="M522" s="59" t="s">
        <v>5982</v>
      </c>
      <c r="N522" s="59" t="s">
        <v>6230</v>
      </c>
      <c r="O522" s="59">
        <v>13344892</v>
      </c>
      <c r="P522" s="59" t="s">
        <v>6323</v>
      </c>
    </row>
    <row r="523" spans="1:16" x14ac:dyDescent="0.25">
      <c r="A523" s="59">
        <v>10522</v>
      </c>
      <c r="B523" s="59" t="s">
        <v>5468</v>
      </c>
      <c r="C523" s="59" t="s">
        <v>5370</v>
      </c>
      <c r="D523" s="59">
        <v>1184</v>
      </c>
      <c r="E523" s="59" t="s">
        <v>4111</v>
      </c>
      <c r="F523" s="59">
        <v>562</v>
      </c>
      <c r="G523" s="59" t="s">
        <v>132</v>
      </c>
      <c r="H523" s="59">
        <v>50</v>
      </c>
      <c r="I523" s="59" t="s">
        <v>99</v>
      </c>
      <c r="J523" s="59">
        <v>16</v>
      </c>
      <c r="K523" s="59" t="s">
        <v>202</v>
      </c>
      <c r="L523" s="59">
        <v>1768</v>
      </c>
      <c r="M523" s="59" t="s">
        <v>5983</v>
      </c>
      <c r="N523" s="59" t="s">
        <v>6230</v>
      </c>
      <c r="O523" s="59">
        <v>13488387</v>
      </c>
      <c r="P523" s="59" t="s">
        <v>6323</v>
      </c>
    </row>
    <row r="524" spans="1:16" x14ac:dyDescent="0.25">
      <c r="A524" s="59">
        <v>10523</v>
      </c>
      <c r="B524" s="59" t="s">
        <v>5468</v>
      </c>
      <c r="C524" s="59" t="s">
        <v>5370</v>
      </c>
      <c r="D524" s="59">
        <v>1184</v>
      </c>
      <c r="E524" s="59" t="s">
        <v>4111</v>
      </c>
      <c r="F524" s="59">
        <v>562</v>
      </c>
      <c r="G524" s="59" t="s">
        <v>193</v>
      </c>
      <c r="H524" s="59">
        <v>65</v>
      </c>
      <c r="I524" s="59" t="s">
        <v>99</v>
      </c>
      <c r="J524" s="59">
        <v>16</v>
      </c>
      <c r="K524" s="59" t="s">
        <v>202</v>
      </c>
      <c r="L524" s="59">
        <v>1768</v>
      </c>
      <c r="M524" s="59" t="s">
        <v>5984</v>
      </c>
      <c r="N524" s="59" t="s">
        <v>6230</v>
      </c>
      <c r="O524" s="59">
        <v>13488387</v>
      </c>
      <c r="P524" s="59" t="s">
        <v>6323</v>
      </c>
    </row>
    <row r="525" spans="1:16" x14ac:dyDescent="0.25">
      <c r="A525" s="59">
        <v>10524</v>
      </c>
      <c r="B525" s="59" t="s">
        <v>5468</v>
      </c>
      <c r="C525" s="59" t="s">
        <v>5370</v>
      </c>
      <c r="D525" s="59">
        <v>1184</v>
      </c>
      <c r="E525" s="59" t="s">
        <v>4111</v>
      </c>
      <c r="F525" s="59">
        <v>562</v>
      </c>
      <c r="G525" s="59" t="s">
        <v>132</v>
      </c>
      <c r="H525" s="59">
        <v>50</v>
      </c>
      <c r="I525" s="59" t="s">
        <v>114</v>
      </c>
      <c r="J525" s="59">
        <v>12</v>
      </c>
      <c r="K525" s="59" t="s">
        <v>202</v>
      </c>
      <c r="L525" s="59">
        <v>1768</v>
      </c>
      <c r="M525" s="59" t="s">
        <v>5985</v>
      </c>
      <c r="N525" s="59" t="s">
        <v>6230</v>
      </c>
      <c r="O525" s="59">
        <v>13488387</v>
      </c>
      <c r="P525" s="59" t="s">
        <v>6323</v>
      </c>
    </row>
    <row r="526" spans="1:16" x14ac:dyDescent="0.25">
      <c r="A526" s="59">
        <v>10525</v>
      </c>
      <c r="B526" s="59" t="s">
        <v>5468</v>
      </c>
      <c r="C526" s="59" t="s">
        <v>5370</v>
      </c>
      <c r="D526" s="59">
        <v>1184</v>
      </c>
      <c r="E526" s="59" t="s">
        <v>4111</v>
      </c>
      <c r="F526" s="59">
        <v>562</v>
      </c>
      <c r="G526" s="59" t="s">
        <v>193</v>
      </c>
      <c r="H526" s="59">
        <v>65</v>
      </c>
      <c r="I526" s="59" t="s">
        <v>99</v>
      </c>
      <c r="J526" s="59">
        <v>16</v>
      </c>
      <c r="K526" s="59" t="s">
        <v>202</v>
      </c>
      <c r="L526" s="59">
        <v>1768</v>
      </c>
      <c r="M526" s="59" t="s">
        <v>5986</v>
      </c>
      <c r="N526" s="59" t="s">
        <v>6230</v>
      </c>
      <c r="O526" s="59">
        <v>13488387</v>
      </c>
      <c r="P526" s="59" t="s">
        <v>6323</v>
      </c>
    </row>
    <row r="527" spans="1:16" x14ac:dyDescent="0.25">
      <c r="A527" s="59">
        <v>10526</v>
      </c>
      <c r="B527" s="59" t="s">
        <v>5468</v>
      </c>
      <c r="C527" s="59" t="s">
        <v>5370</v>
      </c>
      <c r="D527" s="59">
        <v>1184</v>
      </c>
      <c r="E527" s="59" t="s">
        <v>4111</v>
      </c>
      <c r="F527" s="59">
        <v>562</v>
      </c>
      <c r="G527" s="59" t="s">
        <v>193</v>
      </c>
      <c r="H527" s="59">
        <v>65</v>
      </c>
      <c r="I527" s="59" t="s">
        <v>114</v>
      </c>
      <c r="J527" s="59">
        <v>12</v>
      </c>
      <c r="K527" s="59" t="s">
        <v>202</v>
      </c>
      <c r="L527" s="59">
        <v>1768</v>
      </c>
      <c r="M527" s="59" t="s">
        <v>5987</v>
      </c>
      <c r="N527" s="59" t="s">
        <v>6230</v>
      </c>
      <c r="O527" s="59">
        <v>13918872</v>
      </c>
      <c r="P527" s="59" t="s">
        <v>6323</v>
      </c>
    </row>
    <row r="528" spans="1:16" x14ac:dyDescent="0.25">
      <c r="A528" s="59">
        <v>10527</v>
      </c>
      <c r="B528" s="59" t="s">
        <v>5468</v>
      </c>
      <c r="C528" s="59" t="s">
        <v>5370</v>
      </c>
      <c r="D528" s="59">
        <v>1184</v>
      </c>
      <c r="E528" s="59" t="s">
        <v>4111</v>
      </c>
      <c r="F528" s="59">
        <v>562</v>
      </c>
      <c r="G528" s="59" t="s">
        <v>132</v>
      </c>
      <c r="H528" s="59">
        <v>50</v>
      </c>
      <c r="I528" s="59" t="s">
        <v>99</v>
      </c>
      <c r="J528" s="59">
        <v>16</v>
      </c>
      <c r="K528" s="59" t="s">
        <v>202</v>
      </c>
      <c r="L528" s="59">
        <v>1768</v>
      </c>
      <c r="M528" s="59" t="s">
        <v>5988</v>
      </c>
      <c r="N528" s="59" t="s">
        <v>6230</v>
      </c>
      <c r="O528" s="59">
        <v>14062367</v>
      </c>
      <c r="P528" s="59" t="s">
        <v>6323</v>
      </c>
    </row>
    <row r="529" spans="1:16" x14ac:dyDescent="0.25">
      <c r="A529" s="59">
        <v>10528</v>
      </c>
      <c r="B529" s="59" t="s">
        <v>5468</v>
      </c>
      <c r="C529" s="59" t="s">
        <v>5370</v>
      </c>
      <c r="D529" s="59">
        <v>1184</v>
      </c>
      <c r="E529" s="59" t="s">
        <v>4111</v>
      </c>
      <c r="F529" s="59">
        <v>562</v>
      </c>
      <c r="G529" s="59" t="s">
        <v>193</v>
      </c>
      <c r="H529" s="59">
        <v>65</v>
      </c>
      <c r="I529" s="59" t="s">
        <v>99</v>
      </c>
      <c r="J529" s="59">
        <v>16</v>
      </c>
      <c r="K529" s="59" t="s">
        <v>202</v>
      </c>
      <c r="L529" s="59">
        <v>1768</v>
      </c>
      <c r="M529" s="59" t="s">
        <v>5989</v>
      </c>
      <c r="N529" s="59" t="s">
        <v>6230</v>
      </c>
      <c r="O529" s="59">
        <v>14492852</v>
      </c>
      <c r="P529" s="59" t="s">
        <v>6323</v>
      </c>
    </row>
    <row r="530" spans="1:16" x14ac:dyDescent="0.25">
      <c r="A530" s="59">
        <v>10529</v>
      </c>
      <c r="B530" s="59" t="s">
        <v>5468</v>
      </c>
      <c r="C530" s="59" t="s">
        <v>666</v>
      </c>
      <c r="D530" s="59">
        <v>1236</v>
      </c>
      <c r="E530" s="59" t="s">
        <v>4111</v>
      </c>
      <c r="F530" s="59">
        <v>562</v>
      </c>
      <c r="G530" s="59" t="s">
        <v>132</v>
      </c>
      <c r="H530" s="59">
        <v>50</v>
      </c>
      <c r="I530" s="59" t="s">
        <v>110</v>
      </c>
      <c r="J530" s="59">
        <v>8</v>
      </c>
      <c r="K530" s="59" t="s">
        <v>202</v>
      </c>
      <c r="L530" s="59">
        <v>1768</v>
      </c>
      <c r="M530" s="59" t="s">
        <v>5990</v>
      </c>
      <c r="N530" s="59" t="s">
        <v>6230</v>
      </c>
      <c r="O530" s="59">
        <v>13057902</v>
      </c>
      <c r="P530" s="59" t="s">
        <v>6323</v>
      </c>
    </row>
    <row r="531" spans="1:16" x14ac:dyDescent="0.25">
      <c r="A531" s="59">
        <v>10530</v>
      </c>
      <c r="B531" s="59" t="s">
        <v>5468</v>
      </c>
      <c r="C531" s="59" t="s">
        <v>666</v>
      </c>
      <c r="D531" s="59">
        <v>1236</v>
      </c>
      <c r="E531" s="59" t="s">
        <v>4111</v>
      </c>
      <c r="F531" s="59">
        <v>562</v>
      </c>
      <c r="G531" s="59" t="s">
        <v>193</v>
      </c>
      <c r="H531" s="59">
        <v>65</v>
      </c>
      <c r="I531" s="59" t="s">
        <v>110</v>
      </c>
      <c r="J531" s="59">
        <v>8</v>
      </c>
      <c r="K531" s="59" t="s">
        <v>202</v>
      </c>
      <c r="L531" s="59">
        <v>1768</v>
      </c>
      <c r="M531" s="59" t="s">
        <v>5991</v>
      </c>
      <c r="N531" s="59" t="s">
        <v>6230</v>
      </c>
      <c r="O531" s="59">
        <v>13057902</v>
      </c>
      <c r="P531" s="59" t="s">
        <v>6323</v>
      </c>
    </row>
    <row r="532" spans="1:16" x14ac:dyDescent="0.25">
      <c r="A532" s="59">
        <v>10531</v>
      </c>
      <c r="B532" s="59" t="s">
        <v>5468</v>
      </c>
      <c r="C532" s="59" t="s">
        <v>666</v>
      </c>
      <c r="D532" s="59">
        <v>1236</v>
      </c>
      <c r="E532" s="59" t="s">
        <v>4111</v>
      </c>
      <c r="F532" s="59">
        <v>562</v>
      </c>
      <c r="G532" s="59" t="s">
        <v>132</v>
      </c>
      <c r="H532" s="59">
        <v>50</v>
      </c>
      <c r="I532" s="59" t="s">
        <v>110</v>
      </c>
      <c r="J532" s="59">
        <v>8</v>
      </c>
      <c r="K532" s="59" t="s">
        <v>202</v>
      </c>
      <c r="L532" s="59">
        <v>1768</v>
      </c>
      <c r="M532" s="59" t="s">
        <v>5992</v>
      </c>
      <c r="N532" s="59" t="s">
        <v>6230</v>
      </c>
      <c r="O532" s="59">
        <v>13631882</v>
      </c>
      <c r="P532" s="59" t="s">
        <v>6323</v>
      </c>
    </row>
    <row r="533" spans="1:16" x14ac:dyDescent="0.25">
      <c r="A533" s="59">
        <v>10532</v>
      </c>
      <c r="B533" s="59" t="s">
        <v>5468</v>
      </c>
      <c r="C533" s="59" t="s">
        <v>666</v>
      </c>
      <c r="D533" s="59">
        <v>1236</v>
      </c>
      <c r="E533" s="59" t="s">
        <v>4111</v>
      </c>
      <c r="F533" s="59">
        <v>562</v>
      </c>
      <c r="G533" s="59" t="s">
        <v>132</v>
      </c>
      <c r="H533" s="59">
        <v>50</v>
      </c>
      <c r="I533" s="59" t="s">
        <v>114</v>
      </c>
      <c r="J533" s="59">
        <v>12</v>
      </c>
      <c r="K533" s="59" t="s">
        <v>202</v>
      </c>
      <c r="L533" s="59">
        <v>1768</v>
      </c>
      <c r="M533" s="59" t="s">
        <v>5993</v>
      </c>
      <c r="N533" s="59" t="s">
        <v>6230</v>
      </c>
      <c r="O533" s="59">
        <v>13631882</v>
      </c>
      <c r="P533" s="59" t="s">
        <v>6323</v>
      </c>
    </row>
    <row r="534" spans="1:16" x14ac:dyDescent="0.25">
      <c r="A534" s="59">
        <v>10533</v>
      </c>
      <c r="B534" s="59" t="s">
        <v>5468</v>
      </c>
      <c r="C534" s="59" t="s">
        <v>666</v>
      </c>
      <c r="D534" s="59">
        <v>1236</v>
      </c>
      <c r="E534" s="59" t="s">
        <v>4111</v>
      </c>
      <c r="F534" s="59">
        <v>562</v>
      </c>
      <c r="G534" s="59" t="s">
        <v>193</v>
      </c>
      <c r="H534" s="59">
        <v>65</v>
      </c>
      <c r="I534" s="59" t="s">
        <v>114</v>
      </c>
      <c r="J534" s="59">
        <v>12</v>
      </c>
      <c r="K534" s="59" t="s">
        <v>202</v>
      </c>
      <c r="L534" s="59">
        <v>1768</v>
      </c>
      <c r="M534" s="59" t="s">
        <v>5994</v>
      </c>
      <c r="N534" s="59" t="s">
        <v>6230</v>
      </c>
      <c r="O534" s="59">
        <v>13631882</v>
      </c>
      <c r="P534" s="59" t="s">
        <v>6323</v>
      </c>
    </row>
    <row r="535" spans="1:16" x14ac:dyDescent="0.25">
      <c r="A535" s="59">
        <v>10534</v>
      </c>
      <c r="B535" s="59" t="s">
        <v>5468</v>
      </c>
      <c r="C535" s="59" t="s">
        <v>666</v>
      </c>
      <c r="D535" s="59">
        <v>1236</v>
      </c>
      <c r="E535" s="59" t="s">
        <v>4111</v>
      </c>
      <c r="F535" s="59">
        <v>562</v>
      </c>
      <c r="G535" s="59" t="s">
        <v>132</v>
      </c>
      <c r="H535" s="59">
        <v>50</v>
      </c>
      <c r="I535" s="59" t="s">
        <v>110</v>
      </c>
      <c r="J535" s="59">
        <v>8</v>
      </c>
      <c r="K535" s="59" t="s">
        <v>202</v>
      </c>
      <c r="L535" s="59">
        <v>1768</v>
      </c>
      <c r="M535" s="59" t="s">
        <v>5995</v>
      </c>
      <c r="N535" s="59" t="s">
        <v>6230</v>
      </c>
      <c r="O535" s="59">
        <v>14062367</v>
      </c>
      <c r="P535" s="59" t="s">
        <v>6323</v>
      </c>
    </row>
    <row r="536" spans="1:16" x14ac:dyDescent="0.25">
      <c r="A536" s="59">
        <v>10535</v>
      </c>
      <c r="B536" s="59" t="s">
        <v>5468</v>
      </c>
      <c r="C536" s="59" t="s">
        <v>666</v>
      </c>
      <c r="D536" s="59">
        <v>1236</v>
      </c>
      <c r="E536" s="59" t="s">
        <v>4111</v>
      </c>
      <c r="F536" s="59">
        <v>562</v>
      </c>
      <c r="G536" s="59" t="s">
        <v>193</v>
      </c>
      <c r="H536" s="59">
        <v>65</v>
      </c>
      <c r="I536" s="59" t="s">
        <v>110</v>
      </c>
      <c r="J536" s="59">
        <v>8</v>
      </c>
      <c r="K536" s="59" t="s">
        <v>202</v>
      </c>
      <c r="L536" s="59">
        <v>1768</v>
      </c>
      <c r="M536" s="59" t="s">
        <v>5996</v>
      </c>
      <c r="N536" s="59" t="s">
        <v>6230</v>
      </c>
      <c r="O536" s="59">
        <v>14062367</v>
      </c>
      <c r="P536" s="59" t="s">
        <v>6323</v>
      </c>
    </row>
    <row r="537" spans="1:16" x14ac:dyDescent="0.25">
      <c r="A537" s="59">
        <v>10536</v>
      </c>
      <c r="B537" s="59" t="s">
        <v>5468</v>
      </c>
      <c r="C537" s="59" t="s">
        <v>666</v>
      </c>
      <c r="D537" s="59">
        <v>1236</v>
      </c>
      <c r="E537" s="59" t="s">
        <v>4111</v>
      </c>
      <c r="F537" s="59">
        <v>562</v>
      </c>
      <c r="G537" s="59" t="s">
        <v>193</v>
      </c>
      <c r="H537" s="59">
        <v>65</v>
      </c>
      <c r="I537" s="59" t="s">
        <v>110</v>
      </c>
      <c r="J537" s="59">
        <v>8</v>
      </c>
      <c r="K537" s="59" t="s">
        <v>202</v>
      </c>
      <c r="L537" s="59">
        <v>1768</v>
      </c>
      <c r="M537" s="59" t="s">
        <v>5997</v>
      </c>
      <c r="N537" s="59" t="s">
        <v>6230</v>
      </c>
      <c r="O537" s="59">
        <v>14062367</v>
      </c>
      <c r="P537" s="59" t="s">
        <v>6323</v>
      </c>
    </row>
    <row r="538" spans="1:16" x14ac:dyDescent="0.25">
      <c r="A538" s="59">
        <v>10537</v>
      </c>
      <c r="B538" s="59" t="s">
        <v>5468</v>
      </c>
      <c r="C538" s="59" t="s">
        <v>666</v>
      </c>
      <c r="D538" s="59">
        <v>1236</v>
      </c>
      <c r="E538" s="59" t="s">
        <v>4111</v>
      </c>
      <c r="F538" s="59">
        <v>562</v>
      </c>
      <c r="G538" s="59" t="s">
        <v>132</v>
      </c>
      <c r="H538" s="59">
        <v>50</v>
      </c>
      <c r="I538" s="59" t="s">
        <v>99</v>
      </c>
      <c r="J538" s="59">
        <v>16</v>
      </c>
      <c r="K538" s="59" t="s">
        <v>202</v>
      </c>
      <c r="L538" s="59">
        <v>1768</v>
      </c>
      <c r="M538" s="59" t="s">
        <v>5998</v>
      </c>
      <c r="N538" s="59" t="s">
        <v>6230</v>
      </c>
      <c r="O538" s="59">
        <v>14205862</v>
      </c>
      <c r="P538" s="59" t="s">
        <v>6323</v>
      </c>
    </row>
    <row r="539" spans="1:16" x14ac:dyDescent="0.25">
      <c r="A539" s="59">
        <v>10538</v>
      </c>
      <c r="B539" s="59" t="s">
        <v>5468</v>
      </c>
      <c r="C539" s="59" t="s">
        <v>666</v>
      </c>
      <c r="D539" s="59">
        <v>1236</v>
      </c>
      <c r="E539" s="59" t="s">
        <v>4111</v>
      </c>
      <c r="F539" s="59">
        <v>562</v>
      </c>
      <c r="G539" s="59" t="s">
        <v>132</v>
      </c>
      <c r="H539" s="59">
        <v>50</v>
      </c>
      <c r="I539" s="59" t="s">
        <v>114</v>
      </c>
      <c r="J539" s="59">
        <v>12</v>
      </c>
      <c r="K539" s="59" t="s">
        <v>202</v>
      </c>
      <c r="L539" s="59">
        <v>1768</v>
      </c>
      <c r="M539" s="59" t="s">
        <v>5999</v>
      </c>
      <c r="N539" s="59" t="s">
        <v>6230</v>
      </c>
      <c r="O539" s="59">
        <v>14205862</v>
      </c>
      <c r="P539" s="59" t="s">
        <v>6323</v>
      </c>
    </row>
    <row r="540" spans="1:16" x14ac:dyDescent="0.25">
      <c r="A540" s="59">
        <v>10539</v>
      </c>
      <c r="B540" s="59" t="s">
        <v>5468</v>
      </c>
      <c r="C540" s="59" t="s">
        <v>666</v>
      </c>
      <c r="D540" s="59">
        <v>1236</v>
      </c>
      <c r="E540" s="59" t="s">
        <v>4111</v>
      </c>
      <c r="F540" s="59">
        <v>562</v>
      </c>
      <c r="G540" s="59" t="s">
        <v>193</v>
      </c>
      <c r="H540" s="59">
        <v>65</v>
      </c>
      <c r="I540" s="59" t="s">
        <v>99</v>
      </c>
      <c r="J540" s="59">
        <v>16</v>
      </c>
      <c r="K540" s="59" t="s">
        <v>202</v>
      </c>
      <c r="L540" s="59">
        <v>1768</v>
      </c>
      <c r="M540" s="59" t="s">
        <v>6000</v>
      </c>
      <c r="N540" s="59" t="s">
        <v>6230</v>
      </c>
      <c r="O540" s="59">
        <v>14205862</v>
      </c>
      <c r="P540" s="59" t="s">
        <v>6323</v>
      </c>
    </row>
    <row r="541" spans="1:16" x14ac:dyDescent="0.25">
      <c r="A541" s="59">
        <v>10540</v>
      </c>
      <c r="B541" s="59" t="s">
        <v>5468</v>
      </c>
      <c r="C541" s="59" t="s">
        <v>666</v>
      </c>
      <c r="D541" s="59">
        <v>1236</v>
      </c>
      <c r="E541" s="59" t="s">
        <v>4111</v>
      </c>
      <c r="F541" s="59">
        <v>562</v>
      </c>
      <c r="G541" s="59" t="s">
        <v>132</v>
      </c>
      <c r="H541" s="59">
        <v>50</v>
      </c>
      <c r="I541" s="59" t="s">
        <v>110</v>
      </c>
      <c r="J541" s="59">
        <v>8</v>
      </c>
      <c r="K541" s="59" t="s">
        <v>202</v>
      </c>
      <c r="L541" s="59">
        <v>1768</v>
      </c>
      <c r="M541" s="59" t="s">
        <v>6001</v>
      </c>
      <c r="N541" s="59" t="s">
        <v>6230</v>
      </c>
      <c r="O541" s="59">
        <v>14636347</v>
      </c>
      <c r="P541" s="59" t="s">
        <v>6323</v>
      </c>
    </row>
    <row r="542" spans="1:16" x14ac:dyDescent="0.25">
      <c r="A542" s="59">
        <v>10541</v>
      </c>
      <c r="B542" s="59" t="s">
        <v>5468</v>
      </c>
      <c r="C542" s="59" t="s">
        <v>666</v>
      </c>
      <c r="D542" s="59">
        <v>1236</v>
      </c>
      <c r="E542" s="59" t="s">
        <v>4111</v>
      </c>
      <c r="F542" s="59">
        <v>562</v>
      </c>
      <c r="G542" s="59" t="s">
        <v>132</v>
      </c>
      <c r="H542" s="59">
        <v>50</v>
      </c>
      <c r="I542" s="59" t="s">
        <v>114</v>
      </c>
      <c r="J542" s="59">
        <v>12</v>
      </c>
      <c r="K542" s="59" t="s">
        <v>202</v>
      </c>
      <c r="L542" s="59">
        <v>1768</v>
      </c>
      <c r="M542" s="59" t="s">
        <v>6002</v>
      </c>
      <c r="N542" s="59" t="s">
        <v>6230</v>
      </c>
      <c r="O542" s="59">
        <v>14636347</v>
      </c>
      <c r="P542" s="59" t="s">
        <v>6323</v>
      </c>
    </row>
    <row r="543" spans="1:16" x14ac:dyDescent="0.25">
      <c r="A543" s="59">
        <v>10542</v>
      </c>
      <c r="B543" s="59" t="s">
        <v>5468</v>
      </c>
      <c r="C543" s="59" t="s">
        <v>666</v>
      </c>
      <c r="D543" s="59">
        <v>1236</v>
      </c>
      <c r="E543" s="59" t="s">
        <v>4111</v>
      </c>
      <c r="F543" s="59">
        <v>562</v>
      </c>
      <c r="G543" s="59" t="s">
        <v>193</v>
      </c>
      <c r="H543" s="59">
        <v>65</v>
      </c>
      <c r="I543" s="59" t="s">
        <v>114</v>
      </c>
      <c r="J543" s="59">
        <v>12</v>
      </c>
      <c r="K543" s="59" t="s">
        <v>202</v>
      </c>
      <c r="L543" s="59">
        <v>1768</v>
      </c>
      <c r="M543" s="59" t="s">
        <v>6003</v>
      </c>
      <c r="N543" s="59" t="s">
        <v>6230</v>
      </c>
      <c r="O543" s="59">
        <v>14636347</v>
      </c>
      <c r="P543" s="59" t="s">
        <v>6323</v>
      </c>
    </row>
    <row r="544" spans="1:16" x14ac:dyDescent="0.25">
      <c r="A544" s="59">
        <v>10543</v>
      </c>
      <c r="B544" s="59" t="s">
        <v>5468</v>
      </c>
      <c r="C544" s="59" t="s">
        <v>666</v>
      </c>
      <c r="D544" s="59">
        <v>1236</v>
      </c>
      <c r="E544" s="59" t="s">
        <v>4111</v>
      </c>
      <c r="F544" s="59">
        <v>562</v>
      </c>
      <c r="G544" s="59" t="s">
        <v>193</v>
      </c>
      <c r="H544" s="59">
        <v>65</v>
      </c>
      <c r="I544" s="59" t="s">
        <v>114</v>
      </c>
      <c r="J544" s="59">
        <v>12</v>
      </c>
      <c r="K544" s="59" t="s">
        <v>202</v>
      </c>
      <c r="L544" s="59">
        <v>1768</v>
      </c>
      <c r="M544" s="59" t="s">
        <v>6004</v>
      </c>
      <c r="N544" s="59" t="s">
        <v>6230</v>
      </c>
      <c r="O544" s="59">
        <v>14636347</v>
      </c>
      <c r="P544" s="59" t="s">
        <v>6323</v>
      </c>
    </row>
    <row r="545" spans="1:16" x14ac:dyDescent="0.25">
      <c r="A545" s="59">
        <v>10544</v>
      </c>
      <c r="B545" s="59" t="s">
        <v>5468</v>
      </c>
      <c r="C545" s="59" t="s">
        <v>666</v>
      </c>
      <c r="D545" s="59">
        <v>1236</v>
      </c>
      <c r="E545" s="59" t="s">
        <v>4111</v>
      </c>
      <c r="F545" s="59">
        <v>562</v>
      </c>
      <c r="G545" s="59" t="s">
        <v>132</v>
      </c>
      <c r="H545" s="59">
        <v>50</v>
      </c>
      <c r="I545" s="59" t="s">
        <v>99</v>
      </c>
      <c r="J545" s="59">
        <v>16</v>
      </c>
      <c r="K545" s="59" t="s">
        <v>202</v>
      </c>
      <c r="L545" s="59">
        <v>1768</v>
      </c>
      <c r="M545" s="59" t="s">
        <v>6005</v>
      </c>
      <c r="N545" s="59" t="s">
        <v>6230</v>
      </c>
      <c r="O545" s="59">
        <v>14779842</v>
      </c>
      <c r="P545" s="59" t="s">
        <v>6323</v>
      </c>
    </row>
    <row r="546" spans="1:16" x14ac:dyDescent="0.25">
      <c r="A546" s="59">
        <v>10545</v>
      </c>
      <c r="B546" s="59" t="s">
        <v>5468</v>
      </c>
      <c r="C546" s="59" t="s">
        <v>666</v>
      </c>
      <c r="D546" s="59">
        <v>1236</v>
      </c>
      <c r="E546" s="59" t="s">
        <v>4111</v>
      </c>
      <c r="F546" s="59">
        <v>562</v>
      </c>
      <c r="G546" s="59" t="s">
        <v>193</v>
      </c>
      <c r="H546" s="59">
        <v>65</v>
      </c>
      <c r="I546" s="59" t="s">
        <v>110</v>
      </c>
      <c r="J546" s="59">
        <v>8</v>
      </c>
      <c r="K546" s="59" t="s">
        <v>202</v>
      </c>
      <c r="L546" s="59">
        <v>1768</v>
      </c>
      <c r="M546" s="59" t="s">
        <v>6006</v>
      </c>
      <c r="N546" s="59" t="s">
        <v>6230</v>
      </c>
      <c r="O546" s="59">
        <v>15066832</v>
      </c>
      <c r="P546" s="59" t="s">
        <v>6323</v>
      </c>
    </row>
    <row r="547" spans="1:16" x14ac:dyDescent="0.25">
      <c r="A547" s="59">
        <v>10546</v>
      </c>
      <c r="B547" s="59" t="s">
        <v>5468</v>
      </c>
      <c r="C547" s="59" t="s">
        <v>666</v>
      </c>
      <c r="D547" s="59">
        <v>1236</v>
      </c>
      <c r="E547" s="59" t="s">
        <v>4111</v>
      </c>
      <c r="F547" s="59">
        <v>562</v>
      </c>
      <c r="G547" s="59" t="s">
        <v>132</v>
      </c>
      <c r="H547" s="59">
        <v>50</v>
      </c>
      <c r="I547" s="59" t="s">
        <v>99</v>
      </c>
      <c r="J547" s="59">
        <v>16</v>
      </c>
      <c r="K547" s="59" t="s">
        <v>202</v>
      </c>
      <c r="L547" s="59">
        <v>1768</v>
      </c>
      <c r="M547" s="59" t="s">
        <v>6007</v>
      </c>
      <c r="N547" s="59" t="s">
        <v>6230</v>
      </c>
      <c r="O547" s="59">
        <v>15210327</v>
      </c>
      <c r="P547" s="59" t="s">
        <v>6323</v>
      </c>
    </row>
    <row r="548" spans="1:16" x14ac:dyDescent="0.25">
      <c r="A548" s="59">
        <v>10547</v>
      </c>
      <c r="B548" s="59" t="s">
        <v>5468</v>
      </c>
      <c r="C548" s="59" t="s">
        <v>666</v>
      </c>
      <c r="D548" s="59">
        <v>1236</v>
      </c>
      <c r="E548" s="59" t="s">
        <v>4111</v>
      </c>
      <c r="F548" s="59">
        <v>562</v>
      </c>
      <c r="G548" s="59" t="s">
        <v>193</v>
      </c>
      <c r="H548" s="59">
        <v>65</v>
      </c>
      <c r="I548" s="59" t="s">
        <v>99</v>
      </c>
      <c r="J548" s="59">
        <v>16</v>
      </c>
      <c r="K548" s="59" t="s">
        <v>202</v>
      </c>
      <c r="L548" s="59">
        <v>1768</v>
      </c>
      <c r="M548" s="59" t="s">
        <v>6008</v>
      </c>
      <c r="N548" s="59" t="s">
        <v>6230</v>
      </c>
      <c r="O548" s="59">
        <v>15210327</v>
      </c>
      <c r="P548" s="59" t="s">
        <v>6323</v>
      </c>
    </row>
    <row r="549" spans="1:16" x14ac:dyDescent="0.25">
      <c r="A549" s="59">
        <v>10548</v>
      </c>
      <c r="B549" s="59" t="s">
        <v>5468</v>
      </c>
      <c r="C549" s="59" t="s">
        <v>666</v>
      </c>
      <c r="D549" s="59">
        <v>1236</v>
      </c>
      <c r="E549" s="59" t="s">
        <v>4111</v>
      </c>
      <c r="F549" s="59">
        <v>562</v>
      </c>
      <c r="G549" s="59" t="s">
        <v>132</v>
      </c>
      <c r="H549" s="59">
        <v>50</v>
      </c>
      <c r="I549" s="59" t="s">
        <v>114</v>
      </c>
      <c r="J549" s="59">
        <v>12</v>
      </c>
      <c r="K549" s="59" t="s">
        <v>202</v>
      </c>
      <c r="L549" s="59">
        <v>1768</v>
      </c>
      <c r="M549" s="59" t="s">
        <v>6009</v>
      </c>
      <c r="N549" s="59" t="s">
        <v>6230</v>
      </c>
      <c r="O549" s="59">
        <v>15210327</v>
      </c>
      <c r="P549" s="59" t="s">
        <v>6323</v>
      </c>
    </row>
    <row r="550" spans="1:16" x14ac:dyDescent="0.25">
      <c r="A550" s="59">
        <v>10549</v>
      </c>
      <c r="B550" s="59" t="s">
        <v>5468</v>
      </c>
      <c r="C550" s="59" t="s">
        <v>666</v>
      </c>
      <c r="D550" s="59">
        <v>1236</v>
      </c>
      <c r="E550" s="59" t="s">
        <v>4111</v>
      </c>
      <c r="F550" s="59">
        <v>562</v>
      </c>
      <c r="G550" s="59" t="s">
        <v>193</v>
      </c>
      <c r="H550" s="59">
        <v>65</v>
      </c>
      <c r="I550" s="59" t="s">
        <v>99</v>
      </c>
      <c r="J550" s="59">
        <v>16</v>
      </c>
      <c r="K550" s="59" t="s">
        <v>202</v>
      </c>
      <c r="L550" s="59">
        <v>1768</v>
      </c>
      <c r="M550" s="59" t="s">
        <v>6010</v>
      </c>
      <c r="N550" s="59" t="s">
        <v>6230</v>
      </c>
      <c r="O550" s="59">
        <v>15210327</v>
      </c>
      <c r="P550" s="59" t="s">
        <v>6323</v>
      </c>
    </row>
    <row r="551" spans="1:16" x14ac:dyDescent="0.25">
      <c r="A551" s="59">
        <v>10550</v>
      </c>
      <c r="B551" s="59" t="s">
        <v>5468</v>
      </c>
      <c r="C551" s="59" t="s">
        <v>666</v>
      </c>
      <c r="D551" s="59">
        <v>1236</v>
      </c>
      <c r="E551" s="59" t="s">
        <v>4111</v>
      </c>
      <c r="F551" s="59">
        <v>562</v>
      </c>
      <c r="G551" s="59" t="s">
        <v>193</v>
      </c>
      <c r="H551" s="59">
        <v>65</v>
      </c>
      <c r="I551" s="59" t="s">
        <v>114</v>
      </c>
      <c r="J551" s="59">
        <v>12</v>
      </c>
      <c r="K551" s="59" t="s">
        <v>202</v>
      </c>
      <c r="L551" s="59">
        <v>1768</v>
      </c>
      <c r="M551" s="59" t="s">
        <v>6011</v>
      </c>
      <c r="N551" s="59" t="s">
        <v>6230</v>
      </c>
      <c r="O551" s="59">
        <v>15640812</v>
      </c>
      <c r="P551" s="59" t="s">
        <v>6323</v>
      </c>
    </row>
    <row r="552" spans="1:16" x14ac:dyDescent="0.25">
      <c r="A552" s="59">
        <v>10551</v>
      </c>
      <c r="B552" s="59" t="s">
        <v>5468</v>
      </c>
      <c r="C552" s="59" t="s">
        <v>666</v>
      </c>
      <c r="D552" s="59">
        <v>1236</v>
      </c>
      <c r="E552" s="59" t="s">
        <v>4111</v>
      </c>
      <c r="F552" s="59">
        <v>562</v>
      </c>
      <c r="G552" s="59" t="s">
        <v>132</v>
      </c>
      <c r="H552" s="59">
        <v>50</v>
      </c>
      <c r="I552" s="59" t="s">
        <v>99</v>
      </c>
      <c r="J552" s="59">
        <v>16</v>
      </c>
      <c r="K552" s="59" t="s">
        <v>202</v>
      </c>
      <c r="L552" s="59">
        <v>1768</v>
      </c>
      <c r="M552" s="59" t="s">
        <v>6012</v>
      </c>
      <c r="N552" s="59" t="s">
        <v>6230</v>
      </c>
      <c r="O552" s="59">
        <v>15784307</v>
      </c>
      <c r="P552" s="59" t="s">
        <v>6323</v>
      </c>
    </row>
    <row r="553" spans="1:16" x14ac:dyDescent="0.25">
      <c r="A553" s="59">
        <v>10552</v>
      </c>
      <c r="B553" s="59" t="s">
        <v>5468</v>
      </c>
      <c r="C553" s="59" t="s">
        <v>666</v>
      </c>
      <c r="D553" s="59">
        <v>1236</v>
      </c>
      <c r="E553" s="59" t="s">
        <v>4111</v>
      </c>
      <c r="F553" s="59">
        <v>562</v>
      </c>
      <c r="G553" s="59" t="s">
        <v>193</v>
      </c>
      <c r="H553" s="59">
        <v>65</v>
      </c>
      <c r="I553" s="59" t="s">
        <v>99</v>
      </c>
      <c r="J553" s="59">
        <v>16</v>
      </c>
      <c r="K553" s="59" t="s">
        <v>202</v>
      </c>
      <c r="L553" s="59">
        <v>1768</v>
      </c>
      <c r="M553" s="59" t="s">
        <v>6013</v>
      </c>
      <c r="N553" s="59" t="s">
        <v>6230</v>
      </c>
      <c r="O553" s="59">
        <v>16214792</v>
      </c>
      <c r="P553" s="59" t="s">
        <v>6323</v>
      </c>
    </row>
    <row r="554" spans="1:16" x14ac:dyDescent="0.25">
      <c r="A554" s="59">
        <v>10553</v>
      </c>
      <c r="B554" s="59" t="s">
        <v>5469</v>
      </c>
      <c r="C554" s="59" t="s">
        <v>329</v>
      </c>
      <c r="D554" s="59">
        <v>787</v>
      </c>
      <c r="E554" s="59" t="s">
        <v>5383</v>
      </c>
      <c r="F554" s="59">
        <v>562</v>
      </c>
      <c r="G554" s="59" t="s">
        <v>132</v>
      </c>
      <c r="H554" s="59">
        <v>50</v>
      </c>
      <c r="I554" s="59" t="s">
        <v>110</v>
      </c>
      <c r="J554" s="59">
        <v>8</v>
      </c>
      <c r="K554" s="59" t="s">
        <v>202</v>
      </c>
      <c r="L554" s="59">
        <v>1768</v>
      </c>
      <c r="M554" s="59" t="s">
        <v>6014</v>
      </c>
      <c r="N554" s="59" t="s">
        <v>6231</v>
      </c>
      <c r="O554" s="59">
        <v>12483922</v>
      </c>
      <c r="P554" s="59" t="s">
        <v>6345</v>
      </c>
    </row>
    <row r="555" spans="1:16" x14ac:dyDescent="0.25">
      <c r="A555" s="59">
        <v>10554</v>
      </c>
      <c r="B555" s="59" t="s">
        <v>5469</v>
      </c>
      <c r="C555" s="59" t="s">
        <v>329</v>
      </c>
      <c r="D555" s="59">
        <v>787</v>
      </c>
      <c r="E555" s="59" t="s">
        <v>5383</v>
      </c>
      <c r="F555" s="59">
        <v>562</v>
      </c>
      <c r="G555" s="59" t="s">
        <v>132</v>
      </c>
      <c r="H555" s="59">
        <v>50</v>
      </c>
      <c r="I555" s="59" t="s">
        <v>114</v>
      </c>
      <c r="J555" s="59">
        <v>12</v>
      </c>
      <c r="K555" s="59" t="s">
        <v>202</v>
      </c>
      <c r="L555" s="59">
        <v>1768</v>
      </c>
      <c r="M555" s="59" t="s">
        <v>6015</v>
      </c>
      <c r="N555" s="59" t="s">
        <v>6231</v>
      </c>
      <c r="O555" s="59">
        <v>12756706</v>
      </c>
      <c r="P555" s="59" t="s">
        <v>6345</v>
      </c>
    </row>
    <row r="556" spans="1:16" x14ac:dyDescent="0.25">
      <c r="A556" s="59">
        <v>10555</v>
      </c>
      <c r="B556" s="59" t="s">
        <v>5469</v>
      </c>
      <c r="C556" s="59" t="s">
        <v>329</v>
      </c>
      <c r="D556" s="59">
        <v>787</v>
      </c>
      <c r="E556" s="59" t="s">
        <v>5383</v>
      </c>
      <c r="F556" s="59">
        <v>562</v>
      </c>
      <c r="G556" s="59" t="s">
        <v>132</v>
      </c>
      <c r="H556" s="59">
        <v>50</v>
      </c>
      <c r="I556" s="59" t="s">
        <v>110</v>
      </c>
      <c r="J556" s="59">
        <v>8</v>
      </c>
      <c r="K556" s="59" t="s">
        <v>213</v>
      </c>
      <c r="L556" s="59">
        <v>2768</v>
      </c>
      <c r="M556" s="59" t="s">
        <v>6016</v>
      </c>
      <c r="N556" s="59" t="s">
        <v>6231</v>
      </c>
      <c r="O556" s="59">
        <v>12900201</v>
      </c>
      <c r="P556" s="59" t="s">
        <v>6345</v>
      </c>
    </row>
    <row r="557" spans="1:16" x14ac:dyDescent="0.25">
      <c r="A557" s="59">
        <v>10556</v>
      </c>
      <c r="B557" s="59" t="s">
        <v>189</v>
      </c>
      <c r="C557" s="59" t="s">
        <v>329</v>
      </c>
      <c r="D557" s="59">
        <v>787</v>
      </c>
      <c r="E557" s="59" t="s">
        <v>5383</v>
      </c>
      <c r="F557" s="59">
        <v>562</v>
      </c>
      <c r="G557" s="59" t="s">
        <v>132</v>
      </c>
      <c r="H557" s="59">
        <v>50</v>
      </c>
      <c r="I557" s="59" t="s">
        <v>99</v>
      </c>
      <c r="J557" s="59">
        <v>16</v>
      </c>
      <c r="K557" s="59" t="s">
        <v>202</v>
      </c>
      <c r="L557" s="59">
        <v>1768</v>
      </c>
      <c r="M557" s="59" t="s">
        <v>6017</v>
      </c>
      <c r="N557" s="59" t="s">
        <v>6208</v>
      </c>
      <c r="O557" s="59">
        <v>12914407</v>
      </c>
      <c r="P557" s="59" t="s">
        <v>6334</v>
      </c>
    </row>
    <row r="558" spans="1:16" x14ac:dyDescent="0.25">
      <c r="A558" s="59">
        <v>10557</v>
      </c>
      <c r="B558" s="59" t="s">
        <v>5469</v>
      </c>
      <c r="C558" s="59" t="s">
        <v>329</v>
      </c>
      <c r="D558" s="59">
        <v>787</v>
      </c>
      <c r="E558" s="59" t="s">
        <v>5383</v>
      </c>
      <c r="F558" s="59">
        <v>562</v>
      </c>
      <c r="G558" s="59" t="s">
        <v>132</v>
      </c>
      <c r="H558" s="59">
        <v>50</v>
      </c>
      <c r="I558" s="59" t="s">
        <v>99</v>
      </c>
      <c r="J558" s="59">
        <v>16</v>
      </c>
      <c r="K558" s="59" t="s">
        <v>202</v>
      </c>
      <c r="L558" s="59">
        <v>1768</v>
      </c>
      <c r="M558" s="59" t="s">
        <v>6018</v>
      </c>
      <c r="N558" s="59" t="s">
        <v>6231</v>
      </c>
      <c r="O558" s="59">
        <v>13043696</v>
      </c>
      <c r="P558" s="59" t="s">
        <v>6345</v>
      </c>
    </row>
    <row r="559" spans="1:16" x14ac:dyDescent="0.25">
      <c r="A559" s="59">
        <v>10558</v>
      </c>
      <c r="B559" s="59" t="s">
        <v>5469</v>
      </c>
      <c r="C559" s="59" t="s">
        <v>329</v>
      </c>
      <c r="D559" s="59">
        <v>787</v>
      </c>
      <c r="E559" s="59" t="s">
        <v>5383</v>
      </c>
      <c r="F559" s="59">
        <v>562</v>
      </c>
      <c r="G559" s="59" t="s">
        <v>132</v>
      </c>
      <c r="H559" s="59">
        <v>50</v>
      </c>
      <c r="I559" s="59" t="s">
        <v>114</v>
      </c>
      <c r="J559" s="59">
        <v>12</v>
      </c>
      <c r="K559" s="59" t="s">
        <v>213</v>
      </c>
      <c r="L559" s="59">
        <v>2768</v>
      </c>
      <c r="M559" s="59" t="s">
        <v>6019</v>
      </c>
      <c r="N559" s="59" t="s">
        <v>6231</v>
      </c>
      <c r="O559" s="59">
        <v>13187191</v>
      </c>
      <c r="P559" s="59" t="s">
        <v>6345</v>
      </c>
    </row>
    <row r="560" spans="1:16" x14ac:dyDescent="0.25">
      <c r="A560" s="59">
        <v>10559</v>
      </c>
      <c r="B560" s="59" t="s">
        <v>5469</v>
      </c>
      <c r="C560" s="59" t="s">
        <v>329</v>
      </c>
      <c r="D560" s="59">
        <v>787</v>
      </c>
      <c r="E560" s="59" t="s">
        <v>5383</v>
      </c>
      <c r="F560" s="59">
        <v>562</v>
      </c>
      <c r="G560" s="59" t="s">
        <v>132</v>
      </c>
      <c r="H560" s="59">
        <v>50</v>
      </c>
      <c r="I560" s="59" t="s">
        <v>99</v>
      </c>
      <c r="J560" s="59">
        <v>16</v>
      </c>
      <c r="K560" s="59" t="s">
        <v>213</v>
      </c>
      <c r="L560" s="59">
        <v>2768</v>
      </c>
      <c r="M560" s="59" t="s">
        <v>6020</v>
      </c>
      <c r="N560" s="59" t="s">
        <v>6231</v>
      </c>
      <c r="O560" s="59">
        <v>13330686</v>
      </c>
      <c r="P560" s="59" t="s">
        <v>6345</v>
      </c>
    </row>
    <row r="561" spans="1:16" x14ac:dyDescent="0.25">
      <c r="A561" s="59">
        <v>10560</v>
      </c>
      <c r="B561" s="59" t="s">
        <v>189</v>
      </c>
      <c r="C561" s="59" t="s">
        <v>329</v>
      </c>
      <c r="D561" s="59">
        <v>787</v>
      </c>
      <c r="E561" s="59" t="s">
        <v>5383</v>
      </c>
      <c r="F561" s="59">
        <v>562</v>
      </c>
      <c r="G561" s="59" t="s">
        <v>132</v>
      </c>
      <c r="H561" s="59">
        <v>50</v>
      </c>
      <c r="I561" s="59" t="s">
        <v>211</v>
      </c>
      <c r="J561" s="59">
        <v>32</v>
      </c>
      <c r="K561" s="59" t="s">
        <v>202</v>
      </c>
      <c r="L561" s="59">
        <v>1768</v>
      </c>
      <c r="M561" s="59" t="s">
        <v>6021</v>
      </c>
      <c r="N561" s="59" t="s">
        <v>6208</v>
      </c>
      <c r="O561" s="59">
        <v>14062367</v>
      </c>
      <c r="P561" s="59" t="s">
        <v>6334</v>
      </c>
    </row>
    <row r="562" spans="1:16" x14ac:dyDescent="0.25">
      <c r="A562" s="59">
        <v>10561</v>
      </c>
      <c r="B562" s="59" t="s">
        <v>5469</v>
      </c>
      <c r="C562" s="59" t="s">
        <v>329</v>
      </c>
      <c r="D562" s="59">
        <v>787</v>
      </c>
      <c r="E562" s="59" t="s">
        <v>5383</v>
      </c>
      <c r="F562" s="59">
        <v>562</v>
      </c>
      <c r="G562" s="59" t="s">
        <v>132</v>
      </c>
      <c r="H562" s="59">
        <v>50</v>
      </c>
      <c r="I562" s="59" t="s">
        <v>211</v>
      </c>
      <c r="J562" s="59">
        <v>32</v>
      </c>
      <c r="K562" s="59" t="s">
        <v>213</v>
      </c>
      <c r="L562" s="59">
        <v>2768</v>
      </c>
      <c r="M562" s="59" t="s">
        <v>6022</v>
      </c>
      <c r="N562" s="59" t="s">
        <v>6231</v>
      </c>
      <c r="O562" s="59">
        <v>14335151</v>
      </c>
      <c r="P562" s="59" t="s">
        <v>6345</v>
      </c>
    </row>
    <row r="563" spans="1:16" x14ac:dyDescent="0.25">
      <c r="A563" s="59">
        <v>10562</v>
      </c>
      <c r="B563" s="59" t="s">
        <v>189</v>
      </c>
      <c r="C563" s="59" t="s">
        <v>343</v>
      </c>
      <c r="D563" s="59">
        <v>792</v>
      </c>
      <c r="E563" s="59" t="s">
        <v>5383</v>
      </c>
      <c r="F563" s="59">
        <v>562</v>
      </c>
      <c r="G563" s="59" t="s">
        <v>132</v>
      </c>
      <c r="H563" s="59">
        <v>50</v>
      </c>
      <c r="I563" s="59" t="s">
        <v>110</v>
      </c>
      <c r="J563" s="59">
        <v>8</v>
      </c>
      <c r="K563" s="59" t="s">
        <v>202</v>
      </c>
      <c r="L563" s="59">
        <v>1768</v>
      </c>
      <c r="M563" s="59" t="s">
        <v>6023</v>
      </c>
      <c r="N563" s="59" t="s">
        <v>6208</v>
      </c>
      <c r="O563" s="59">
        <v>12613211</v>
      </c>
      <c r="P563" s="59" t="s">
        <v>6334</v>
      </c>
    </row>
    <row r="564" spans="1:16" x14ac:dyDescent="0.25">
      <c r="A564" s="59">
        <v>10563</v>
      </c>
      <c r="B564" s="59" t="s">
        <v>189</v>
      </c>
      <c r="C564" s="59" t="s">
        <v>343</v>
      </c>
      <c r="D564" s="59">
        <v>792</v>
      </c>
      <c r="E564" s="59" t="s">
        <v>5383</v>
      </c>
      <c r="F564" s="59">
        <v>562</v>
      </c>
      <c r="G564" s="59" t="s">
        <v>132</v>
      </c>
      <c r="H564" s="59">
        <v>50</v>
      </c>
      <c r="I564" s="59" t="s">
        <v>114</v>
      </c>
      <c r="J564" s="59">
        <v>12</v>
      </c>
      <c r="K564" s="59" t="s">
        <v>202</v>
      </c>
      <c r="L564" s="59">
        <v>1768</v>
      </c>
      <c r="M564" s="59" t="s">
        <v>6024</v>
      </c>
      <c r="N564" s="59" t="s">
        <v>6208</v>
      </c>
      <c r="O564" s="59">
        <v>13057902</v>
      </c>
      <c r="P564" s="59" t="s">
        <v>6334</v>
      </c>
    </row>
    <row r="565" spans="1:16" x14ac:dyDescent="0.25">
      <c r="A565" s="59">
        <v>10564</v>
      </c>
      <c r="B565" s="59" t="s">
        <v>189</v>
      </c>
      <c r="C565" s="59" t="s">
        <v>343</v>
      </c>
      <c r="D565" s="59">
        <v>792</v>
      </c>
      <c r="E565" s="59" t="s">
        <v>5383</v>
      </c>
      <c r="F565" s="59">
        <v>562</v>
      </c>
      <c r="G565" s="59" t="s">
        <v>132</v>
      </c>
      <c r="H565" s="59">
        <v>50</v>
      </c>
      <c r="I565" s="59" t="s">
        <v>110</v>
      </c>
      <c r="J565" s="59">
        <v>8</v>
      </c>
      <c r="K565" s="59" t="s">
        <v>213</v>
      </c>
      <c r="L565" s="59">
        <v>2768</v>
      </c>
      <c r="M565" s="59" t="s">
        <v>6025</v>
      </c>
      <c r="N565" s="59" t="s">
        <v>6208</v>
      </c>
      <c r="O565" s="59">
        <v>13187191</v>
      </c>
      <c r="P565" s="59" t="s">
        <v>6334</v>
      </c>
    </row>
    <row r="566" spans="1:16" x14ac:dyDescent="0.25">
      <c r="A566" s="59">
        <v>10565</v>
      </c>
      <c r="B566" s="59" t="s">
        <v>189</v>
      </c>
      <c r="C566" s="59" t="s">
        <v>343</v>
      </c>
      <c r="D566" s="59">
        <v>792</v>
      </c>
      <c r="E566" s="59" t="s">
        <v>5383</v>
      </c>
      <c r="F566" s="59">
        <v>562</v>
      </c>
      <c r="G566" s="59" t="s">
        <v>132</v>
      </c>
      <c r="H566" s="59">
        <v>50</v>
      </c>
      <c r="I566" s="59" t="s">
        <v>110</v>
      </c>
      <c r="J566" s="59">
        <v>8</v>
      </c>
      <c r="K566" s="59" t="s">
        <v>202</v>
      </c>
      <c r="L566" s="59">
        <v>1768</v>
      </c>
      <c r="M566" s="59" t="s">
        <v>6026</v>
      </c>
      <c r="N566" s="59" t="s">
        <v>6208</v>
      </c>
      <c r="O566" s="59">
        <v>13290363</v>
      </c>
      <c r="P566" s="59" t="s">
        <v>6334</v>
      </c>
    </row>
    <row r="567" spans="1:16" x14ac:dyDescent="0.25">
      <c r="A567" s="59">
        <v>10566</v>
      </c>
      <c r="B567" s="59" t="s">
        <v>189</v>
      </c>
      <c r="C567" s="59" t="s">
        <v>343</v>
      </c>
      <c r="D567" s="59">
        <v>792</v>
      </c>
      <c r="E567" s="59" t="s">
        <v>5383</v>
      </c>
      <c r="F567" s="59">
        <v>562</v>
      </c>
      <c r="G567" s="59" t="s">
        <v>132</v>
      </c>
      <c r="H567" s="59">
        <v>50</v>
      </c>
      <c r="I567" s="59" t="s">
        <v>114</v>
      </c>
      <c r="J567" s="59">
        <v>12</v>
      </c>
      <c r="K567" s="59" t="s">
        <v>213</v>
      </c>
      <c r="L567" s="59">
        <v>2768</v>
      </c>
      <c r="M567" s="59" t="s">
        <v>6027</v>
      </c>
      <c r="N567" s="59" t="s">
        <v>6208</v>
      </c>
      <c r="O567" s="59">
        <v>13474181</v>
      </c>
      <c r="P567" s="59" t="s">
        <v>6334</v>
      </c>
    </row>
    <row r="568" spans="1:16" x14ac:dyDescent="0.25">
      <c r="A568" s="59">
        <v>10567</v>
      </c>
      <c r="B568" s="59" t="s">
        <v>189</v>
      </c>
      <c r="C568" s="59" t="s">
        <v>343</v>
      </c>
      <c r="D568" s="59">
        <v>792</v>
      </c>
      <c r="E568" s="59" t="s">
        <v>5383</v>
      </c>
      <c r="F568" s="59">
        <v>562</v>
      </c>
      <c r="G568" s="59" t="s">
        <v>132</v>
      </c>
      <c r="H568" s="59">
        <v>50</v>
      </c>
      <c r="I568" s="59" t="s">
        <v>99</v>
      </c>
      <c r="J568" s="59">
        <v>16</v>
      </c>
      <c r="K568" s="59" t="s">
        <v>213</v>
      </c>
      <c r="L568" s="59">
        <v>2768</v>
      </c>
      <c r="M568" s="59" t="s">
        <v>6028</v>
      </c>
      <c r="N568" s="59" t="s">
        <v>6208</v>
      </c>
      <c r="O568" s="59">
        <v>13761171</v>
      </c>
      <c r="P568" s="59" t="s">
        <v>6334</v>
      </c>
    </row>
    <row r="569" spans="1:16" x14ac:dyDescent="0.25">
      <c r="A569" s="59">
        <v>10568</v>
      </c>
      <c r="B569" s="59" t="s">
        <v>189</v>
      </c>
      <c r="C569" s="59" t="s">
        <v>343</v>
      </c>
      <c r="D569" s="59">
        <v>792</v>
      </c>
      <c r="E569" s="59" t="s">
        <v>5383</v>
      </c>
      <c r="F569" s="59">
        <v>562</v>
      </c>
      <c r="G569" s="59" t="s">
        <v>132</v>
      </c>
      <c r="H569" s="59">
        <v>50</v>
      </c>
      <c r="I569" s="59" t="s">
        <v>211</v>
      </c>
      <c r="J569" s="59">
        <v>32</v>
      </c>
      <c r="K569" s="59" t="s">
        <v>202</v>
      </c>
      <c r="L569" s="59">
        <v>1768</v>
      </c>
      <c r="M569" s="59" t="s">
        <v>6029</v>
      </c>
      <c r="N569" s="59" t="s">
        <v>6208</v>
      </c>
      <c r="O569" s="59">
        <v>14205862</v>
      </c>
      <c r="P569" s="59" t="s">
        <v>6334</v>
      </c>
    </row>
    <row r="570" spans="1:16" x14ac:dyDescent="0.25">
      <c r="A570" s="59">
        <v>10569</v>
      </c>
      <c r="B570" s="59" t="s">
        <v>194</v>
      </c>
      <c r="C570" s="59" t="s">
        <v>334</v>
      </c>
      <c r="D570" s="59">
        <v>1039</v>
      </c>
      <c r="E570" s="59" t="s">
        <v>5383</v>
      </c>
      <c r="F570" s="59">
        <v>562</v>
      </c>
      <c r="G570" s="59" t="s">
        <v>132</v>
      </c>
      <c r="H570" s="59">
        <v>50</v>
      </c>
      <c r="I570" s="59" t="s">
        <v>110</v>
      </c>
      <c r="J570" s="59">
        <v>8</v>
      </c>
      <c r="K570" s="59" t="s">
        <v>202</v>
      </c>
      <c r="L570" s="59">
        <v>1768</v>
      </c>
      <c r="M570" s="59" t="s">
        <v>6030</v>
      </c>
      <c r="N570" s="59" t="s">
        <v>6208</v>
      </c>
      <c r="O570" s="59">
        <v>11092307</v>
      </c>
      <c r="P570" s="59" t="s">
        <v>6333</v>
      </c>
    </row>
    <row r="571" spans="1:16" x14ac:dyDescent="0.25">
      <c r="A571" s="59">
        <v>10570</v>
      </c>
      <c r="B571" s="59" t="s">
        <v>5470</v>
      </c>
      <c r="C571" s="59" t="s">
        <v>334</v>
      </c>
      <c r="D571" s="59">
        <v>1039</v>
      </c>
      <c r="E571" s="59" t="s">
        <v>5383</v>
      </c>
      <c r="F571" s="59">
        <v>562</v>
      </c>
      <c r="G571" s="59" t="s">
        <v>132</v>
      </c>
      <c r="H571" s="59">
        <v>50</v>
      </c>
      <c r="I571" s="59" t="s">
        <v>110</v>
      </c>
      <c r="J571" s="59">
        <v>8</v>
      </c>
      <c r="K571" s="59" t="s">
        <v>206</v>
      </c>
      <c r="L571" s="59">
        <v>1384</v>
      </c>
      <c r="M571" s="59" t="s">
        <v>6031</v>
      </c>
      <c r="N571" s="59" t="s">
        <v>6232</v>
      </c>
      <c r="O571" s="59">
        <v>11120863</v>
      </c>
      <c r="P571" s="59" t="s">
        <v>6345</v>
      </c>
    </row>
    <row r="572" spans="1:16" x14ac:dyDescent="0.25">
      <c r="A572" s="59">
        <v>10571</v>
      </c>
      <c r="B572" s="59" t="s">
        <v>194</v>
      </c>
      <c r="C572" s="59" t="s">
        <v>334</v>
      </c>
      <c r="D572" s="59">
        <v>1039</v>
      </c>
      <c r="E572" s="59" t="s">
        <v>5383</v>
      </c>
      <c r="F572" s="59">
        <v>562</v>
      </c>
      <c r="G572" s="59" t="s">
        <v>132</v>
      </c>
      <c r="H572" s="59">
        <v>50</v>
      </c>
      <c r="I572" s="59" t="s">
        <v>110</v>
      </c>
      <c r="J572" s="59">
        <v>8</v>
      </c>
      <c r="K572" s="59" t="s">
        <v>206</v>
      </c>
      <c r="L572" s="59">
        <v>1384</v>
      </c>
      <c r="M572" s="59" t="s">
        <v>6032</v>
      </c>
      <c r="N572" s="59" t="s">
        <v>6208</v>
      </c>
      <c r="O572" s="59">
        <v>11479457</v>
      </c>
      <c r="P572" s="59" t="s">
        <v>6333</v>
      </c>
    </row>
    <row r="573" spans="1:16" x14ac:dyDescent="0.25">
      <c r="A573" s="59">
        <v>10572</v>
      </c>
      <c r="B573" s="59" t="s">
        <v>194</v>
      </c>
      <c r="C573" s="59" t="s">
        <v>334</v>
      </c>
      <c r="D573" s="59">
        <v>1039</v>
      </c>
      <c r="E573" s="59" t="s">
        <v>5383</v>
      </c>
      <c r="F573" s="59">
        <v>562</v>
      </c>
      <c r="G573" s="59" t="s">
        <v>132</v>
      </c>
      <c r="H573" s="59">
        <v>50</v>
      </c>
      <c r="I573" s="59" t="s">
        <v>99</v>
      </c>
      <c r="J573" s="59">
        <v>16</v>
      </c>
      <c r="K573" s="59" t="s">
        <v>202</v>
      </c>
      <c r="L573" s="59">
        <v>1768</v>
      </c>
      <c r="M573" s="59" t="s">
        <v>6033</v>
      </c>
      <c r="N573" s="59" t="s">
        <v>6208</v>
      </c>
      <c r="O573" s="59">
        <v>11680636</v>
      </c>
      <c r="P573" s="59" t="s">
        <v>6333</v>
      </c>
    </row>
    <row r="574" spans="1:16" x14ac:dyDescent="0.25">
      <c r="A574" s="59">
        <v>10573</v>
      </c>
      <c r="B574" s="59" t="s">
        <v>199</v>
      </c>
      <c r="C574" s="59" t="s">
        <v>334</v>
      </c>
      <c r="D574" s="59">
        <v>1039</v>
      </c>
      <c r="E574" s="59" t="s">
        <v>5383</v>
      </c>
      <c r="F574" s="59">
        <v>562</v>
      </c>
      <c r="G574" s="59" t="s">
        <v>132</v>
      </c>
      <c r="H574" s="59">
        <v>50</v>
      </c>
      <c r="I574" s="59" t="s">
        <v>99</v>
      </c>
      <c r="J574" s="59">
        <v>16</v>
      </c>
      <c r="K574" s="59" t="s">
        <v>202</v>
      </c>
      <c r="L574" s="59">
        <v>1768</v>
      </c>
      <c r="M574" s="59" t="s">
        <v>6034</v>
      </c>
      <c r="N574" s="59" t="s">
        <v>6210</v>
      </c>
      <c r="O574" s="59">
        <v>11766447</v>
      </c>
      <c r="P574" s="59" t="s">
        <v>6333</v>
      </c>
    </row>
    <row r="575" spans="1:16" x14ac:dyDescent="0.25">
      <c r="A575" s="59">
        <v>10574</v>
      </c>
      <c r="B575" s="59" t="s">
        <v>199</v>
      </c>
      <c r="C575" s="59" t="s">
        <v>334</v>
      </c>
      <c r="D575" s="59">
        <v>1039</v>
      </c>
      <c r="E575" s="59" t="s">
        <v>5383</v>
      </c>
      <c r="F575" s="59">
        <v>562</v>
      </c>
      <c r="G575" s="59" t="s">
        <v>132</v>
      </c>
      <c r="H575" s="59">
        <v>50</v>
      </c>
      <c r="I575" s="59" t="s">
        <v>110</v>
      </c>
      <c r="J575" s="59">
        <v>8</v>
      </c>
      <c r="K575" s="59" t="s">
        <v>202</v>
      </c>
      <c r="L575" s="59">
        <v>1768</v>
      </c>
      <c r="M575" s="59" t="s">
        <v>6035</v>
      </c>
      <c r="N575" s="59" t="s">
        <v>6210</v>
      </c>
      <c r="O575" s="59">
        <v>12053437</v>
      </c>
      <c r="P575" s="59" t="s">
        <v>6333</v>
      </c>
    </row>
    <row r="576" spans="1:16" x14ac:dyDescent="0.25">
      <c r="A576" s="59">
        <v>10575</v>
      </c>
      <c r="B576" s="59" t="s">
        <v>194</v>
      </c>
      <c r="C576" s="59" t="s">
        <v>334</v>
      </c>
      <c r="D576" s="59">
        <v>1039</v>
      </c>
      <c r="E576" s="59" t="s">
        <v>5383</v>
      </c>
      <c r="F576" s="59">
        <v>562</v>
      </c>
      <c r="G576" s="59" t="s">
        <v>132</v>
      </c>
      <c r="H576" s="59">
        <v>50</v>
      </c>
      <c r="I576" s="59" t="s">
        <v>99</v>
      </c>
      <c r="J576" s="59">
        <v>16</v>
      </c>
      <c r="K576" s="59" t="s">
        <v>202</v>
      </c>
      <c r="L576" s="59">
        <v>1768</v>
      </c>
      <c r="M576" s="59" t="s">
        <v>6036</v>
      </c>
      <c r="N576" s="59" t="s">
        <v>6208</v>
      </c>
      <c r="O576" s="59">
        <v>12483922</v>
      </c>
      <c r="P576" s="59" t="s">
        <v>6333</v>
      </c>
    </row>
    <row r="577" spans="1:16" x14ac:dyDescent="0.25">
      <c r="A577" s="59">
        <v>10576</v>
      </c>
      <c r="B577" s="59" t="s">
        <v>199</v>
      </c>
      <c r="C577" s="59" t="s">
        <v>334</v>
      </c>
      <c r="D577" s="59">
        <v>1039</v>
      </c>
      <c r="E577" s="59" t="s">
        <v>5383</v>
      </c>
      <c r="F577" s="59">
        <v>562</v>
      </c>
      <c r="G577" s="59" t="s">
        <v>132</v>
      </c>
      <c r="H577" s="59">
        <v>50</v>
      </c>
      <c r="I577" s="59" t="s">
        <v>99</v>
      </c>
      <c r="J577" s="59">
        <v>16</v>
      </c>
      <c r="K577" s="59" t="s">
        <v>202</v>
      </c>
      <c r="L577" s="59">
        <v>1768</v>
      </c>
      <c r="M577" s="59" t="s">
        <v>6037</v>
      </c>
      <c r="N577" s="59" t="s">
        <v>6210</v>
      </c>
      <c r="O577" s="59">
        <v>12770912</v>
      </c>
      <c r="P577" s="59" t="s">
        <v>6333</v>
      </c>
    </row>
    <row r="578" spans="1:16" x14ac:dyDescent="0.25">
      <c r="A578" s="59">
        <v>10577</v>
      </c>
      <c r="B578" s="59" t="s">
        <v>194</v>
      </c>
      <c r="C578" s="59" t="s">
        <v>334</v>
      </c>
      <c r="D578" s="59">
        <v>1039</v>
      </c>
      <c r="E578" s="59" t="s">
        <v>5383</v>
      </c>
      <c r="F578" s="59">
        <v>562</v>
      </c>
      <c r="G578" s="59" t="s">
        <v>132</v>
      </c>
      <c r="H578" s="59">
        <v>50</v>
      </c>
      <c r="I578" s="59" t="s">
        <v>211</v>
      </c>
      <c r="J578" s="59">
        <v>32</v>
      </c>
      <c r="K578" s="59" t="s">
        <v>202</v>
      </c>
      <c r="L578" s="59">
        <v>1768</v>
      </c>
      <c r="M578" s="59" t="s">
        <v>6038</v>
      </c>
      <c r="N578" s="59" t="s">
        <v>6208</v>
      </c>
      <c r="O578" s="59">
        <v>12770912</v>
      </c>
      <c r="P578" s="59" t="s">
        <v>6333</v>
      </c>
    </row>
    <row r="579" spans="1:16" x14ac:dyDescent="0.25">
      <c r="A579" s="59">
        <v>10578</v>
      </c>
      <c r="B579" s="59" t="s">
        <v>194</v>
      </c>
      <c r="C579" s="59" t="s">
        <v>334</v>
      </c>
      <c r="D579" s="59">
        <v>1039</v>
      </c>
      <c r="E579" s="59" t="s">
        <v>5383</v>
      </c>
      <c r="F579" s="59">
        <v>562</v>
      </c>
      <c r="G579" s="59" t="s">
        <v>132</v>
      </c>
      <c r="H579" s="59">
        <v>50</v>
      </c>
      <c r="I579" s="59" t="s">
        <v>110</v>
      </c>
      <c r="J579" s="59">
        <v>8</v>
      </c>
      <c r="K579" s="59" t="s">
        <v>202</v>
      </c>
      <c r="L579" s="59">
        <v>1768</v>
      </c>
      <c r="M579" s="59" t="s">
        <v>6039</v>
      </c>
      <c r="N579" s="59" t="s">
        <v>6208</v>
      </c>
      <c r="O579" s="59">
        <v>12900201</v>
      </c>
      <c r="P579" s="59" t="s">
        <v>6333</v>
      </c>
    </row>
    <row r="580" spans="1:16" x14ac:dyDescent="0.25">
      <c r="A580" s="59">
        <v>10579</v>
      </c>
      <c r="B580" s="59" t="s">
        <v>194</v>
      </c>
      <c r="C580" s="59" t="s">
        <v>334</v>
      </c>
      <c r="D580" s="59">
        <v>1039</v>
      </c>
      <c r="E580" s="59" t="s">
        <v>5383</v>
      </c>
      <c r="F580" s="59">
        <v>562</v>
      </c>
      <c r="G580" s="59" t="s">
        <v>132</v>
      </c>
      <c r="H580" s="59">
        <v>50</v>
      </c>
      <c r="I580" s="59" t="s">
        <v>110</v>
      </c>
      <c r="J580" s="59">
        <v>8</v>
      </c>
      <c r="K580" s="59" t="s">
        <v>202</v>
      </c>
      <c r="L580" s="59">
        <v>1768</v>
      </c>
      <c r="M580" s="59" t="s">
        <v>6040</v>
      </c>
      <c r="N580" s="59" t="s">
        <v>6208</v>
      </c>
      <c r="O580" s="59">
        <v>12986154</v>
      </c>
      <c r="P580" s="59" t="s">
        <v>6333</v>
      </c>
    </row>
    <row r="581" spans="1:16" x14ac:dyDescent="0.25">
      <c r="A581" s="59">
        <v>10580</v>
      </c>
      <c r="B581" s="59" t="s">
        <v>194</v>
      </c>
      <c r="C581" s="59" t="s">
        <v>334</v>
      </c>
      <c r="D581" s="59">
        <v>1039</v>
      </c>
      <c r="E581" s="59" t="s">
        <v>5383</v>
      </c>
      <c r="F581" s="59">
        <v>562</v>
      </c>
      <c r="G581" s="59" t="s">
        <v>132</v>
      </c>
      <c r="H581" s="59">
        <v>50</v>
      </c>
      <c r="I581" s="59" t="s">
        <v>99</v>
      </c>
      <c r="J581" s="59">
        <v>16</v>
      </c>
      <c r="K581" s="59" t="s">
        <v>202</v>
      </c>
      <c r="L581" s="59">
        <v>1768</v>
      </c>
      <c r="M581" s="59" t="s">
        <v>6041</v>
      </c>
      <c r="N581" s="59" t="s">
        <v>6208</v>
      </c>
      <c r="O581" s="59">
        <v>13761171</v>
      </c>
      <c r="P581" s="59" t="s">
        <v>6333</v>
      </c>
    </row>
    <row r="582" spans="1:16" x14ac:dyDescent="0.25">
      <c r="A582" s="59">
        <v>10581</v>
      </c>
      <c r="B582" s="59" t="s">
        <v>194</v>
      </c>
      <c r="C582" s="59" t="s">
        <v>334</v>
      </c>
      <c r="D582" s="59">
        <v>1039</v>
      </c>
      <c r="E582" s="59" t="s">
        <v>5383</v>
      </c>
      <c r="F582" s="59">
        <v>562</v>
      </c>
      <c r="G582" s="59" t="s">
        <v>132</v>
      </c>
      <c r="H582" s="59">
        <v>50</v>
      </c>
      <c r="I582" s="59" t="s">
        <v>99</v>
      </c>
      <c r="J582" s="59">
        <v>16</v>
      </c>
      <c r="K582" s="59" t="s">
        <v>202</v>
      </c>
      <c r="L582" s="59">
        <v>1768</v>
      </c>
      <c r="M582" s="59" t="s">
        <v>6042</v>
      </c>
      <c r="N582" s="59" t="s">
        <v>6208</v>
      </c>
      <c r="O582" s="59">
        <v>14349357</v>
      </c>
      <c r="P582" s="59" t="s">
        <v>6333</v>
      </c>
    </row>
    <row r="583" spans="1:16" x14ac:dyDescent="0.25">
      <c r="A583" s="59">
        <v>10582</v>
      </c>
      <c r="B583" s="59" t="s">
        <v>194</v>
      </c>
      <c r="C583" s="59" t="s">
        <v>334</v>
      </c>
      <c r="D583" s="59">
        <v>1039</v>
      </c>
      <c r="E583" s="59" t="s">
        <v>5383</v>
      </c>
      <c r="F583" s="59">
        <v>562</v>
      </c>
      <c r="G583" s="59" t="s">
        <v>132</v>
      </c>
      <c r="H583" s="59">
        <v>50</v>
      </c>
      <c r="I583" s="59" t="s">
        <v>99</v>
      </c>
      <c r="J583" s="59">
        <v>16</v>
      </c>
      <c r="K583" s="59" t="s">
        <v>202</v>
      </c>
      <c r="L583" s="59">
        <v>1768</v>
      </c>
      <c r="M583" s="59" t="s">
        <v>6043</v>
      </c>
      <c r="N583" s="59" t="s">
        <v>6208</v>
      </c>
      <c r="O583" s="59">
        <v>14421104</v>
      </c>
      <c r="P583" s="59" t="s">
        <v>6333</v>
      </c>
    </row>
    <row r="584" spans="1:16" x14ac:dyDescent="0.25">
      <c r="A584" s="59">
        <v>10583</v>
      </c>
      <c r="B584" s="59" t="s">
        <v>248</v>
      </c>
      <c r="C584" s="59" t="s">
        <v>334</v>
      </c>
      <c r="D584" s="59">
        <v>1039</v>
      </c>
      <c r="E584" s="59" t="s">
        <v>5383</v>
      </c>
      <c r="F584" s="59">
        <v>562</v>
      </c>
      <c r="G584" s="59" t="s">
        <v>132</v>
      </c>
      <c r="H584" s="59">
        <v>50</v>
      </c>
      <c r="I584" s="59" t="s">
        <v>110</v>
      </c>
      <c r="J584" s="59">
        <v>8</v>
      </c>
      <c r="K584" s="59" t="s">
        <v>206</v>
      </c>
      <c r="L584" s="59">
        <v>1384</v>
      </c>
      <c r="M584" s="59" t="s">
        <v>6044</v>
      </c>
      <c r="N584" s="59" t="s">
        <v>6219</v>
      </c>
      <c r="O584" s="59">
        <v>14478646</v>
      </c>
      <c r="P584" s="59" t="s">
        <v>6340</v>
      </c>
    </row>
    <row r="585" spans="1:16" x14ac:dyDescent="0.25">
      <c r="A585" s="59">
        <v>10584</v>
      </c>
      <c r="B585" s="59" t="s">
        <v>248</v>
      </c>
      <c r="C585" s="59" t="s">
        <v>334</v>
      </c>
      <c r="D585" s="59">
        <v>1039</v>
      </c>
      <c r="E585" s="59" t="s">
        <v>5383</v>
      </c>
      <c r="F585" s="59">
        <v>562</v>
      </c>
      <c r="G585" s="59" t="s">
        <v>132</v>
      </c>
      <c r="H585" s="59">
        <v>50</v>
      </c>
      <c r="I585" s="59" t="s">
        <v>110</v>
      </c>
      <c r="J585" s="59">
        <v>8</v>
      </c>
      <c r="K585" s="59" t="s">
        <v>202</v>
      </c>
      <c r="L585" s="59">
        <v>1768</v>
      </c>
      <c r="M585" s="59" t="s">
        <v>6045</v>
      </c>
      <c r="N585" s="59" t="s">
        <v>6219</v>
      </c>
      <c r="O585" s="59">
        <v>15339616</v>
      </c>
      <c r="P585" s="59" t="s">
        <v>6340</v>
      </c>
    </row>
    <row r="586" spans="1:16" x14ac:dyDescent="0.25">
      <c r="A586" s="59">
        <v>10585</v>
      </c>
      <c r="B586" s="59" t="s">
        <v>248</v>
      </c>
      <c r="C586" s="59" t="s">
        <v>334</v>
      </c>
      <c r="D586" s="59">
        <v>1039</v>
      </c>
      <c r="E586" s="59" t="s">
        <v>5383</v>
      </c>
      <c r="F586" s="59">
        <v>562</v>
      </c>
      <c r="G586" s="59" t="s">
        <v>132</v>
      </c>
      <c r="H586" s="59">
        <v>50</v>
      </c>
      <c r="I586" s="59" t="s">
        <v>99</v>
      </c>
      <c r="J586" s="59">
        <v>16</v>
      </c>
      <c r="K586" s="59" t="s">
        <v>206</v>
      </c>
      <c r="L586" s="59">
        <v>1384</v>
      </c>
      <c r="M586" s="59" t="s">
        <v>6046</v>
      </c>
      <c r="N586" s="59" t="s">
        <v>6219</v>
      </c>
      <c r="O586" s="59">
        <v>15770101</v>
      </c>
      <c r="P586" s="59" t="s">
        <v>6340</v>
      </c>
    </row>
    <row r="587" spans="1:16" x14ac:dyDescent="0.25">
      <c r="A587" s="59">
        <v>10586</v>
      </c>
      <c r="B587" s="59" t="s">
        <v>248</v>
      </c>
      <c r="C587" s="59" t="s">
        <v>334</v>
      </c>
      <c r="D587" s="59">
        <v>1039</v>
      </c>
      <c r="E587" s="59" t="s">
        <v>5383</v>
      </c>
      <c r="F587" s="59">
        <v>562</v>
      </c>
      <c r="G587" s="59" t="s">
        <v>132</v>
      </c>
      <c r="H587" s="59">
        <v>50</v>
      </c>
      <c r="I587" s="59" t="s">
        <v>114</v>
      </c>
      <c r="J587" s="59">
        <v>12</v>
      </c>
      <c r="K587" s="59" t="s">
        <v>202</v>
      </c>
      <c r="L587" s="59">
        <v>1768</v>
      </c>
      <c r="M587" s="59" t="s">
        <v>6047</v>
      </c>
      <c r="N587" s="59" t="s">
        <v>6219</v>
      </c>
      <c r="O587" s="59">
        <v>15770101</v>
      </c>
      <c r="P587" s="59" t="s">
        <v>6340</v>
      </c>
    </row>
    <row r="588" spans="1:16" x14ac:dyDescent="0.25">
      <c r="A588" s="59">
        <v>10587</v>
      </c>
      <c r="B588" s="59" t="s">
        <v>194</v>
      </c>
      <c r="C588" s="59" t="s">
        <v>334</v>
      </c>
      <c r="D588" s="59">
        <v>1039</v>
      </c>
      <c r="E588" s="59" t="s">
        <v>5383</v>
      </c>
      <c r="F588" s="59">
        <v>562</v>
      </c>
      <c r="G588" s="59" t="s">
        <v>132</v>
      </c>
      <c r="H588" s="59">
        <v>50</v>
      </c>
      <c r="I588" s="59" t="s">
        <v>211</v>
      </c>
      <c r="J588" s="59">
        <v>32</v>
      </c>
      <c r="K588" s="59" t="s">
        <v>202</v>
      </c>
      <c r="L588" s="59">
        <v>1768</v>
      </c>
      <c r="M588" s="59" t="s">
        <v>6048</v>
      </c>
      <c r="N588" s="59" t="s">
        <v>6208</v>
      </c>
      <c r="O588" s="59">
        <v>15856054</v>
      </c>
      <c r="P588" s="59" t="s">
        <v>6333</v>
      </c>
    </row>
    <row r="589" spans="1:16" x14ac:dyDescent="0.25">
      <c r="A589" s="59">
        <v>10588</v>
      </c>
      <c r="B589" s="59" t="s">
        <v>248</v>
      </c>
      <c r="C589" s="59" t="s">
        <v>334</v>
      </c>
      <c r="D589" s="59">
        <v>1039</v>
      </c>
      <c r="E589" s="59" t="s">
        <v>5383</v>
      </c>
      <c r="F589" s="59">
        <v>562</v>
      </c>
      <c r="G589" s="59" t="s">
        <v>132</v>
      </c>
      <c r="H589" s="59">
        <v>50</v>
      </c>
      <c r="I589" s="59" t="s">
        <v>99</v>
      </c>
      <c r="J589" s="59">
        <v>16</v>
      </c>
      <c r="K589" s="59" t="s">
        <v>202</v>
      </c>
      <c r="L589" s="59">
        <v>1768</v>
      </c>
      <c r="M589" s="59" t="s">
        <v>6049</v>
      </c>
      <c r="N589" s="59" t="s">
        <v>6219</v>
      </c>
      <c r="O589" s="59">
        <v>16200586</v>
      </c>
      <c r="P589" s="59" t="s">
        <v>6340</v>
      </c>
    </row>
    <row r="590" spans="1:16" x14ac:dyDescent="0.25">
      <c r="A590" s="59">
        <v>10589</v>
      </c>
      <c r="B590" s="59" t="s">
        <v>248</v>
      </c>
      <c r="C590" s="59" t="s">
        <v>334</v>
      </c>
      <c r="D590" s="59">
        <v>1039</v>
      </c>
      <c r="E590" s="59" t="s">
        <v>5383</v>
      </c>
      <c r="F590" s="59">
        <v>562</v>
      </c>
      <c r="G590" s="59" t="s">
        <v>132</v>
      </c>
      <c r="H590" s="59">
        <v>50</v>
      </c>
      <c r="I590" s="59" t="s">
        <v>121</v>
      </c>
      <c r="J590" s="59">
        <v>24</v>
      </c>
      <c r="K590" s="59" t="s">
        <v>206</v>
      </c>
      <c r="L590" s="59">
        <v>1384</v>
      </c>
      <c r="M590" s="59" t="s">
        <v>6050</v>
      </c>
      <c r="N590" s="59" t="s">
        <v>6219</v>
      </c>
      <c r="O590" s="59">
        <v>16200586</v>
      </c>
      <c r="P590" s="59" t="s">
        <v>6340</v>
      </c>
    </row>
    <row r="591" spans="1:16" x14ac:dyDescent="0.25">
      <c r="A591" s="59">
        <v>10590</v>
      </c>
      <c r="B591" s="59" t="s">
        <v>3078</v>
      </c>
      <c r="C591" s="59" t="s">
        <v>334</v>
      </c>
      <c r="D591" s="59">
        <v>1039</v>
      </c>
      <c r="E591" s="59" t="s">
        <v>5383</v>
      </c>
      <c r="F591" s="59">
        <v>562</v>
      </c>
      <c r="G591" s="59" t="s">
        <v>132</v>
      </c>
      <c r="H591" s="59">
        <v>50</v>
      </c>
      <c r="I591" s="59" t="s">
        <v>114</v>
      </c>
      <c r="J591" s="59">
        <v>12</v>
      </c>
      <c r="K591" s="59" t="s">
        <v>206</v>
      </c>
      <c r="L591" s="59">
        <v>1384</v>
      </c>
      <c r="M591" s="59" t="s">
        <v>6051</v>
      </c>
      <c r="N591" s="59" t="s">
        <v>6232</v>
      </c>
      <c r="O591" s="59">
        <v>16200586</v>
      </c>
      <c r="P591" s="59" t="s">
        <v>6346</v>
      </c>
    </row>
    <row r="592" spans="1:16" x14ac:dyDescent="0.25">
      <c r="A592" s="59">
        <v>10591</v>
      </c>
      <c r="B592" s="59" t="s">
        <v>248</v>
      </c>
      <c r="C592" s="59" t="s">
        <v>334</v>
      </c>
      <c r="D592" s="59">
        <v>1039</v>
      </c>
      <c r="E592" s="59" t="s">
        <v>5383</v>
      </c>
      <c r="F592" s="59">
        <v>562</v>
      </c>
      <c r="G592" s="59" t="s">
        <v>132</v>
      </c>
      <c r="H592" s="59">
        <v>50</v>
      </c>
      <c r="I592" s="59" t="s">
        <v>121</v>
      </c>
      <c r="J592" s="59">
        <v>24</v>
      </c>
      <c r="K592" s="59" t="s">
        <v>202</v>
      </c>
      <c r="L592" s="59">
        <v>1768</v>
      </c>
      <c r="M592" s="59" t="s">
        <v>6052</v>
      </c>
      <c r="N592" s="59" t="s">
        <v>6219</v>
      </c>
      <c r="O592" s="59">
        <v>16487576</v>
      </c>
      <c r="P592" s="59" t="s">
        <v>6340</v>
      </c>
    </row>
    <row r="593" spans="1:16" x14ac:dyDescent="0.25">
      <c r="A593" s="59">
        <v>10592</v>
      </c>
      <c r="B593" s="59" t="s">
        <v>248</v>
      </c>
      <c r="C593" s="59" t="s">
        <v>334</v>
      </c>
      <c r="D593" s="59">
        <v>1039</v>
      </c>
      <c r="E593" s="59" t="s">
        <v>5383</v>
      </c>
      <c r="F593" s="59">
        <v>562</v>
      </c>
      <c r="G593" s="59" t="s">
        <v>132</v>
      </c>
      <c r="H593" s="59">
        <v>50</v>
      </c>
      <c r="I593" s="59" t="s">
        <v>211</v>
      </c>
      <c r="J593" s="59">
        <v>32</v>
      </c>
      <c r="K593" s="59" t="s">
        <v>202</v>
      </c>
      <c r="L593" s="59">
        <v>1768</v>
      </c>
      <c r="M593" s="59" t="s">
        <v>6053</v>
      </c>
      <c r="N593" s="59" t="s">
        <v>6219</v>
      </c>
      <c r="O593" s="59">
        <v>16918061</v>
      </c>
      <c r="P593" s="59" t="s">
        <v>6340</v>
      </c>
    </row>
    <row r="594" spans="1:16" x14ac:dyDescent="0.25">
      <c r="A594" s="59">
        <v>10593</v>
      </c>
      <c r="B594" s="59" t="s">
        <v>248</v>
      </c>
      <c r="C594" s="59" t="s">
        <v>334</v>
      </c>
      <c r="D594" s="59">
        <v>1039</v>
      </c>
      <c r="E594" s="59" t="s">
        <v>5383</v>
      </c>
      <c r="F594" s="59">
        <v>562</v>
      </c>
      <c r="G594" s="59" t="s">
        <v>132</v>
      </c>
      <c r="H594" s="59">
        <v>50</v>
      </c>
      <c r="I594" s="59" t="s">
        <v>211</v>
      </c>
      <c r="J594" s="59">
        <v>32</v>
      </c>
      <c r="K594" s="59" t="s">
        <v>206</v>
      </c>
      <c r="L594" s="59">
        <v>1384</v>
      </c>
      <c r="M594" s="59" t="s">
        <v>6054</v>
      </c>
      <c r="N594" s="59" t="s">
        <v>6219</v>
      </c>
      <c r="O594" s="59">
        <v>16918061</v>
      </c>
      <c r="P594" s="59" t="s">
        <v>6340</v>
      </c>
    </row>
    <row r="595" spans="1:16" x14ac:dyDescent="0.25">
      <c r="A595" s="59">
        <v>10594</v>
      </c>
      <c r="B595" s="59" t="s">
        <v>201</v>
      </c>
      <c r="C595" s="59" t="s">
        <v>338</v>
      </c>
      <c r="D595" s="59">
        <v>1140</v>
      </c>
      <c r="E595" s="59" t="s">
        <v>5383</v>
      </c>
      <c r="F595" s="59">
        <v>562</v>
      </c>
      <c r="G595" s="59" t="s">
        <v>132</v>
      </c>
      <c r="H595" s="59">
        <v>50</v>
      </c>
      <c r="I595" s="59" t="s">
        <v>110</v>
      </c>
      <c r="J595" s="59">
        <v>8</v>
      </c>
      <c r="K595" s="59" t="s">
        <v>202</v>
      </c>
      <c r="L595" s="59">
        <v>1768</v>
      </c>
      <c r="M595" s="59" t="s">
        <v>6055</v>
      </c>
      <c r="N595" s="59" t="s">
        <v>6232</v>
      </c>
      <c r="O595" s="59">
        <v>11795289</v>
      </c>
      <c r="P595" s="59" t="s">
        <v>6347</v>
      </c>
    </row>
    <row r="596" spans="1:16" x14ac:dyDescent="0.25">
      <c r="A596" s="59">
        <v>10595</v>
      </c>
      <c r="B596" s="59" t="s">
        <v>222</v>
      </c>
      <c r="C596" s="59" t="s">
        <v>338</v>
      </c>
      <c r="D596" s="59">
        <v>1140</v>
      </c>
      <c r="E596" s="59" t="s">
        <v>5383</v>
      </c>
      <c r="F596" s="59">
        <v>562</v>
      </c>
      <c r="G596" s="59" t="s">
        <v>200</v>
      </c>
      <c r="H596" s="59">
        <v>60</v>
      </c>
      <c r="I596" s="59" t="s">
        <v>110</v>
      </c>
      <c r="J596" s="59">
        <v>8</v>
      </c>
      <c r="K596" s="59" t="s">
        <v>202</v>
      </c>
      <c r="L596" s="59">
        <v>1768</v>
      </c>
      <c r="M596" s="59" t="s">
        <v>6056</v>
      </c>
      <c r="N596" s="59" t="s">
        <v>6233</v>
      </c>
      <c r="O596" s="59">
        <v>12052863</v>
      </c>
      <c r="P596" s="59" t="s">
        <v>6348</v>
      </c>
    </row>
    <row r="597" spans="1:16" x14ac:dyDescent="0.25">
      <c r="A597" s="59">
        <v>10596</v>
      </c>
      <c r="B597" s="59" t="s">
        <v>201</v>
      </c>
      <c r="C597" s="59" t="s">
        <v>338</v>
      </c>
      <c r="D597" s="59">
        <v>1140</v>
      </c>
      <c r="E597" s="59" t="s">
        <v>5383</v>
      </c>
      <c r="F597" s="59">
        <v>562</v>
      </c>
      <c r="G597" s="59" t="s">
        <v>132</v>
      </c>
      <c r="H597" s="59">
        <v>50</v>
      </c>
      <c r="I597" s="59" t="s">
        <v>110</v>
      </c>
      <c r="J597" s="59">
        <v>8</v>
      </c>
      <c r="K597" s="59" t="s">
        <v>202</v>
      </c>
      <c r="L597" s="59">
        <v>1768</v>
      </c>
      <c r="M597" s="59" t="s">
        <v>6057</v>
      </c>
      <c r="N597" s="59" t="s">
        <v>6232</v>
      </c>
      <c r="O597" s="59">
        <v>12340427</v>
      </c>
      <c r="P597" s="59" t="s">
        <v>6347</v>
      </c>
    </row>
    <row r="598" spans="1:16" x14ac:dyDescent="0.25">
      <c r="A598" s="59">
        <v>10597</v>
      </c>
      <c r="B598" s="59" t="s">
        <v>201</v>
      </c>
      <c r="C598" s="59" t="s">
        <v>338</v>
      </c>
      <c r="D598" s="59">
        <v>1140</v>
      </c>
      <c r="E598" s="59" t="s">
        <v>5383</v>
      </c>
      <c r="F598" s="59">
        <v>562</v>
      </c>
      <c r="G598" s="59" t="s">
        <v>132</v>
      </c>
      <c r="H598" s="59">
        <v>50</v>
      </c>
      <c r="I598" s="59" t="s">
        <v>99</v>
      </c>
      <c r="J598" s="59">
        <v>16</v>
      </c>
      <c r="K598" s="59" t="s">
        <v>202</v>
      </c>
      <c r="L598" s="59">
        <v>1768</v>
      </c>
      <c r="M598" s="59" t="s">
        <v>6058</v>
      </c>
      <c r="N598" s="59" t="s">
        <v>6232</v>
      </c>
      <c r="O598" s="59">
        <v>12584512</v>
      </c>
      <c r="P598" s="59" t="s">
        <v>6347</v>
      </c>
    </row>
    <row r="599" spans="1:16" x14ac:dyDescent="0.25">
      <c r="A599" s="59">
        <v>10598</v>
      </c>
      <c r="B599" s="59" t="s">
        <v>201</v>
      </c>
      <c r="C599" s="59" t="s">
        <v>338</v>
      </c>
      <c r="D599" s="59">
        <v>1140</v>
      </c>
      <c r="E599" s="59" t="s">
        <v>5383</v>
      </c>
      <c r="F599" s="59">
        <v>562</v>
      </c>
      <c r="G599" s="59" t="s">
        <v>132</v>
      </c>
      <c r="H599" s="59">
        <v>50</v>
      </c>
      <c r="I599" s="59" t="s">
        <v>110</v>
      </c>
      <c r="J599" s="59">
        <v>8</v>
      </c>
      <c r="K599" s="59" t="s">
        <v>206</v>
      </c>
      <c r="L599" s="59">
        <v>1384</v>
      </c>
      <c r="M599" s="59" t="s">
        <v>6059</v>
      </c>
      <c r="N599" s="59" t="s">
        <v>6232</v>
      </c>
      <c r="O599" s="59">
        <v>12986154</v>
      </c>
      <c r="P599" s="59" t="s">
        <v>6347</v>
      </c>
    </row>
    <row r="600" spans="1:16" x14ac:dyDescent="0.25">
      <c r="A600" s="59">
        <v>10599</v>
      </c>
      <c r="B600" s="59" t="s">
        <v>201</v>
      </c>
      <c r="C600" s="59" t="s">
        <v>338</v>
      </c>
      <c r="D600" s="59">
        <v>1140</v>
      </c>
      <c r="E600" s="59" t="s">
        <v>5383</v>
      </c>
      <c r="F600" s="59">
        <v>562</v>
      </c>
      <c r="G600" s="59" t="s">
        <v>132</v>
      </c>
      <c r="H600" s="59">
        <v>50</v>
      </c>
      <c r="I600" s="59" t="s">
        <v>99</v>
      </c>
      <c r="J600" s="59">
        <v>16</v>
      </c>
      <c r="K600" s="59" t="s">
        <v>202</v>
      </c>
      <c r="L600" s="59">
        <v>1768</v>
      </c>
      <c r="M600" s="59" t="s">
        <v>6058</v>
      </c>
      <c r="N600" s="59" t="s">
        <v>6232</v>
      </c>
      <c r="O600" s="59">
        <v>14134114</v>
      </c>
      <c r="P600" s="59" t="s">
        <v>6347</v>
      </c>
    </row>
    <row r="601" spans="1:16" x14ac:dyDescent="0.25">
      <c r="A601" s="59">
        <v>10600</v>
      </c>
      <c r="B601" s="59" t="s">
        <v>3029</v>
      </c>
      <c r="C601" s="59" t="s">
        <v>333</v>
      </c>
      <c r="D601" s="59">
        <v>1146</v>
      </c>
      <c r="E601" s="59" t="s">
        <v>5383</v>
      </c>
      <c r="F601" s="59">
        <v>562</v>
      </c>
      <c r="G601" s="59" t="s">
        <v>132</v>
      </c>
      <c r="H601" s="59">
        <v>50</v>
      </c>
      <c r="I601" s="59" t="s">
        <v>110</v>
      </c>
      <c r="J601" s="59">
        <v>8</v>
      </c>
      <c r="K601" s="59" t="s">
        <v>202</v>
      </c>
      <c r="L601" s="59">
        <v>1768</v>
      </c>
      <c r="M601" s="59" t="s">
        <v>6060</v>
      </c>
      <c r="N601" s="59" t="s">
        <v>6234</v>
      </c>
      <c r="O601" s="59">
        <v>11465251</v>
      </c>
      <c r="P601" s="59" t="s">
        <v>6349</v>
      </c>
    </row>
    <row r="602" spans="1:16" x14ac:dyDescent="0.25">
      <c r="A602" s="59">
        <v>10601</v>
      </c>
      <c r="B602" s="59" t="s">
        <v>252</v>
      </c>
      <c r="C602" s="59" t="s">
        <v>333</v>
      </c>
      <c r="D602" s="59">
        <v>1146</v>
      </c>
      <c r="E602" s="59" t="s">
        <v>5383</v>
      </c>
      <c r="F602" s="59">
        <v>562</v>
      </c>
      <c r="G602" s="59" t="s">
        <v>264</v>
      </c>
      <c r="H602" s="59">
        <v>95</v>
      </c>
      <c r="I602" s="59" t="s">
        <v>110</v>
      </c>
      <c r="J602" s="59">
        <v>8</v>
      </c>
      <c r="K602" s="59" t="s">
        <v>206</v>
      </c>
      <c r="L602" s="59">
        <v>1384</v>
      </c>
      <c r="M602" s="59" t="s">
        <v>6061</v>
      </c>
      <c r="N602" s="59" t="s">
        <v>6235</v>
      </c>
      <c r="O602" s="59">
        <v>15942295</v>
      </c>
      <c r="P602" s="59" t="s">
        <v>6350</v>
      </c>
    </row>
    <row r="603" spans="1:16" x14ac:dyDescent="0.25">
      <c r="A603" s="59">
        <v>10602</v>
      </c>
      <c r="B603" s="59" t="s">
        <v>189</v>
      </c>
      <c r="C603" s="59" t="s">
        <v>342</v>
      </c>
      <c r="D603" s="59">
        <v>1159</v>
      </c>
      <c r="E603" s="59" t="s">
        <v>5383</v>
      </c>
      <c r="F603" s="59">
        <v>562</v>
      </c>
      <c r="G603" s="59" t="s">
        <v>193</v>
      </c>
      <c r="H603" s="59">
        <v>65</v>
      </c>
      <c r="I603" s="59" t="s">
        <v>110</v>
      </c>
      <c r="J603" s="59">
        <v>8</v>
      </c>
      <c r="K603" s="59" t="s">
        <v>202</v>
      </c>
      <c r="L603" s="59">
        <v>1768</v>
      </c>
      <c r="M603" s="59" t="s">
        <v>6062</v>
      </c>
      <c r="N603" s="59" t="s">
        <v>6208</v>
      </c>
      <c r="O603" s="59">
        <v>14048161</v>
      </c>
      <c r="P603" s="59" t="s">
        <v>6334</v>
      </c>
    </row>
    <row r="604" spans="1:16" x14ac:dyDescent="0.25">
      <c r="A604" s="59">
        <v>10603</v>
      </c>
      <c r="B604" s="59" t="s">
        <v>189</v>
      </c>
      <c r="C604" s="59" t="s">
        <v>342</v>
      </c>
      <c r="D604" s="59">
        <v>1159</v>
      </c>
      <c r="E604" s="59" t="s">
        <v>5383</v>
      </c>
      <c r="F604" s="59">
        <v>562</v>
      </c>
      <c r="G604" s="59" t="s">
        <v>193</v>
      </c>
      <c r="H604" s="59">
        <v>65</v>
      </c>
      <c r="I604" s="59" t="s">
        <v>114</v>
      </c>
      <c r="J604" s="59">
        <v>12</v>
      </c>
      <c r="K604" s="59" t="s">
        <v>202</v>
      </c>
      <c r="L604" s="59">
        <v>1768</v>
      </c>
      <c r="M604" s="59" t="s">
        <v>6063</v>
      </c>
      <c r="N604" s="59" t="s">
        <v>6208</v>
      </c>
      <c r="O604" s="59">
        <v>14335151</v>
      </c>
      <c r="P604" s="59" t="s">
        <v>6334</v>
      </c>
    </row>
    <row r="605" spans="1:16" x14ac:dyDescent="0.25">
      <c r="A605" s="59">
        <v>10604</v>
      </c>
      <c r="B605" s="59" t="s">
        <v>189</v>
      </c>
      <c r="C605" s="59" t="s">
        <v>342</v>
      </c>
      <c r="D605" s="59">
        <v>1159</v>
      </c>
      <c r="E605" s="59" t="s">
        <v>5383</v>
      </c>
      <c r="F605" s="59">
        <v>562</v>
      </c>
      <c r="G605" s="59" t="s">
        <v>193</v>
      </c>
      <c r="H605" s="59">
        <v>65</v>
      </c>
      <c r="I605" s="59" t="s">
        <v>110</v>
      </c>
      <c r="J605" s="59">
        <v>8</v>
      </c>
      <c r="K605" s="59" t="s">
        <v>213</v>
      </c>
      <c r="L605" s="59">
        <v>2768</v>
      </c>
      <c r="M605" s="59" t="s">
        <v>6064</v>
      </c>
      <c r="N605" s="59" t="s">
        <v>6208</v>
      </c>
      <c r="O605" s="59">
        <v>14622141</v>
      </c>
      <c r="P605" s="59" t="s">
        <v>6334</v>
      </c>
    </row>
    <row r="606" spans="1:16" x14ac:dyDescent="0.25">
      <c r="A606" s="59">
        <v>10605</v>
      </c>
      <c r="B606" s="59" t="s">
        <v>189</v>
      </c>
      <c r="C606" s="59" t="s">
        <v>342</v>
      </c>
      <c r="D606" s="59">
        <v>1159</v>
      </c>
      <c r="E606" s="59" t="s">
        <v>5383</v>
      </c>
      <c r="F606" s="59">
        <v>562</v>
      </c>
      <c r="G606" s="59" t="s">
        <v>193</v>
      </c>
      <c r="H606" s="59">
        <v>65</v>
      </c>
      <c r="I606" s="59" t="s">
        <v>99</v>
      </c>
      <c r="J606" s="59">
        <v>16</v>
      </c>
      <c r="K606" s="59" t="s">
        <v>202</v>
      </c>
      <c r="L606" s="59">
        <v>1768</v>
      </c>
      <c r="M606" s="59" t="s">
        <v>6065</v>
      </c>
      <c r="N606" s="59" t="s">
        <v>6208</v>
      </c>
      <c r="O606" s="59">
        <v>14622141</v>
      </c>
      <c r="P606" s="59" t="s">
        <v>6334</v>
      </c>
    </row>
    <row r="607" spans="1:16" x14ac:dyDescent="0.25">
      <c r="A607" s="59">
        <v>10606</v>
      </c>
      <c r="B607" s="59" t="s">
        <v>189</v>
      </c>
      <c r="C607" s="59" t="s">
        <v>342</v>
      </c>
      <c r="D607" s="59">
        <v>1159</v>
      </c>
      <c r="E607" s="59" t="s">
        <v>5383</v>
      </c>
      <c r="F607" s="59">
        <v>562</v>
      </c>
      <c r="G607" s="59" t="s">
        <v>193</v>
      </c>
      <c r="H607" s="59">
        <v>65</v>
      </c>
      <c r="I607" s="59" t="s">
        <v>114</v>
      </c>
      <c r="J607" s="59">
        <v>12</v>
      </c>
      <c r="K607" s="59" t="s">
        <v>213</v>
      </c>
      <c r="L607" s="59">
        <v>2768</v>
      </c>
      <c r="M607" s="59" t="s">
        <v>6066</v>
      </c>
      <c r="N607" s="59" t="s">
        <v>6208</v>
      </c>
      <c r="O607" s="59">
        <v>14765636</v>
      </c>
      <c r="P607" s="59" t="s">
        <v>6334</v>
      </c>
    </row>
    <row r="608" spans="1:16" x14ac:dyDescent="0.25">
      <c r="A608" s="59">
        <v>10607</v>
      </c>
      <c r="B608" s="59" t="s">
        <v>189</v>
      </c>
      <c r="C608" s="59" t="s">
        <v>342</v>
      </c>
      <c r="D608" s="59">
        <v>1159</v>
      </c>
      <c r="E608" s="59" t="s">
        <v>5383</v>
      </c>
      <c r="F608" s="59">
        <v>562</v>
      </c>
      <c r="G608" s="59" t="s">
        <v>193</v>
      </c>
      <c r="H608" s="59">
        <v>65</v>
      </c>
      <c r="I608" s="59" t="s">
        <v>99</v>
      </c>
      <c r="J608" s="59">
        <v>16</v>
      </c>
      <c r="K608" s="59" t="s">
        <v>213</v>
      </c>
      <c r="L608" s="59">
        <v>2768</v>
      </c>
      <c r="M608" s="59" t="s">
        <v>6067</v>
      </c>
      <c r="N608" s="59" t="s">
        <v>6208</v>
      </c>
      <c r="O608" s="59">
        <v>15052626</v>
      </c>
      <c r="P608" s="59" t="s">
        <v>6334</v>
      </c>
    </row>
    <row r="609" spans="1:16" x14ac:dyDescent="0.25">
      <c r="A609" s="59">
        <v>10608</v>
      </c>
      <c r="B609" s="59" t="s">
        <v>189</v>
      </c>
      <c r="C609" s="59" t="s">
        <v>342</v>
      </c>
      <c r="D609" s="59">
        <v>1159</v>
      </c>
      <c r="E609" s="59" t="s">
        <v>5383</v>
      </c>
      <c r="F609" s="59">
        <v>562</v>
      </c>
      <c r="G609" s="59" t="s">
        <v>193</v>
      </c>
      <c r="H609" s="59">
        <v>65</v>
      </c>
      <c r="I609" s="59" t="s">
        <v>211</v>
      </c>
      <c r="J609" s="59">
        <v>32</v>
      </c>
      <c r="K609" s="59" t="s">
        <v>202</v>
      </c>
      <c r="L609" s="59">
        <v>1768</v>
      </c>
      <c r="M609" s="59" t="s">
        <v>6068</v>
      </c>
      <c r="N609" s="59" t="s">
        <v>6208</v>
      </c>
      <c r="O609" s="59">
        <v>15626606</v>
      </c>
      <c r="P609" s="59" t="s">
        <v>6334</v>
      </c>
    </row>
    <row r="610" spans="1:16" x14ac:dyDescent="0.25">
      <c r="A610" s="59">
        <v>10609</v>
      </c>
      <c r="B610" s="59" t="s">
        <v>220</v>
      </c>
      <c r="C610" s="59" t="s">
        <v>345</v>
      </c>
      <c r="D610" s="59">
        <v>1213</v>
      </c>
      <c r="E610" s="59" t="s">
        <v>5383</v>
      </c>
      <c r="F610" s="59">
        <v>562</v>
      </c>
      <c r="G610" s="59" t="s">
        <v>132</v>
      </c>
      <c r="H610" s="59">
        <v>50</v>
      </c>
      <c r="I610" s="59" t="s">
        <v>110</v>
      </c>
      <c r="J610" s="59">
        <v>8</v>
      </c>
      <c r="K610" s="59" t="s">
        <v>202</v>
      </c>
      <c r="L610" s="59">
        <v>1768</v>
      </c>
      <c r="M610" s="59" t="s">
        <v>6069</v>
      </c>
      <c r="N610" s="59" t="s">
        <v>6236</v>
      </c>
      <c r="O610" s="59">
        <v>14252210</v>
      </c>
      <c r="P610" s="59" t="s">
        <v>6351</v>
      </c>
    </row>
    <row r="611" spans="1:16" x14ac:dyDescent="0.25">
      <c r="A611" s="59">
        <v>10610</v>
      </c>
      <c r="B611" s="59" t="s">
        <v>222</v>
      </c>
      <c r="C611" s="59" t="s">
        <v>338</v>
      </c>
      <c r="D611" s="59">
        <v>1140</v>
      </c>
      <c r="E611" s="59" t="s">
        <v>5382</v>
      </c>
      <c r="F611" s="59">
        <v>564</v>
      </c>
      <c r="G611" s="59" t="s">
        <v>200</v>
      </c>
      <c r="H611" s="59">
        <v>60</v>
      </c>
      <c r="I611" s="59" t="s">
        <v>110</v>
      </c>
      <c r="J611" s="59">
        <v>8</v>
      </c>
      <c r="K611" s="59" t="s">
        <v>202</v>
      </c>
      <c r="L611" s="59">
        <v>1768</v>
      </c>
      <c r="M611" s="59" t="s">
        <v>6070</v>
      </c>
      <c r="N611" s="59" t="s">
        <v>6233</v>
      </c>
      <c r="O611" s="59">
        <v>12469716</v>
      </c>
      <c r="P611" s="59" t="s">
        <v>6348</v>
      </c>
    </row>
    <row r="612" spans="1:16" x14ac:dyDescent="0.25">
      <c r="A612" s="59">
        <v>10611</v>
      </c>
      <c r="B612" s="59" t="s">
        <v>3038</v>
      </c>
      <c r="C612" s="59" t="s">
        <v>333</v>
      </c>
      <c r="D612" s="59">
        <v>1146</v>
      </c>
      <c r="E612" s="59" t="s">
        <v>5382</v>
      </c>
      <c r="F612" s="59">
        <v>564</v>
      </c>
      <c r="G612" s="59" t="s">
        <v>132</v>
      </c>
      <c r="H612" s="59">
        <v>50</v>
      </c>
      <c r="I612" s="59" t="s">
        <v>110</v>
      </c>
      <c r="J612" s="59">
        <v>8</v>
      </c>
      <c r="K612" s="59" t="s">
        <v>202</v>
      </c>
      <c r="L612" s="59">
        <v>1768</v>
      </c>
      <c r="M612" s="59" t="s">
        <v>6071</v>
      </c>
      <c r="N612" s="59" t="s">
        <v>6237</v>
      </c>
      <c r="O612" s="59">
        <v>12039231</v>
      </c>
      <c r="P612" s="59" t="s">
        <v>6345</v>
      </c>
    </row>
    <row r="613" spans="1:16" x14ac:dyDescent="0.25">
      <c r="A613" s="59">
        <v>10612</v>
      </c>
      <c r="B613" s="59" t="s">
        <v>5471</v>
      </c>
      <c r="C613" s="59" t="s">
        <v>333</v>
      </c>
      <c r="D613" s="59">
        <v>1146</v>
      </c>
      <c r="E613" s="59" t="s">
        <v>5382</v>
      </c>
      <c r="F613" s="59">
        <v>564</v>
      </c>
      <c r="G613" s="59" t="s">
        <v>4113</v>
      </c>
      <c r="H613" s="59">
        <v>75</v>
      </c>
      <c r="I613" s="59" t="s">
        <v>110</v>
      </c>
      <c r="J613" s="59">
        <v>8</v>
      </c>
      <c r="K613" s="59" t="s">
        <v>202</v>
      </c>
      <c r="L613" s="59">
        <v>1768</v>
      </c>
      <c r="M613" s="59" t="s">
        <v>6072</v>
      </c>
      <c r="N613" s="59" t="s">
        <v>6238</v>
      </c>
      <c r="O613" s="59">
        <v>14779842</v>
      </c>
      <c r="P613" s="59" t="s">
        <v>6314</v>
      </c>
    </row>
    <row r="614" spans="1:16" x14ac:dyDescent="0.25">
      <c r="A614" s="59">
        <v>10613</v>
      </c>
      <c r="B614" s="59" t="s">
        <v>5471</v>
      </c>
      <c r="C614" s="59" t="s">
        <v>333</v>
      </c>
      <c r="D614" s="59">
        <v>1146</v>
      </c>
      <c r="E614" s="59" t="s">
        <v>5382</v>
      </c>
      <c r="F614" s="59">
        <v>564</v>
      </c>
      <c r="G614" s="59" t="s">
        <v>4112</v>
      </c>
      <c r="H614" s="59">
        <v>70</v>
      </c>
      <c r="I614" s="59" t="s">
        <v>110</v>
      </c>
      <c r="J614" s="59">
        <v>8</v>
      </c>
      <c r="K614" s="59" t="s">
        <v>202</v>
      </c>
      <c r="L614" s="59">
        <v>1768</v>
      </c>
      <c r="M614" s="59" t="s">
        <v>6073</v>
      </c>
      <c r="N614" s="59" t="s">
        <v>6238</v>
      </c>
      <c r="O614" s="59">
        <v>14779842</v>
      </c>
      <c r="P614" s="59" t="s">
        <v>6314</v>
      </c>
    </row>
    <row r="615" spans="1:16" x14ac:dyDescent="0.25">
      <c r="A615" s="59">
        <v>10614</v>
      </c>
      <c r="B615" s="59" t="s">
        <v>5471</v>
      </c>
      <c r="C615" s="59" t="s">
        <v>333</v>
      </c>
      <c r="D615" s="59">
        <v>1146</v>
      </c>
      <c r="E615" s="59" t="s">
        <v>5382</v>
      </c>
      <c r="F615" s="59">
        <v>564</v>
      </c>
      <c r="G615" s="59" t="s">
        <v>4113</v>
      </c>
      <c r="H615" s="59">
        <v>75</v>
      </c>
      <c r="I615" s="59" t="s">
        <v>114</v>
      </c>
      <c r="J615" s="59">
        <v>12</v>
      </c>
      <c r="K615" s="59" t="s">
        <v>202</v>
      </c>
      <c r="L615" s="59">
        <v>1768</v>
      </c>
      <c r="M615" s="59" t="s">
        <v>6074</v>
      </c>
      <c r="N615" s="59" t="s">
        <v>6238</v>
      </c>
      <c r="O615" s="59">
        <v>15353822</v>
      </c>
      <c r="P615" s="59" t="s">
        <v>6314</v>
      </c>
    </row>
    <row r="616" spans="1:16" x14ac:dyDescent="0.25">
      <c r="A616" s="59">
        <v>10615</v>
      </c>
      <c r="B616" s="59" t="s">
        <v>5471</v>
      </c>
      <c r="C616" s="59" t="s">
        <v>333</v>
      </c>
      <c r="D616" s="59">
        <v>1146</v>
      </c>
      <c r="E616" s="59" t="s">
        <v>5382</v>
      </c>
      <c r="F616" s="59">
        <v>564</v>
      </c>
      <c r="G616" s="59" t="s">
        <v>4112</v>
      </c>
      <c r="H616" s="59">
        <v>70</v>
      </c>
      <c r="I616" s="59" t="s">
        <v>114</v>
      </c>
      <c r="J616" s="59">
        <v>12</v>
      </c>
      <c r="K616" s="59" t="s">
        <v>202</v>
      </c>
      <c r="L616" s="59">
        <v>1768</v>
      </c>
      <c r="M616" s="59" t="s">
        <v>6075</v>
      </c>
      <c r="N616" s="59" t="s">
        <v>6238</v>
      </c>
      <c r="O616" s="59">
        <v>15353822</v>
      </c>
      <c r="P616" s="59" t="s">
        <v>6314</v>
      </c>
    </row>
    <row r="617" spans="1:16" x14ac:dyDescent="0.25">
      <c r="A617" s="59">
        <v>10616</v>
      </c>
      <c r="B617" s="59" t="s">
        <v>5471</v>
      </c>
      <c r="C617" s="59" t="s">
        <v>333</v>
      </c>
      <c r="D617" s="59">
        <v>1146</v>
      </c>
      <c r="E617" s="59" t="s">
        <v>5382</v>
      </c>
      <c r="F617" s="59">
        <v>564</v>
      </c>
      <c r="G617" s="59" t="s">
        <v>4113</v>
      </c>
      <c r="H617" s="59">
        <v>75</v>
      </c>
      <c r="I617" s="59" t="s">
        <v>110</v>
      </c>
      <c r="J617" s="59">
        <v>8</v>
      </c>
      <c r="K617" s="59" t="s">
        <v>202</v>
      </c>
      <c r="L617" s="59">
        <v>1768</v>
      </c>
      <c r="M617" s="59" t="s">
        <v>6076</v>
      </c>
      <c r="N617" s="59" t="s">
        <v>6238</v>
      </c>
      <c r="O617" s="59">
        <v>15497317</v>
      </c>
      <c r="P617" s="59" t="s">
        <v>6314</v>
      </c>
    </row>
    <row r="618" spans="1:16" x14ac:dyDescent="0.25">
      <c r="A618" s="59">
        <v>10617</v>
      </c>
      <c r="B618" s="59" t="s">
        <v>5471</v>
      </c>
      <c r="C618" s="59" t="s">
        <v>333</v>
      </c>
      <c r="D618" s="59">
        <v>1146</v>
      </c>
      <c r="E618" s="59" t="s">
        <v>5382</v>
      </c>
      <c r="F618" s="59">
        <v>564</v>
      </c>
      <c r="G618" s="59" t="s">
        <v>4113</v>
      </c>
      <c r="H618" s="59">
        <v>75</v>
      </c>
      <c r="I618" s="59" t="s">
        <v>110</v>
      </c>
      <c r="J618" s="59">
        <v>8</v>
      </c>
      <c r="K618" s="59" t="s">
        <v>202</v>
      </c>
      <c r="L618" s="59">
        <v>1768</v>
      </c>
      <c r="M618" s="59" t="s">
        <v>6077</v>
      </c>
      <c r="N618" s="59" t="s">
        <v>6238</v>
      </c>
      <c r="O618" s="59">
        <v>15784307</v>
      </c>
      <c r="P618" s="59" t="s">
        <v>6314</v>
      </c>
    </row>
    <row r="619" spans="1:16" x14ac:dyDescent="0.25">
      <c r="A619" s="59">
        <v>10618</v>
      </c>
      <c r="B619" s="59" t="s">
        <v>5471</v>
      </c>
      <c r="C619" s="59" t="s">
        <v>333</v>
      </c>
      <c r="D619" s="59">
        <v>1146</v>
      </c>
      <c r="E619" s="59" t="s">
        <v>5382</v>
      </c>
      <c r="F619" s="59">
        <v>564</v>
      </c>
      <c r="G619" s="59" t="s">
        <v>4112</v>
      </c>
      <c r="H619" s="59">
        <v>70</v>
      </c>
      <c r="I619" s="59" t="s">
        <v>110</v>
      </c>
      <c r="J619" s="59">
        <v>8</v>
      </c>
      <c r="K619" s="59" t="s">
        <v>202</v>
      </c>
      <c r="L619" s="59">
        <v>1768</v>
      </c>
      <c r="M619" s="59" t="s">
        <v>6078</v>
      </c>
      <c r="N619" s="59" t="s">
        <v>6238</v>
      </c>
      <c r="O619" s="59">
        <v>15784307</v>
      </c>
      <c r="P619" s="59" t="s">
        <v>6314</v>
      </c>
    </row>
    <row r="620" spans="1:16" x14ac:dyDescent="0.25">
      <c r="A620" s="59">
        <v>10619</v>
      </c>
      <c r="B620" s="59" t="s">
        <v>5471</v>
      </c>
      <c r="C620" s="59" t="s">
        <v>333</v>
      </c>
      <c r="D620" s="59">
        <v>1146</v>
      </c>
      <c r="E620" s="59" t="s">
        <v>5382</v>
      </c>
      <c r="F620" s="59">
        <v>564</v>
      </c>
      <c r="G620" s="59" t="s">
        <v>4112</v>
      </c>
      <c r="H620" s="59">
        <v>70</v>
      </c>
      <c r="I620" s="59" t="s">
        <v>110</v>
      </c>
      <c r="J620" s="59">
        <v>8</v>
      </c>
      <c r="K620" s="59" t="s">
        <v>202</v>
      </c>
      <c r="L620" s="59">
        <v>1768</v>
      </c>
      <c r="M620" s="59" t="s">
        <v>6079</v>
      </c>
      <c r="N620" s="59" t="s">
        <v>6238</v>
      </c>
      <c r="O620" s="59">
        <v>16071297</v>
      </c>
      <c r="P620" s="59" t="s">
        <v>6314</v>
      </c>
    </row>
    <row r="621" spans="1:16" x14ac:dyDescent="0.25">
      <c r="A621" s="59">
        <v>10620</v>
      </c>
      <c r="B621" s="59" t="s">
        <v>5471</v>
      </c>
      <c r="C621" s="59" t="s">
        <v>333</v>
      </c>
      <c r="D621" s="59">
        <v>1146</v>
      </c>
      <c r="E621" s="59" t="s">
        <v>5382</v>
      </c>
      <c r="F621" s="59">
        <v>564</v>
      </c>
      <c r="G621" s="59" t="s">
        <v>4113</v>
      </c>
      <c r="H621" s="59">
        <v>75</v>
      </c>
      <c r="I621" s="59" t="s">
        <v>99</v>
      </c>
      <c r="J621" s="59">
        <v>16</v>
      </c>
      <c r="K621" s="59" t="s">
        <v>202</v>
      </c>
      <c r="L621" s="59">
        <v>1768</v>
      </c>
      <c r="M621" s="59" t="s">
        <v>6080</v>
      </c>
      <c r="N621" s="59" t="s">
        <v>6238</v>
      </c>
      <c r="O621" s="59">
        <v>16071297</v>
      </c>
      <c r="P621" s="59" t="s">
        <v>6314</v>
      </c>
    </row>
    <row r="622" spans="1:16" x14ac:dyDescent="0.25">
      <c r="A622" s="59">
        <v>10621</v>
      </c>
      <c r="B622" s="59" t="s">
        <v>5471</v>
      </c>
      <c r="C622" s="59" t="s">
        <v>333</v>
      </c>
      <c r="D622" s="59">
        <v>1146</v>
      </c>
      <c r="E622" s="59" t="s">
        <v>5382</v>
      </c>
      <c r="F622" s="59">
        <v>564</v>
      </c>
      <c r="G622" s="59" t="s">
        <v>4112</v>
      </c>
      <c r="H622" s="59">
        <v>70</v>
      </c>
      <c r="I622" s="59" t="s">
        <v>99</v>
      </c>
      <c r="J622" s="59">
        <v>16</v>
      </c>
      <c r="K622" s="59" t="s">
        <v>202</v>
      </c>
      <c r="L622" s="59">
        <v>1768</v>
      </c>
      <c r="M622" s="59" t="s">
        <v>6081</v>
      </c>
      <c r="N622" s="59" t="s">
        <v>6238</v>
      </c>
      <c r="O622" s="59">
        <v>16071297</v>
      </c>
      <c r="P622" s="59" t="s">
        <v>6314</v>
      </c>
    </row>
    <row r="623" spans="1:16" x14ac:dyDescent="0.25">
      <c r="A623" s="59">
        <v>10622</v>
      </c>
      <c r="B623" s="59" t="s">
        <v>5471</v>
      </c>
      <c r="C623" s="59" t="s">
        <v>333</v>
      </c>
      <c r="D623" s="59">
        <v>1146</v>
      </c>
      <c r="E623" s="59" t="s">
        <v>5382</v>
      </c>
      <c r="F623" s="59">
        <v>564</v>
      </c>
      <c r="G623" s="59" t="s">
        <v>4113</v>
      </c>
      <c r="H623" s="59">
        <v>75</v>
      </c>
      <c r="I623" s="59" t="s">
        <v>114</v>
      </c>
      <c r="J623" s="59">
        <v>12</v>
      </c>
      <c r="K623" s="59" t="s">
        <v>202</v>
      </c>
      <c r="L623" s="59">
        <v>1768</v>
      </c>
      <c r="M623" s="59" t="s">
        <v>6082</v>
      </c>
      <c r="N623" s="59" t="s">
        <v>6238</v>
      </c>
      <c r="O623" s="59">
        <v>16071297</v>
      </c>
      <c r="P623" s="59" t="s">
        <v>6314</v>
      </c>
    </row>
    <row r="624" spans="1:16" x14ac:dyDescent="0.25">
      <c r="A624" s="59">
        <v>10623</v>
      </c>
      <c r="B624" s="59" t="s">
        <v>220</v>
      </c>
      <c r="C624" s="59" t="s">
        <v>345</v>
      </c>
      <c r="D624" s="59">
        <v>1213</v>
      </c>
      <c r="E624" s="59" t="s">
        <v>5382</v>
      </c>
      <c r="F624" s="59">
        <v>564</v>
      </c>
      <c r="G624" s="59" t="s">
        <v>200</v>
      </c>
      <c r="H624" s="59">
        <v>60</v>
      </c>
      <c r="I624" s="59" t="s">
        <v>114</v>
      </c>
      <c r="J624" s="59">
        <v>12</v>
      </c>
      <c r="K624" s="59" t="s">
        <v>202</v>
      </c>
      <c r="L624" s="59">
        <v>1768</v>
      </c>
      <c r="M624" s="59" t="s">
        <v>6083</v>
      </c>
      <c r="N624" s="59" t="s">
        <v>6236</v>
      </c>
      <c r="O624" s="59">
        <v>14335151</v>
      </c>
      <c r="P624" s="59" t="s">
        <v>6351</v>
      </c>
    </row>
    <row r="625" spans="1:16" x14ac:dyDescent="0.25">
      <c r="A625" s="59">
        <v>10624</v>
      </c>
      <c r="B625" s="59" t="s">
        <v>3090</v>
      </c>
      <c r="C625" s="59" t="s">
        <v>345</v>
      </c>
      <c r="D625" s="59">
        <v>1213</v>
      </c>
      <c r="E625" s="59" t="s">
        <v>5382</v>
      </c>
      <c r="F625" s="59">
        <v>564</v>
      </c>
      <c r="G625" s="59" t="s">
        <v>4114</v>
      </c>
      <c r="H625" s="59">
        <v>55</v>
      </c>
      <c r="I625" s="59" t="s">
        <v>99</v>
      </c>
      <c r="J625" s="59">
        <v>16</v>
      </c>
      <c r="K625" s="59" t="s">
        <v>202</v>
      </c>
      <c r="L625" s="59">
        <v>1768</v>
      </c>
      <c r="M625" s="59" t="s">
        <v>6084</v>
      </c>
      <c r="N625" s="59" t="s">
        <v>6229</v>
      </c>
      <c r="O625" s="59">
        <v>15066832</v>
      </c>
      <c r="P625" s="59" t="s">
        <v>6330</v>
      </c>
    </row>
    <row r="626" spans="1:16" x14ac:dyDescent="0.25">
      <c r="A626" s="59">
        <v>10625</v>
      </c>
      <c r="B626" s="59" t="s">
        <v>227</v>
      </c>
      <c r="C626" s="59" t="s">
        <v>337</v>
      </c>
      <c r="D626" s="59">
        <v>933</v>
      </c>
      <c r="E626" s="59" t="s">
        <v>5384</v>
      </c>
      <c r="F626" s="59">
        <v>565</v>
      </c>
      <c r="G626" s="59" t="s">
        <v>132</v>
      </c>
      <c r="H626" s="59">
        <v>50</v>
      </c>
      <c r="I626" s="59" t="s">
        <v>110</v>
      </c>
      <c r="J626" s="59">
        <v>8</v>
      </c>
      <c r="K626" s="59" t="s">
        <v>206</v>
      </c>
      <c r="L626" s="59">
        <v>1384</v>
      </c>
      <c r="M626" s="59" t="s">
        <v>6085</v>
      </c>
      <c r="N626" s="59" t="s">
        <v>6239</v>
      </c>
      <c r="O626" s="59">
        <v>13775377</v>
      </c>
      <c r="P626" s="59" t="s">
        <v>6329</v>
      </c>
    </row>
    <row r="627" spans="1:16" x14ac:dyDescent="0.25">
      <c r="A627" s="59">
        <v>10626</v>
      </c>
      <c r="B627" s="59" t="s">
        <v>227</v>
      </c>
      <c r="C627" s="59" t="s">
        <v>337</v>
      </c>
      <c r="D627" s="59">
        <v>933</v>
      </c>
      <c r="E627" s="59" t="s">
        <v>5384</v>
      </c>
      <c r="F627" s="59">
        <v>565</v>
      </c>
      <c r="G627" s="59" t="s">
        <v>132</v>
      </c>
      <c r="H627" s="59">
        <v>50</v>
      </c>
      <c r="I627" s="59" t="s">
        <v>110</v>
      </c>
      <c r="J627" s="59">
        <v>8</v>
      </c>
      <c r="K627" s="59" t="s">
        <v>206</v>
      </c>
      <c r="L627" s="59">
        <v>1384</v>
      </c>
      <c r="M627" s="59" t="s">
        <v>6086</v>
      </c>
      <c r="N627" s="59" t="s">
        <v>6239</v>
      </c>
      <c r="O627" s="59">
        <v>15770101</v>
      </c>
      <c r="P627" s="59" t="s">
        <v>6329</v>
      </c>
    </row>
    <row r="628" spans="1:16" x14ac:dyDescent="0.25">
      <c r="A628" s="59">
        <v>10627</v>
      </c>
      <c r="B628" s="59" t="s">
        <v>249</v>
      </c>
      <c r="C628" s="59" t="s">
        <v>336</v>
      </c>
      <c r="D628" s="59">
        <v>1062</v>
      </c>
      <c r="E628" s="59" t="s">
        <v>5384</v>
      </c>
      <c r="F628" s="59">
        <v>565</v>
      </c>
      <c r="G628" s="59" t="s">
        <v>132</v>
      </c>
      <c r="H628" s="59">
        <v>50</v>
      </c>
      <c r="I628" s="59" t="s">
        <v>99</v>
      </c>
      <c r="J628" s="59">
        <v>16</v>
      </c>
      <c r="K628" s="59" t="s">
        <v>202</v>
      </c>
      <c r="L628" s="59">
        <v>1768</v>
      </c>
      <c r="M628" s="59" t="s">
        <v>6087</v>
      </c>
      <c r="N628" s="59" t="s">
        <v>6218</v>
      </c>
      <c r="O628" s="59">
        <v>15848018</v>
      </c>
      <c r="P628" s="59" t="s">
        <v>6340</v>
      </c>
    </row>
    <row r="629" spans="1:16" x14ac:dyDescent="0.25">
      <c r="A629" s="59">
        <v>10628</v>
      </c>
      <c r="B629" s="59" t="s">
        <v>249</v>
      </c>
      <c r="C629" s="59" t="s">
        <v>336</v>
      </c>
      <c r="D629" s="59">
        <v>1062</v>
      </c>
      <c r="E629" s="59" t="s">
        <v>5384</v>
      </c>
      <c r="F629" s="59">
        <v>565</v>
      </c>
      <c r="G629" s="59" t="s">
        <v>132</v>
      </c>
      <c r="H629" s="59">
        <v>50</v>
      </c>
      <c r="I629" s="59" t="s">
        <v>99</v>
      </c>
      <c r="J629" s="59">
        <v>16</v>
      </c>
      <c r="K629" s="59" t="s">
        <v>202</v>
      </c>
      <c r="L629" s="59">
        <v>1768</v>
      </c>
      <c r="M629" s="59" t="s">
        <v>6087</v>
      </c>
      <c r="N629" s="59" t="s">
        <v>6218</v>
      </c>
      <c r="O629" s="59">
        <v>16487576</v>
      </c>
      <c r="P629" s="59" t="s">
        <v>6340</v>
      </c>
    </row>
    <row r="630" spans="1:16" x14ac:dyDescent="0.25">
      <c r="A630" s="59">
        <v>10629</v>
      </c>
      <c r="B630" s="59" t="s">
        <v>212</v>
      </c>
      <c r="C630" s="59" t="s">
        <v>340</v>
      </c>
      <c r="D630" s="59">
        <v>963</v>
      </c>
      <c r="E630" s="59" t="s">
        <v>5385</v>
      </c>
      <c r="F630" s="59">
        <v>585</v>
      </c>
      <c r="G630" s="59" t="s">
        <v>132</v>
      </c>
      <c r="H630" s="59">
        <v>50</v>
      </c>
      <c r="I630" s="59" t="s">
        <v>110</v>
      </c>
      <c r="J630" s="59">
        <v>8</v>
      </c>
      <c r="K630" s="59" t="s">
        <v>206</v>
      </c>
      <c r="L630" s="59">
        <v>1384</v>
      </c>
      <c r="M630" s="59" t="s">
        <v>6088</v>
      </c>
      <c r="N630" s="59" t="s">
        <v>6240</v>
      </c>
      <c r="O630" s="59">
        <v>15784307</v>
      </c>
      <c r="P630" s="59" t="s">
        <v>6320</v>
      </c>
    </row>
    <row r="631" spans="1:16" x14ac:dyDescent="0.25">
      <c r="A631" s="59">
        <v>10630</v>
      </c>
      <c r="B631" s="59" t="s">
        <v>5468</v>
      </c>
      <c r="C631" s="59" t="s">
        <v>333</v>
      </c>
      <c r="D631" s="59">
        <v>1146</v>
      </c>
      <c r="E631" s="59" t="s">
        <v>5380</v>
      </c>
      <c r="F631" s="59">
        <v>588</v>
      </c>
      <c r="G631" s="59" t="s">
        <v>193</v>
      </c>
      <c r="H631" s="59">
        <v>65</v>
      </c>
      <c r="I631" s="59" t="s">
        <v>211</v>
      </c>
      <c r="J631" s="59">
        <v>32</v>
      </c>
      <c r="K631" s="59" t="s">
        <v>202</v>
      </c>
      <c r="L631" s="59">
        <v>1768</v>
      </c>
      <c r="M631" s="59" t="s">
        <v>6089</v>
      </c>
      <c r="N631" s="59" t="s">
        <v>6230</v>
      </c>
      <c r="O631" s="59">
        <v>15927802</v>
      </c>
      <c r="P631" s="59" t="s">
        <v>6323</v>
      </c>
    </row>
    <row r="632" spans="1:16" x14ac:dyDescent="0.25">
      <c r="A632" s="59">
        <v>10631</v>
      </c>
      <c r="B632" s="59" t="s">
        <v>5472</v>
      </c>
      <c r="C632" s="59" t="s">
        <v>333</v>
      </c>
      <c r="D632" s="59">
        <v>1146</v>
      </c>
      <c r="E632" s="59" t="s">
        <v>5381</v>
      </c>
      <c r="F632" s="59">
        <v>596</v>
      </c>
      <c r="G632" s="59" t="s">
        <v>253</v>
      </c>
      <c r="H632" s="59">
        <v>100</v>
      </c>
      <c r="I632" s="59" t="s">
        <v>99</v>
      </c>
      <c r="J632" s="59">
        <v>16</v>
      </c>
      <c r="K632" s="59" t="s">
        <v>6096</v>
      </c>
      <c r="L632" s="59">
        <v>2500</v>
      </c>
      <c r="M632" s="59" t="s">
        <v>6090</v>
      </c>
      <c r="N632" s="59" t="s">
        <v>6241</v>
      </c>
      <c r="O632" s="59">
        <v>15770101</v>
      </c>
      <c r="P632" s="59" t="s">
        <v>6352</v>
      </c>
    </row>
    <row r="633" spans="1:16" x14ac:dyDescent="0.25">
      <c r="A633" s="59">
        <v>10632</v>
      </c>
      <c r="B633" s="59" t="s">
        <v>242</v>
      </c>
      <c r="C633" s="59" t="s">
        <v>342</v>
      </c>
      <c r="D633" s="59">
        <v>1159</v>
      </c>
      <c r="E633" s="59" t="s">
        <v>5381</v>
      </c>
      <c r="F633" s="59">
        <v>596</v>
      </c>
      <c r="G633" s="59" t="s">
        <v>132</v>
      </c>
      <c r="H633" s="59">
        <v>50</v>
      </c>
      <c r="I633" s="59" t="s">
        <v>99</v>
      </c>
      <c r="J633" s="59">
        <v>16</v>
      </c>
      <c r="K633" s="59" t="s">
        <v>202</v>
      </c>
      <c r="L633" s="59">
        <v>1768</v>
      </c>
      <c r="M633" s="59" t="s">
        <v>6091</v>
      </c>
      <c r="N633" s="59" t="s">
        <v>6242</v>
      </c>
      <c r="O633" s="59">
        <v>15497317</v>
      </c>
      <c r="P633" s="59" t="s">
        <v>6353</v>
      </c>
    </row>
    <row r="634" spans="1:16" x14ac:dyDescent="0.25">
      <c r="A634" s="59">
        <v>10633</v>
      </c>
      <c r="B634" s="59" t="s">
        <v>242</v>
      </c>
      <c r="C634" s="59" t="s">
        <v>342</v>
      </c>
      <c r="D634" s="59">
        <v>1159</v>
      </c>
      <c r="E634" s="59" t="s">
        <v>5381</v>
      </c>
      <c r="F634" s="59">
        <v>596</v>
      </c>
      <c r="G634" s="59" t="s">
        <v>193</v>
      </c>
      <c r="H634" s="59">
        <v>65</v>
      </c>
      <c r="I634" s="59" t="s">
        <v>99</v>
      </c>
      <c r="J634" s="59">
        <v>16</v>
      </c>
      <c r="K634" s="59" t="s">
        <v>206</v>
      </c>
      <c r="L634" s="59">
        <v>1384</v>
      </c>
      <c r="M634" s="59" t="s">
        <v>6092</v>
      </c>
      <c r="N634" s="59" t="s">
        <v>6242</v>
      </c>
      <c r="O634" s="59">
        <v>16186093</v>
      </c>
      <c r="P634" s="59" t="s">
        <v>6353</v>
      </c>
    </row>
    <row r="635" spans="1:16" x14ac:dyDescent="0.25">
      <c r="A635" s="59">
        <v>10634</v>
      </c>
      <c r="B635" s="59" t="s">
        <v>220</v>
      </c>
      <c r="C635" s="59" t="s">
        <v>345</v>
      </c>
      <c r="D635" s="59">
        <v>1213</v>
      </c>
      <c r="E635" s="59" t="s">
        <v>5381</v>
      </c>
      <c r="F635" s="59">
        <v>596</v>
      </c>
      <c r="G635" s="59" t="s">
        <v>132</v>
      </c>
      <c r="H635" s="59">
        <v>50</v>
      </c>
      <c r="I635" s="59" t="s">
        <v>110</v>
      </c>
      <c r="J635" s="59">
        <v>8</v>
      </c>
      <c r="K635" s="59" t="s">
        <v>206</v>
      </c>
      <c r="L635" s="59">
        <v>1384</v>
      </c>
      <c r="M635" s="59" t="s">
        <v>6093</v>
      </c>
      <c r="N635" s="59" t="s">
        <v>6236</v>
      </c>
      <c r="O635" s="59">
        <v>15339616</v>
      </c>
      <c r="P635" s="59" t="s">
        <v>6351</v>
      </c>
    </row>
    <row r="636" spans="1:16" x14ac:dyDescent="0.25">
      <c r="A636" s="59">
        <v>20001</v>
      </c>
      <c r="B636" s="59" t="s">
        <v>427</v>
      </c>
      <c r="C636" s="59" t="s">
        <v>50</v>
      </c>
      <c r="D636" s="59">
        <v>791</v>
      </c>
      <c r="E636" s="59" t="s">
        <v>51</v>
      </c>
      <c r="F636" s="59">
        <v>324</v>
      </c>
      <c r="G636" s="59" t="s">
        <v>85</v>
      </c>
      <c r="H636" s="59">
        <v>25</v>
      </c>
      <c r="I636" s="59" t="s">
        <v>429</v>
      </c>
      <c r="J636" s="59">
        <v>4</v>
      </c>
      <c r="K636" s="59" t="s">
        <v>35</v>
      </c>
      <c r="L636" s="59">
        <v>384</v>
      </c>
      <c r="M636" s="59" t="s">
        <v>473</v>
      </c>
      <c r="N636" s="59" t="s">
        <v>6243</v>
      </c>
      <c r="O636" s="59">
        <v>5080198</v>
      </c>
      <c r="P636" s="59" t="s">
        <v>6354</v>
      </c>
    </row>
    <row r="637" spans="1:16" x14ac:dyDescent="0.25">
      <c r="A637" s="59">
        <v>20002</v>
      </c>
      <c r="B637" s="59" t="s">
        <v>142</v>
      </c>
      <c r="C637" s="59" t="s">
        <v>50</v>
      </c>
      <c r="D637" s="59">
        <v>791</v>
      </c>
      <c r="E637" s="59" t="s">
        <v>51</v>
      </c>
      <c r="F637" s="59">
        <v>324</v>
      </c>
      <c r="G637" s="59" t="s">
        <v>85</v>
      </c>
      <c r="H637" s="59">
        <v>25</v>
      </c>
      <c r="I637" s="59" t="s">
        <v>430</v>
      </c>
      <c r="J637" s="59">
        <v>4</v>
      </c>
      <c r="K637" s="59" t="s">
        <v>35</v>
      </c>
      <c r="L637" s="59">
        <v>384</v>
      </c>
      <c r="M637" s="59" t="s">
        <v>474</v>
      </c>
      <c r="N637" s="59" t="s">
        <v>6244</v>
      </c>
      <c r="O637" s="59">
        <v>5197187</v>
      </c>
      <c r="P637" s="59" t="s">
        <v>6310</v>
      </c>
    </row>
    <row r="638" spans="1:16" x14ac:dyDescent="0.25">
      <c r="A638" s="59">
        <v>20003</v>
      </c>
      <c r="B638" s="59" t="s">
        <v>427</v>
      </c>
      <c r="C638" s="59" t="s">
        <v>50</v>
      </c>
      <c r="D638" s="59">
        <v>791</v>
      </c>
      <c r="E638" s="59" t="s">
        <v>51</v>
      </c>
      <c r="F638" s="59">
        <v>324</v>
      </c>
      <c r="G638" s="59" t="s">
        <v>85</v>
      </c>
      <c r="H638" s="59">
        <v>25</v>
      </c>
      <c r="I638" s="59" t="s">
        <v>429</v>
      </c>
      <c r="J638" s="59">
        <v>4</v>
      </c>
      <c r="K638" s="59" t="s">
        <v>35</v>
      </c>
      <c r="L638" s="59">
        <v>384</v>
      </c>
      <c r="M638" s="59" t="s">
        <v>475</v>
      </c>
      <c r="N638" s="59" t="s">
        <v>6243</v>
      </c>
      <c r="O638" s="59">
        <v>5197187</v>
      </c>
      <c r="P638" s="59" t="s">
        <v>6354</v>
      </c>
    </row>
    <row r="639" spans="1:16" x14ac:dyDescent="0.25">
      <c r="A639" s="59">
        <v>20004</v>
      </c>
      <c r="B639" s="59" t="s">
        <v>431</v>
      </c>
      <c r="C639" s="59" t="s">
        <v>50</v>
      </c>
      <c r="D639" s="59">
        <v>791</v>
      </c>
      <c r="E639" s="59" t="s">
        <v>51</v>
      </c>
      <c r="F639" s="59">
        <v>324</v>
      </c>
      <c r="G639" s="59" t="s">
        <v>102</v>
      </c>
      <c r="H639" s="59">
        <v>40</v>
      </c>
      <c r="I639" s="59" t="s">
        <v>430</v>
      </c>
      <c r="J639" s="59">
        <v>4</v>
      </c>
      <c r="K639" s="59" t="s">
        <v>35</v>
      </c>
      <c r="L639" s="59">
        <v>384</v>
      </c>
      <c r="M639" s="59" t="s">
        <v>476</v>
      </c>
      <c r="N639" s="59" t="s">
        <v>6245</v>
      </c>
      <c r="O639" s="59">
        <v>5544673</v>
      </c>
      <c r="P639" s="59" t="s">
        <v>6355</v>
      </c>
    </row>
    <row r="640" spans="1:16" x14ac:dyDescent="0.25">
      <c r="A640" s="59">
        <v>20005</v>
      </c>
      <c r="B640" s="59" t="s">
        <v>171</v>
      </c>
      <c r="C640" s="59" t="s">
        <v>317</v>
      </c>
      <c r="D640" s="59">
        <v>1002</v>
      </c>
      <c r="E640" s="59" t="s">
        <v>281</v>
      </c>
      <c r="F640" s="59">
        <v>286</v>
      </c>
      <c r="G640" s="59" t="s">
        <v>109</v>
      </c>
      <c r="H640" s="59">
        <v>35</v>
      </c>
      <c r="I640" s="59" t="s">
        <v>433</v>
      </c>
      <c r="J640" s="59">
        <v>4</v>
      </c>
      <c r="K640" s="59" t="s">
        <v>35</v>
      </c>
      <c r="L640" s="59">
        <v>384</v>
      </c>
      <c r="M640" s="59" t="s">
        <v>477</v>
      </c>
      <c r="N640" s="59" t="s">
        <v>6246</v>
      </c>
      <c r="O640" s="59">
        <v>5594894</v>
      </c>
      <c r="P640" s="59" t="s">
        <v>6356</v>
      </c>
    </row>
    <row r="641" spans="1:16" x14ac:dyDescent="0.25">
      <c r="A641" s="59">
        <v>20006</v>
      </c>
      <c r="B641" s="59" t="s">
        <v>427</v>
      </c>
      <c r="C641" s="59" t="s">
        <v>50</v>
      </c>
      <c r="D641" s="59">
        <v>791</v>
      </c>
      <c r="E641" s="59" t="s">
        <v>51</v>
      </c>
      <c r="F641" s="59">
        <v>324</v>
      </c>
      <c r="G641" s="59" t="s">
        <v>85</v>
      </c>
      <c r="H641" s="59">
        <v>25</v>
      </c>
      <c r="I641" s="59" t="s">
        <v>429</v>
      </c>
      <c r="J641" s="59">
        <v>4</v>
      </c>
      <c r="K641" s="59" t="s">
        <v>35</v>
      </c>
      <c r="L641" s="59">
        <v>384</v>
      </c>
      <c r="M641" s="59" t="s">
        <v>475</v>
      </c>
      <c r="N641" s="59" t="s">
        <v>6243</v>
      </c>
      <c r="O641" s="59">
        <v>5617102</v>
      </c>
      <c r="P641" s="59" t="s">
        <v>6354</v>
      </c>
    </row>
    <row r="642" spans="1:16" x14ac:dyDescent="0.25">
      <c r="A642" s="59">
        <v>20007</v>
      </c>
      <c r="B642" s="59" t="s">
        <v>434</v>
      </c>
      <c r="C642" s="59" t="s">
        <v>435</v>
      </c>
      <c r="D642" s="59">
        <v>62</v>
      </c>
      <c r="E642" s="59" t="s">
        <v>51</v>
      </c>
      <c r="F642" s="59">
        <v>324</v>
      </c>
      <c r="G642" s="59" t="s">
        <v>95</v>
      </c>
      <c r="H642" s="59">
        <v>20</v>
      </c>
      <c r="I642" s="59" t="s">
        <v>430</v>
      </c>
      <c r="J642" s="59">
        <v>4</v>
      </c>
      <c r="K642" s="59" t="s">
        <v>93</v>
      </c>
      <c r="L642" s="59">
        <v>192</v>
      </c>
      <c r="M642" s="59" t="s">
        <v>478</v>
      </c>
      <c r="N642" s="59" t="s">
        <v>6247</v>
      </c>
      <c r="O642" s="59">
        <v>5646277</v>
      </c>
      <c r="P642" s="59" t="s">
        <v>6357</v>
      </c>
    </row>
    <row r="643" spans="1:16" x14ac:dyDescent="0.25">
      <c r="A643" s="59">
        <v>20008</v>
      </c>
      <c r="B643" s="59" t="s">
        <v>104</v>
      </c>
      <c r="C643" s="59" t="s">
        <v>50</v>
      </c>
      <c r="D643" s="59">
        <v>791</v>
      </c>
      <c r="E643" s="59" t="s">
        <v>51</v>
      </c>
      <c r="F643" s="59">
        <v>324</v>
      </c>
      <c r="G643" s="59" t="s">
        <v>102</v>
      </c>
      <c r="H643" s="59">
        <v>40</v>
      </c>
      <c r="I643" s="59" t="s">
        <v>436</v>
      </c>
      <c r="J643" s="59">
        <v>4</v>
      </c>
      <c r="K643" s="59" t="s">
        <v>35</v>
      </c>
      <c r="L643" s="59">
        <v>384</v>
      </c>
      <c r="M643" s="59" t="s">
        <v>479</v>
      </c>
      <c r="N643" s="59" t="s">
        <v>6141</v>
      </c>
      <c r="O643" s="59">
        <v>5660646</v>
      </c>
      <c r="P643" s="59" t="s">
        <v>6276</v>
      </c>
    </row>
    <row r="644" spans="1:16" x14ac:dyDescent="0.25">
      <c r="A644" s="59">
        <v>20009</v>
      </c>
      <c r="B644" s="59" t="s">
        <v>161</v>
      </c>
      <c r="C644" s="59" t="s">
        <v>50</v>
      </c>
      <c r="D644" s="59">
        <v>791</v>
      </c>
      <c r="E644" s="59" t="s">
        <v>51</v>
      </c>
      <c r="F644" s="59">
        <v>324</v>
      </c>
      <c r="G644" s="59" t="s">
        <v>102</v>
      </c>
      <c r="H644" s="59">
        <v>40</v>
      </c>
      <c r="I644" s="59" t="s">
        <v>437</v>
      </c>
      <c r="J644" s="59">
        <v>4</v>
      </c>
      <c r="K644" s="59" t="s">
        <v>35</v>
      </c>
      <c r="L644" s="59">
        <v>384</v>
      </c>
      <c r="M644" s="59" t="s">
        <v>480</v>
      </c>
      <c r="N644" s="59" t="s">
        <v>6179</v>
      </c>
      <c r="O644" s="59">
        <v>5660646</v>
      </c>
      <c r="P644" s="59" t="s">
        <v>6309</v>
      </c>
    </row>
    <row r="645" spans="1:16" x14ac:dyDescent="0.25">
      <c r="A645" s="59">
        <v>20010</v>
      </c>
      <c r="B645" s="59" t="s">
        <v>162</v>
      </c>
      <c r="C645" s="59" t="s">
        <v>50</v>
      </c>
      <c r="D645" s="59">
        <v>791</v>
      </c>
      <c r="E645" s="59" t="s">
        <v>51</v>
      </c>
      <c r="F645" s="59">
        <v>324</v>
      </c>
      <c r="G645" s="59" t="s">
        <v>85</v>
      </c>
      <c r="H645" s="59">
        <v>25</v>
      </c>
      <c r="I645" s="59" t="s">
        <v>430</v>
      </c>
      <c r="J645" s="59">
        <v>4</v>
      </c>
      <c r="K645" s="59" t="s">
        <v>35</v>
      </c>
      <c r="L645" s="59">
        <v>384</v>
      </c>
      <c r="M645" s="59" t="s">
        <v>475</v>
      </c>
      <c r="N645" s="59" t="s">
        <v>6248</v>
      </c>
      <c r="O645" s="59">
        <v>5660792</v>
      </c>
      <c r="P645" s="59" t="s">
        <v>6358</v>
      </c>
    </row>
    <row r="646" spans="1:16" x14ac:dyDescent="0.25">
      <c r="A646" s="59">
        <v>20011</v>
      </c>
      <c r="B646" s="59" t="s">
        <v>438</v>
      </c>
      <c r="C646" s="59" t="s">
        <v>50</v>
      </c>
      <c r="D646" s="59">
        <v>791</v>
      </c>
      <c r="E646" s="59" t="s">
        <v>51</v>
      </c>
      <c r="F646" s="59">
        <v>324</v>
      </c>
      <c r="G646" s="59" t="s">
        <v>134</v>
      </c>
      <c r="H646" s="59">
        <v>45</v>
      </c>
      <c r="I646" s="59" t="s">
        <v>436</v>
      </c>
      <c r="J646" s="59">
        <v>4</v>
      </c>
      <c r="K646" s="59" t="s">
        <v>35</v>
      </c>
      <c r="L646" s="59">
        <v>384</v>
      </c>
      <c r="M646" s="59" t="s">
        <v>481</v>
      </c>
      <c r="N646" s="59" t="s">
        <v>6249</v>
      </c>
      <c r="O646" s="59">
        <v>5791425</v>
      </c>
      <c r="P646" s="59" t="s">
        <v>6308</v>
      </c>
    </row>
    <row r="647" spans="1:16" x14ac:dyDescent="0.25">
      <c r="A647" s="59">
        <v>20012</v>
      </c>
      <c r="B647" s="59" t="s">
        <v>427</v>
      </c>
      <c r="C647" s="59" t="s">
        <v>50</v>
      </c>
      <c r="D647" s="59">
        <v>791</v>
      </c>
      <c r="E647" s="59" t="s">
        <v>51</v>
      </c>
      <c r="F647" s="59">
        <v>324</v>
      </c>
      <c r="G647" s="59" t="s">
        <v>109</v>
      </c>
      <c r="H647" s="59">
        <v>35</v>
      </c>
      <c r="I647" s="59" t="s">
        <v>439</v>
      </c>
      <c r="J647" s="59">
        <v>32</v>
      </c>
      <c r="K647" s="59" t="s">
        <v>197</v>
      </c>
      <c r="L647" s="59">
        <v>3000</v>
      </c>
      <c r="M647" s="59" t="s">
        <v>482</v>
      </c>
      <c r="N647" s="59" t="s">
        <v>6243</v>
      </c>
      <c r="O647" s="59">
        <v>5791425</v>
      </c>
      <c r="P647" s="59" t="s">
        <v>6354</v>
      </c>
    </row>
    <row r="648" spans="1:16" x14ac:dyDescent="0.25">
      <c r="A648" s="59">
        <v>20013</v>
      </c>
      <c r="B648" s="59" t="s">
        <v>440</v>
      </c>
      <c r="C648" s="59" t="s">
        <v>441</v>
      </c>
      <c r="D648" s="59">
        <v>915</v>
      </c>
      <c r="E648" s="59" t="s">
        <v>51</v>
      </c>
      <c r="F648" s="59">
        <v>324</v>
      </c>
      <c r="G648" s="59" t="s">
        <v>109</v>
      </c>
      <c r="H648" s="59">
        <v>35</v>
      </c>
      <c r="I648" s="59" t="s">
        <v>30</v>
      </c>
      <c r="J648" s="59">
        <v>8</v>
      </c>
      <c r="K648" s="59" t="s">
        <v>48</v>
      </c>
      <c r="L648" s="59">
        <v>768</v>
      </c>
      <c r="M648" s="59" t="s">
        <v>483</v>
      </c>
      <c r="N648" s="59" t="s">
        <v>6250</v>
      </c>
      <c r="O648" s="59">
        <v>5791425</v>
      </c>
      <c r="P648" s="59" t="s">
        <v>6359</v>
      </c>
    </row>
    <row r="649" spans="1:16" x14ac:dyDescent="0.25">
      <c r="A649" s="59">
        <v>20014</v>
      </c>
      <c r="B649" s="59" t="s">
        <v>427</v>
      </c>
      <c r="C649" s="59" t="s">
        <v>50</v>
      </c>
      <c r="D649" s="59">
        <v>791</v>
      </c>
      <c r="E649" s="59" t="s">
        <v>51</v>
      </c>
      <c r="F649" s="59">
        <v>324</v>
      </c>
      <c r="G649" s="59" t="s">
        <v>85</v>
      </c>
      <c r="H649" s="59">
        <v>25</v>
      </c>
      <c r="I649" s="59" t="s">
        <v>430</v>
      </c>
      <c r="J649" s="59">
        <v>4</v>
      </c>
      <c r="K649" s="59" t="s">
        <v>35</v>
      </c>
      <c r="L649" s="59">
        <v>384</v>
      </c>
      <c r="M649" s="59" t="s">
        <v>484</v>
      </c>
      <c r="N649" s="59" t="s">
        <v>6243</v>
      </c>
      <c r="O649" s="59">
        <v>5805795</v>
      </c>
      <c r="P649" s="59" t="s">
        <v>6354</v>
      </c>
    </row>
    <row r="650" spans="1:16" x14ac:dyDescent="0.25">
      <c r="A650" s="59">
        <v>20015</v>
      </c>
      <c r="B650" s="59" t="s">
        <v>104</v>
      </c>
      <c r="C650" s="59" t="s">
        <v>50</v>
      </c>
      <c r="D650" s="59">
        <v>791</v>
      </c>
      <c r="E650" s="59" t="s">
        <v>51</v>
      </c>
      <c r="F650" s="59">
        <v>324</v>
      </c>
      <c r="G650" s="59" t="s">
        <v>102</v>
      </c>
      <c r="H650" s="59">
        <v>40</v>
      </c>
      <c r="I650" s="59" t="s">
        <v>430</v>
      </c>
      <c r="J650" s="59">
        <v>4</v>
      </c>
      <c r="K650" s="59" t="s">
        <v>35</v>
      </c>
      <c r="L650" s="59">
        <v>384</v>
      </c>
      <c r="M650" s="59" t="s">
        <v>485</v>
      </c>
      <c r="N650" s="59" t="s">
        <v>6141</v>
      </c>
      <c r="O650" s="59">
        <v>5895061</v>
      </c>
      <c r="P650" s="59" t="s">
        <v>6276</v>
      </c>
    </row>
    <row r="651" spans="1:16" x14ac:dyDescent="0.25">
      <c r="A651" s="59">
        <v>20016</v>
      </c>
      <c r="B651" s="59" t="s">
        <v>442</v>
      </c>
      <c r="C651" s="59" t="s">
        <v>50</v>
      </c>
      <c r="D651" s="59">
        <v>791</v>
      </c>
      <c r="E651" s="59" t="s">
        <v>51</v>
      </c>
      <c r="F651" s="59">
        <v>324</v>
      </c>
      <c r="G651" s="59" t="s">
        <v>85</v>
      </c>
      <c r="H651" s="59">
        <v>25</v>
      </c>
      <c r="I651" s="59" t="s">
        <v>430</v>
      </c>
      <c r="J651" s="59">
        <v>4</v>
      </c>
      <c r="K651" s="59" t="s">
        <v>35</v>
      </c>
      <c r="L651" s="59">
        <v>384</v>
      </c>
      <c r="M651" s="59" t="s">
        <v>486</v>
      </c>
      <c r="N651" s="59" t="s">
        <v>6251</v>
      </c>
      <c r="O651" s="59">
        <v>5942525</v>
      </c>
      <c r="P651" s="59" t="s">
        <v>6360</v>
      </c>
    </row>
    <row r="652" spans="1:16" x14ac:dyDescent="0.25">
      <c r="A652" s="59">
        <v>20017</v>
      </c>
      <c r="B652" s="59" t="s">
        <v>171</v>
      </c>
      <c r="C652" s="59" t="s">
        <v>317</v>
      </c>
      <c r="D652" s="59">
        <v>1002</v>
      </c>
      <c r="E652" s="59" t="s">
        <v>281</v>
      </c>
      <c r="F652" s="59">
        <v>286</v>
      </c>
      <c r="G652" s="59" t="s">
        <v>109</v>
      </c>
      <c r="H652" s="59">
        <v>35</v>
      </c>
      <c r="I652" s="59" t="s">
        <v>436</v>
      </c>
      <c r="J652" s="59">
        <v>4</v>
      </c>
      <c r="K652" s="59" t="s">
        <v>35</v>
      </c>
      <c r="L652" s="59">
        <v>384</v>
      </c>
      <c r="M652" s="59" t="s">
        <v>487</v>
      </c>
      <c r="N652" s="59" t="s">
        <v>6246</v>
      </c>
      <c r="O652" s="59">
        <v>5950943</v>
      </c>
      <c r="P652" s="59" t="s">
        <v>6356</v>
      </c>
    </row>
    <row r="653" spans="1:16" x14ac:dyDescent="0.25">
      <c r="A653" s="59">
        <v>20018</v>
      </c>
      <c r="B653" s="59" t="s">
        <v>171</v>
      </c>
      <c r="C653" s="59" t="s">
        <v>317</v>
      </c>
      <c r="D653" s="59">
        <v>1002</v>
      </c>
      <c r="E653" s="59" t="s">
        <v>281</v>
      </c>
      <c r="F653" s="59">
        <v>286</v>
      </c>
      <c r="G653" s="59" t="s">
        <v>109</v>
      </c>
      <c r="H653" s="59">
        <v>35</v>
      </c>
      <c r="I653" s="59" t="s">
        <v>433</v>
      </c>
      <c r="J653" s="59">
        <v>4</v>
      </c>
      <c r="K653" s="59" t="s">
        <v>35</v>
      </c>
      <c r="L653" s="59">
        <v>384</v>
      </c>
      <c r="M653" s="59" t="s">
        <v>488</v>
      </c>
      <c r="N653" s="59" t="s">
        <v>6246</v>
      </c>
      <c r="O653" s="59">
        <v>5950943</v>
      </c>
      <c r="P653" s="59" t="s">
        <v>6356</v>
      </c>
    </row>
    <row r="654" spans="1:16" x14ac:dyDescent="0.25">
      <c r="A654" s="59">
        <v>20019</v>
      </c>
      <c r="B654" s="59" t="s">
        <v>171</v>
      </c>
      <c r="C654" s="59" t="s">
        <v>317</v>
      </c>
      <c r="D654" s="59">
        <v>1002</v>
      </c>
      <c r="E654" s="59" t="s">
        <v>281</v>
      </c>
      <c r="F654" s="59">
        <v>286</v>
      </c>
      <c r="G654" s="59" t="s">
        <v>109</v>
      </c>
      <c r="H654" s="59">
        <v>35</v>
      </c>
      <c r="I654" s="59" t="s">
        <v>433</v>
      </c>
      <c r="J654" s="59">
        <v>4</v>
      </c>
      <c r="K654" s="59" t="s">
        <v>35</v>
      </c>
      <c r="L654" s="59">
        <v>384</v>
      </c>
      <c r="M654" s="59" t="s">
        <v>489</v>
      </c>
      <c r="N654" s="59" t="s">
        <v>6246</v>
      </c>
      <c r="O654" s="59">
        <v>5979973</v>
      </c>
      <c r="P654" s="59" t="s">
        <v>6356</v>
      </c>
    </row>
    <row r="655" spans="1:16" x14ac:dyDescent="0.25">
      <c r="A655" s="59">
        <v>20020</v>
      </c>
      <c r="B655" s="59" t="s">
        <v>443</v>
      </c>
      <c r="C655" s="59" t="s">
        <v>50</v>
      </c>
      <c r="D655" s="59">
        <v>791</v>
      </c>
      <c r="E655" s="59" t="s">
        <v>51</v>
      </c>
      <c r="F655" s="59">
        <v>324</v>
      </c>
      <c r="G655" s="59" t="s">
        <v>134</v>
      </c>
      <c r="H655" s="59">
        <v>45</v>
      </c>
      <c r="I655" s="59" t="s">
        <v>444</v>
      </c>
      <c r="J655" s="59">
        <v>4</v>
      </c>
      <c r="K655" s="59" t="s">
        <v>35</v>
      </c>
      <c r="L655" s="59">
        <v>384</v>
      </c>
      <c r="M655" s="59" t="s">
        <v>490</v>
      </c>
      <c r="N655" s="59" t="s">
        <v>6252</v>
      </c>
      <c r="O655" s="59">
        <v>6023663</v>
      </c>
      <c r="P655" s="59" t="s">
        <v>6308</v>
      </c>
    </row>
    <row r="656" spans="1:16" x14ac:dyDescent="0.25">
      <c r="A656" s="59">
        <v>20021</v>
      </c>
      <c r="B656" s="59" t="s">
        <v>445</v>
      </c>
      <c r="C656" s="59" t="s">
        <v>50</v>
      </c>
      <c r="D656" s="59">
        <v>791</v>
      </c>
      <c r="E656" s="59" t="s">
        <v>51</v>
      </c>
      <c r="F656" s="59">
        <v>324</v>
      </c>
      <c r="G656" s="59" t="s">
        <v>109</v>
      </c>
      <c r="H656" s="59">
        <v>35</v>
      </c>
      <c r="I656" s="59" t="s">
        <v>430</v>
      </c>
      <c r="J656" s="59">
        <v>4</v>
      </c>
      <c r="K656" s="59" t="s">
        <v>35</v>
      </c>
      <c r="L656" s="59">
        <v>384</v>
      </c>
      <c r="M656" s="59" t="s">
        <v>491</v>
      </c>
      <c r="N656" s="59" t="s">
        <v>6252</v>
      </c>
      <c r="O656" s="59">
        <v>6058353</v>
      </c>
      <c r="P656" s="59" t="s">
        <v>6308</v>
      </c>
    </row>
    <row r="657" spans="1:16" x14ac:dyDescent="0.25">
      <c r="A657" s="59">
        <v>20022</v>
      </c>
      <c r="B657" s="59" t="s">
        <v>446</v>
      </c>
      <c r="C657" s="59" t="s">
        <v>50</v>
      </c>
      <c r="D657" s="59">
        <v>791</v>
      </c>
      <c r="E657" s="59" t="s">
        <v>51</v>
      </c>
      <c r="F657" s="59">
        <v>324</v>
      </c>
      <c r="G657" s="59" t="s">
        <v>102</v>
      </c>
      <c r="H657" s="59">
        <v>40</v>
      </c>
      <c r="I657" s="59" t="s">
        <v>216</v>
      </c>
      <c r="J657" s="59">
        <v>8</v>
      </c>
      <c r="K657" s="59" t="s">
        <v>35</v>
      </c>
      <c r="L657" s="59">
        <v>384</v>
      </c>
      <c r="M657" s="59" t="s">
        <v>492</v>
      </c>
      <c r="N657" s="59" t="s">
        <v>6160</v>
      </c>
      <c r="O657" s="59">
        <v>6081722</v>
      </c>
      <c r="P657" s="59" t="s">
        <v>6284</v>
      </c>
    </row>
    <row r="658" spans="1:16" x14ac:dyDescent="0.25">
      <c r="A658" s="59">
        <v>20023</v>
      </c>
      <c r="B658" s="59" t="s">
        <v>137</v>
      </c>
      <c r="C658" s="59" t="s">
        <v>50</v>
      </c>
      <c r="D658" s="59">
        <v>791</v>
      </c>
      <c r="E658" s="59" t="s">
        <v>51</v>
      </c>
      <c r="F658" s="59">
        <v>324</v>
      </c>
      <c r="G658" s="59" t="s">
        <v>85</v>
      </c>
      <c r="H658" s="59">
        <v>25</v>
      </c>
      <c r="I658" s="59" t="s">
        <v>430</v>
      </c>
      <c r="J658" s="59">
        <v>4</v>
      </c>
      <c r="K658" s="59" t="s">
        <v>35</v>
      </c>
      <c r="L658" s="59">
        <v>384</v>
      </c>
      <c r="M658" s="59" t="s">
        <v>493</v>
      </c>
      <c r="N658" s="59" t="s">
        <v>6136</v>
      </c>
      <c r="O658" s="59">
        <v>6081722</v>
      </c>
      <c r="P658" s="59" t="s">
        <v>6272</v>
      </c>
    </row>
    <row r="659" spans="1:16" x14ac:dyDescent="0.25">
      <c r="A659" s="59">
        <v>20024</v>
      </c>
      <c r="B659" s="59" t="s">
        <v>446</v>
      </c>
      <c r="C659" s="59" t="s">
        <v>50</v>
      </c>
      <c r="D659" s="59">
        <v>791</v>
      </c>
      <c r="E659" s="59" t="s">
        <v>51</v>
      </c>
      <c r="F659" s="59">
        <v>324</v>
      </c>
      <c r="G659" s="59" t="s">
        <v>102</v>
      </c>
      <c r="H659" s="59">
        <v>40</v>
      </c>
      <c r="I659" s="59" t="s">
        <v>430</v>
      </c>
      <c r="J659" s="59">
        <v>4</v>
      </c>
      <c r="K659" s="59" t="s">
        <v>35</v>
      </c>
      <c r="L659" s="59">
        <v>384</v>
      </c>
      <c r="M659" s="59" t="s">
        <v>494</v>
      </c>
      <c r="N659" s="59" t="s">
        <v>6160</v>
      </c>
      <c r="O659" s="59">
        <v>6096092</v>
      </c>
      <c r="P659" s="59" t="s">
        <v>6284</v>
      </c>
    </row>
    <row r="660" spans="1:16" x14ac:dyDescent="0.25">
      <c r="A660" s="59">
        <v>20025</v>
      </c>
      <c r="B660" s="59" t="s">
        <v>142</v>
      </c>
      <c r="C660" s="59" t="s">
        <v>50</v>
      </c>
      <c r="D660" s="59">
        <v>791</v>
      </c>
      <c r="E660" s="59" t="s">
        <v>51</v>
      </c>
      <c r="F660" s="59">
        <v>324</v>
      </c>
      <c r="G660" s="59" t="s">
        <v>85</v>
      </c>
      <c r="H660" s="59">
        <v>25</v>
      </c>
      <c r="I660" s="59" t="s">
        <v>30</v>
      </c>
      <c r="J660" s="59">
        <v>8</v>
      </c>
      <c r="K660" s="59" t="s">
        <v>35</v>
      </c>
      <c r="L660" s="59">
        <v>384</v>
      </c>
      <c r="M660" s="59" t="s">
        <v>495</v>
      </c>
      <c r="N660" s="59" t="s">
        <v>6244</v>
      </c>
      <c r="O660" s="59">
        <v>6226871</v>
      </c>
      <c r="P660" s="59" t="s">
        <v>6310</v>
      </c>
    </row>
    <row r="661" spans="1:16" x14ac:dyDescent="0.25">
      <c r="A661" s="59">
        <v>20026</v>
      </c>
      <c r="B661" s="59" t="s">
        <v>171</v>
      </c>
      <c r="C661" s="59" t="s">
        <v>317</v>
      </c>
      <c r="D661" s="59">
        <v>1002</v>
      </c>
      <c r="E661" s="59" t="s">
        <v>281</v>
      </c>
      <c r="F661" s="59">
        <v>286</v>
      </c>
      <c r="G661" s="59" t="s">
        <v>109</v>
      </c>
      <c r="H661" s="59">
        <v>35</v>
      </c>
      <c r="I661" s="59" t="s">
        <v>433</v>
      </c>
      <c r="J661" s="59">
        <v>4</v>
      </c>
      <c r="K661" s="59" t="s">
        <v>35</v>
      </c>
      <c r="L661" s="59">
        <v>384</v>
      </c>
      <c r="M661" s="59" t="s">
        <v>496</v>
      </c>
      <c r="N661" s="59" t="s">
        <v>6246</v>
      </c>
      <c r="O661" s="59">
        <v>6226871</v>
      </c>
      <c r="P661" s="59" t="s">
        <v>6356</v>
      </c>
    </row>
    <row r="662" spans="1:16" x14ac:dyDescent="0.25">
      <c r="A662" s="59">
        <v>20027</v>
      </c>
      <c r="B662" s="59" t="s">
        <v>447</v>
      </c>
      <c r="C662" s="59" t="s">
        <v>50</v>
      </c>
      <c r="D662" s="59">
        <v>791</v>
      </c>
      <c r="E662" s="59" t="s">
        <v>51</v>
      </c>
      <c r="F662" s="59">
        <v>324</v>
      </c>
      <c r="G662" s="59" t="s">
        <v>85</v>
      </c>
      <c r="H662" s="59">
        <v>25</v>
      </c>
      <c r="I662" s="59" t="s">
        <v>430</v>
      </c>
      <c r="J662" s="59">
        <v>4</v>
      </c>
      <c r="K662" s="59" t="s">
        <v>35</v>
      </c>
      <c r="L662" s="59">
        <v>384</v>
      </c>
      <c r="M662" s="59" t="s">
        <v>497</v>
      </c>
      <c r="N662" s="59" t="s">
        <v>6253</v>
      </c>
      <c r="O662" s="59">
        <v>6241240</v>
      </c>
      <c r="P662" s="59" t="s">
        <v>6361</v>
      </c>
    </row>
    <row r="663" spans="1:16" x14ac:dyDescent="0.25">
      <c r="A663" s="59">
        <v>20028</v>
      </c>
      <c r="B663" s="59" t="s">
        <v>438</v>
      </c>
      <c r="C663" s="59" t="s">
        <v>50</v>
      </c>
      <c r="D663" s="59">
        <v>791</v>
      </c>
      <c r="E663" s="59" t="s">
        <v>51</v>
      </c>
      <c r="F663" s="59">
        <v>324</v>
      </c>
      <c r="G663" s="59" t="s">
        <v>134</v>
      </c>
      <c r="H663" s="59">
        <v>45</v>
      </c>
      <c r="I663" s="59" t="s">
        <v>436</v>
      </c>
      <c r="J663" s="59">
        <v>4</v>
      </c>
      <c r="K663" s="59" t="s">
        <v>35</v>
      </c>
      <c r="L663" s="59">
        <v>384</v>
      </c>
      <c r="M663" s="59" t="s">
        <v>498</v>
      </c>
      <c r="N663" s="59" t="s">
        <v>6249</v>
      </c>
      <c r="O663" s="59">
        <v>6241386</v>
      </c>
      <c r="P663" s="59" t="s">
        <v>6308</v>
      </c>
    </row>
    <row r="664" spans="1:16" x14ac:dyDescent="0.25">
      <c r="A664" s="59">
        <v>20029</v>
      </c>
      <c r="B664" s="59" t="s">
        <v>161</v>
      </c>
      <c r="C664" s="59" t="s">
        <v>50</v>
      </c>
      <c r="D664" s="59">
        <v>791</v>
      </c>
      <c r="E664" s="59" t="s">
        <v>51</v>
      </c>
      <c r="F664" s="59">
        <v>324</v>
      </c>
      <c r="G664" s="59" t="s">
        <v>132</v>
      </c>
      <c r="H664" s="59">
        <v>50</v>
      </c>
      <c r="I664" s="59" t="s">
        <v>448</v>
      </c>
      <c r="J664" s="59">
        <v>8</v>
      </c>
      <c r="K664" s="59" t="s">
        <v>48</v>
      </c>
      <c r="L664" s="59">
        <v>768</v>
      </c>
      <c r="M664" s="59" t="s">
        <v>499</v>
      </c>
      <c r="N664" s="59" t="s">
        <v>6179</v>
      </c>
      <c r="O664" s="59">
        <v>6255175</v>
      </c>
      <c r="P664" s="59" t="s">
        <v>6309</v>
      </c>
    </row>
    <row r="665" spans="1:16" x14ac:dyDescent="0.25">
      <c r="A665" s="59">
        <v>20030</v>
      </c>
      <c r="B665" s="59" t="s">
        <v>449</v>
      </c>
      <c r="C665" s="59" t="s">
        <v>50</v>
      </c>
      <c r="D665" s="59">
        <v>791</v>
      </c>
      <c r="E665" s="59" t="s">
        <v>51</v>
      </c>
      <c r="F665" s="59">
        <v>324</v>
      </c>
      <c r="G665" s="59" t="s">
        <v>102</v>
      </c>
      <c r="H665" s="59">
        <v>40</v>
      </c>
      <c r="I665" s="59" t="s">
        <v>430</v>
      </c>
      <c r="J665" s="59">
        <v>4</v>
      </c>
      <c r="K665" s="59" t="s">
        <v>35</v>
      </c>
      <c r="L665" s="59">
        <v>384</v>
      </c>
      <c r="M665" s="59" t="s">
        <v>500</v>
      </c>
      <c r="N665" s="59" t="s">
        <v>6254</v>
      </c>
      <c r="O665" s="59">
        <v>6357504</v>
      </c>
      <c r="P665" s="59" t="s">
        <v>6309</v>
      </c>
    </row>
    <row r="666" spans="1:16" x14ac:dyDescent="0.25">
      <c r="A666" s="59">
        <v>20031</v>
      </c>
      <c r="B666" s="59" t="s">
        <v>171</v>
      </c>
      <c r="C666" s="59" t="s">
        <v>317</v>
      </c>
      <c r="D666" s="59">
        <v>1002</v>
      </c>
      <c r="E666" s="59" t="s">
        <v>281</v>
      </c>
      <c r="F666" s="59">
        <v>286</v>
      </c>
      <c r="G666" s="59" t="s">
        <v>109</v>
      </c>
      <c r="H666" s="59">
        <v>35</v>
      </c>
      <c r="I666" s="59" t="s">
        <v>433</v>
      </c>
      <c r="J666" s="59">
        <v>4</v>
      </c>
      <c r="K666" s="59" t="s">
        <v>48</v>
      </c>
      <c r="L666" s="59">
        <v>768</v>
      </c>
      <c r="M666" s="59" t="s">
        <v>501</v>
      </c>
      <c r="N666" s="59" t="s">
        <v>6246</v>
      </c>
      <c r="O666" s="59">
        <v>6357504</v>
      </c>
      <c r="P666" s="59" t="s">
        <v>6356</v>
      </c>
    </row>
    <row r="667" spans="1:16" x14ac:dyDescent="0.25">
      <c r="A667" s="59">
        <v>20032</v>
      </c>
      <c r="B667" s="59" t="s">
        <v>446</v>
      </c>
      <c r="C667" s="59" t="s">
        <v>50</v>
      </c>
      <c r="D667" s="59">
        <v>791</v>
      </c>
      <c r="E667" s="59" t="s">
        <v>51</v>
      </c>
      <c r="F667" s="59">
        <v>324</v>
      </c>
      <c r="G667" s="59" t="s">
        <v>102</v>
      </c>
      <c r="H667" s="59">
        <v>40</v>
      </c>
      <c r="I667" s="59" t="s">
        <v>216</v>
      </c>
      <c r="J667" s="59">
        <v>8</v>
      </c>
      <c r="K667" s="59" t="s">
        <v>35</v>
      </c>
      <c r="L667" s="59">
        <v>384</v>
      </c>
      <c r="M667" s="59" t="s">
        <v>502</v>
      </c>
      <c r="N667" s="59" t="s">
        <v>6160</v>
      </c>
      <c r="O667" s="59">
        <v>6371148</v>
      </c>
      <c r="P667" s="59" t="s">
        <v>6284</v>
      </c>
    </row>
    <row r="668" spans="1:16" x14ac:dyDescent="0.25">
      <c r="A668" s="59">
        <v>20033</v>
      </c>
      <c r="B668" s="59" t="s">
        <v>49</v>
      </c>
      <c r="C668" s="59" t="s">
        <v>50</v>
      </c>
      <c r="D668" s="59">
        <v>791</v>
      </c>
      <c r="E668" s="59" t="s">
        <v>51</v>
      </c>
      <c r="F668" s="59">
        <v>324</v>
      </c>
      <c r="G668" s="59" t="s">
        <v>134</v>
      </c>
      <c r="H668" s="59">
        <v>45</v>
      </c>
      <c r="I668" s="59" t="s">
        <v>30</v>
      </c>
      <c r="J668" s="59">
        <v>8</v>
      </c>
      <c r="K668" s="59" t="s">
        <v>35</v>
      </c>
      <c r="L668" s="59">
        <v>384</v>
      </c>
      <c r="M668" s="59" t="s">
        <v>503</v>
      </c>
      <c r="N668" s="59" t="s">
        <v>6177</v>
      </c>
      <c r="O668" s="59">
        <v>6371729</v>
      </c>
      <c r="P668" s="59" t="s">
        <v>6307</v>
      </c>
    </row>
    <row r="669" spans="1:16" x14ac:dyDescent="0.25">
      <c r="A669" s="59">
        <v>20034</v>
      </c>
      <c r="B669" s="59" t="s">
        <v>137</v>
      </c>
      <c r="C669" s="59" t="s">
        <v>50</v>
      </c>
      <c r="D669" s="59">
        <v>791</v>
      </c>
      <c r="E669" s="59" t="s">
        <v>51</v>
      </c>
      <c r="F669" s="59">
        <v>324</v>
      </c>
      <c r="G669" s="59" t="s">
        <v>85</v>
      </c>
      <c r="H669" s="59">
        <v>25</v>
      </c>
      <c r="I669" s="59" t="s">
        <v>429</v>
      </c>
      <c r="J669" s="59">
        <v>4</v>
      </c>
      <c r="K669" s="59" t="s">
        <v>35</v>
      </c>
      <c r="L669" s="59">
        <v>384</v>
      </c>
      <c r="M669" s="59" t="s">
        <v>504</v>
      </c>
      <c r="N669" s="59" t="s">
        <v>6136</v>
      </c>
      <c r="O669" s="59">
        <v>6372019</v>
      </c>
      <c r="P669" s="59" t="s">
        <v>6272</v>
      </c>
    </row>
    <row r="670" spans="1:16" x14ac:dyDescent="0.25">
      <c r="A670" s="59">
        <v>20035</v>
      </c>
      <c r="B670" s="59" t="s">
        <v>142</v>
      </c>
      <c r="C670" s="59" t="s">
        <v>50</v>
      </c>
      <c r="D670" s="59">
        <v>791</v>
      </c>
      <c r="E670" s="59" t="s">
        <v>51</v>
      </c>
      <c r="F670" s="59">
        <v>324</v>
      </c>
      <c r="G670" s="59" t="s">
        <v>85</v>
      </c>
      <c r="H670" s="59">
        <v>25</v>
      </c>
      <c r="I670" s="59" t="s">
        <v>30</v>
      </c>
      <c r="J670" s="59">
        <v>8</v>
      </c>
      <c r="K670" s="59" t="s">
        <v>48</v>
      </c>
      <c r="L670" s="59">
        <v>768</v>
      </c>
      <c r="M670" s="59" t="s">
        <v>505</v>
      </c>
      <c r="N670" s="59" t="s">
        <v>6244</v>
      </c>
      <c r="O670" s="59">
        <v>6372019</v>
      </c>
      <c r="P670" s="59" t="s">
        <v>6310</v>
      </c>
    </row>
    <row r="671" spans="1:16" x14ac:dyDescent="0.25">
      <c r="A671" s="59">
        <v>20036</v>
      </c>
      <c r="B671" s="59" t="s">
        <v>171</v>
      </c>
      <c r="C671" s="59" t="s">
        <v>317</v>
      </c>
      <c r="D671" s="59">
        <v>1002</v>
      </c>
      <c r="E671" s="59" t="s">
        <v>281</v>
      </c>
      <c r="F671" s="59">
        <v>286</v>
      </c>
      <c r="G671" s="59" t="s">
        <v>109</v>
      </c>
      <c r="H671" s="59">
        <v>35</v>
      </c>
      <c r="I671" s="59" t="s">
        <v>433</v>
      </c>
      <c r="J671" s="59">
        <v>4</v>
      </c>
      <c r="K671" s="59" t="s">
        <v>35</v>
      </c>
      <c r="L671" s="59">
        <v>384</v>
      </c>
      <c r="M671" s="59" t="s">
        <v>506</v>
      </c>
      <c r="N671" s="59" t="s">
        <v>6246</v>
      </c>
      <c r="O671" s="59">
        <v>6372019</v>
      </c>
      <c r="P671" s="59" t="s">
        <v>6356</v>
      </c>
    </row>
    <row r="672" spans="1:16" x14ac:dyDescent="0.25">
      <c r="A672" s="59">
        <v>20037</v>
      </c>
      <c r="B672" s="59" t="s">
        <v>171</v>
      </c>
      <c r="C672" s="59" t="s">
        <v>317</v>
      </c>
      <c r="D672" s="59">
        <v>1002</v>
      </c>
      <c r="E672" s="59" t="s">
        <v>281</v>
      </c>
      <c r="F672" s="59">
        <v>286</v>
      </c>
      <c r="G672" s="59" t="s">
        <v>109</v>
      </c>
      <c r="H672" s="59">
        <v>35</v>
      </c>
      <c r="I672" s="59" t="s">
        <v>433</v>
      </c>
      <c r="J672" s="59">
        <v>4</v>
      </c>
      <c r="K672" s="59" t="s">
        <v>35</v>
      </c>
      <c r="L672" s="59">
        <v>384</v>
      </c>
      <c r="M672" s="59" t="s">
        <v>507</v>
      </c>
      <c r="N672" s="59" t="s">
        <v>6246</v>
      </c>
      <c r="O672" s="59">
        <v>6502653</v>
      </c>
      <c r="P672" s="59" t="s">
        <v>6356</v>
      </c>
    </row>
    <row r="673" spans="1:16" x14ac:dyDescent="0.25">
      <c r="A673" s="59">
        <v>20038</v>
      </c>
      <c r="B673" s="59" t="s">
        <v>427</v>
      </c>
      <c r="C673" s="59" t="s">
        <v>50</v>
      </c>
      <c r="D673" s="59">
        <v>791</v>
      </c>
      <c r="E673" s="59" t="s">
        <v>51</v>
      </c>
      <c r="F673" s="59">
        <v>324</v>
      </c>
      <c r="G673" s="59" t="s">
        <v>85</v>
      </c>
      <c r="H673" s="59">
        <v>25</v>
      </c>
      <c r="I673" s="59" t="s">
        <v>429</v>
      </c>
      <c r="J673" s="59">
        <v>4</v>
      </c>
      <c r="K673" s="59" t="s">
        <v>35</v>
      </c>
      <c r="L673" s="59">
        <v>384</v>
      </c>
      <c r="M673" s="59" t="s">
        <v>508</v>
      </c>
      <c r="N673" s="59" t="s">
        <v>6243</v>
      </c>
      <c r="O673" s="59">
        <v>6517168</v>
      </c>
      <c r="P673" s="59" t="s">
        <v>6354</v>
      </c>
    </row>
    <row r="674" spans="1:16" x14ac:dyDescent="0.25">
      <c r="A674" s="59">
        <v>20039</v>
      </c>
      <c r="B674" s="59" t="s">
        <v>427</v>
      </c>
      <c r="C674" s="59" t="s">
        <v>50</v>
      </c>
      <c r="D674" s="59">
        <v>791</v>
      </c>
      <c r="E674" s="59" t="s">
        <v>51</v>
      </c>
      <c r="F674" s="59">
        <v>324</v>
      </c>
      <c r="G674" s="59" t="s">
        <v>109</v>
      </c>
      <c r="H674" s="59">
        <v>35</v>
      </c>
      <c r="I674" s="59" t="s">
        <v>450</v>
      </c>
      <c r="J674" s="59">
        <v>16</v>
      </c>
      <c r="K674" s="59" t="s">
        <v>197</v>
      </c>
      <c r="L674" s="59">
        <v>3000</v>
      </c>
      <c r="M674" s="59" t="s">
        <v>509</v>
      </c>
      <c r="N674" s="59" t="s">
        <v>6243</v>
      </c>
      <c r="O674" s="59">
        <v>6517168</v>
      </c>
      <c r="P674" s="59" t="s">
        <v>6354</v>
      </c>
    </row>
    <row r="675" spans="1:16" x14ac:dyDescent="0.25">
      <c r="A675" s="59">
        <v>20040</v>
      </c>
      <c r="B675" s="59" t="s">
        <v>446</v>
      </c>
      <c r="C675" s="59" t="s">
        <v>50</v>
      </c>
      <c r="D675" s="59">
        <v>791</v>
      </c>
      <c r="E675" s="59" t="s">
        <v>51</v>
      </c>
      <c r="F675" s="59">
        <v>324</v>
      </c>
      <c r="G675" s="59" t="s">
        <v>102</v>
      </c>
      <c r="H675" s="59">
        <v>40</v>
      </c>
      <c r="I675" s="59" t="s">
        <v>430</v>
      </c>
      <c r="J675" s="59">
        <v>4</v>
      </c>
      <c r="K675" s="59" t="s">
        <v>35</v>
      </c>
      <c r="L675" s="59">
        <v>384</v>
      </c>
      <c r="M675" s="59" t="s">
        <v>510</v>
      </c>
      <c r="N675" s="59" t="s">
        <v>6160</v>
      </c>
      <c r="O675" s="59">
        <v>6517168</v>
      </c>
      <c r="P675" s="59" t="s">
        <v>6284</v>
      </c>
    </row>
    <row r="676" spans="1:16" x14ac:dyDescent="0.25">
      <c r="A676" s="59">
        <v>20041</v>
      </c>
      <c r="B676" s="59" t="s">
        <v>451</v>
      </c>
      <c r="C676" s="59" t="s">
        <v>50</v>
      </c>
      <c r="D676" s="59">
        <v>791</v>
      </c>
      <c r="E676" s="59" t="s">
        <v>51</v>
      </c>
      <c r="F676" s="59">
        <v>324</v>
      </c>
      <c r="G676" s="59" t="s">
        <v>102</v>
      </c>
      <c r="H676" s="59">
        <v>40</v>
      </c>
      <c r="I676" s="59" t="s">
        <v>430</v>
      </c>
      <c r="J676" s="59">
        <v>4</v>
      </c>
      <c r="K676" s="59" t="s">
        <v>35</v>
      </c>
      <c r="L676" s="59">
        <v>384</v>
      </c>
      <c r="M676" s="59" t="s">
        <v>511</v>
      </c>
      <c r="N676" s="59" t="s">
        <v>6255</v>
      </c>
      <c r="O676" s="59">
        <v>6517168</v>
      </c>
      <c r="P676" s="59" t="s">
        <v>6362</v>
      </c>
    </row>
    <row r="677" spans="1:16" x14ac:dyDescent="0.25">
      <c r="A677" s="59">
        <v>20042</v>
      </c>
      <c r="B677" s="59" t="s">
        <v>137</v>
      </c>
      <c r="C677" s="59" t="s">
        <v>50</v>
      </c>
      <c r="D677" s="59">
        <v>791</v>
      </c>
      <c r="E677" s="59" t="s">
        <v>51</v>
      </c>
      <c r="F677" s="59">
        <v>324</v>
      </c>
      <c r="G677" s="59" t="s">
        <v>85</v>
      </c>
      <c r="H677" s="59">
        <v>25</v>
      </c>
      <c r="I677" s="59" t="s">
        <v>30</v>
      </c>
      <c r="J677" s="59">
        <v>8</v>
      </c>
      <c r="K677" s="59" t="s">
        <v>35</v>
      </c>
      <c r="L677" s="59">
        <v>384</v>
      </c>
      <c r="M677" s="59" t="s">
        <v>512</v>
      </c>
      <c r="N677" s="59" t="s">
        <v>6136</v>
      </c>
      <c r="O677" s="59">
        <v>6517168</v>
      </c>
      <c r="P677" s="59" t="s">
        <v>6272</v>
      </c>
    </row>
    <row r="678" spans="1:16" x14ac:dyDescent="0.25">
      <c r="A678" s="59">
        <v>20043</v>
      </c>
      <c r="B678" s="59" t="s">
        <v>142</v>
      </c>
      <c r="C678" s="59" t="s">
        <v>50</v>
      </c>
      <c r="D678" s="59">
        <v>791</v>
      </c>
      <c r="E678" s="59" t="s">
        <v>51</v>
      </c>
      <c r="F678" s="59">
        <v>324</v>
      </c>
      <c r="G678" s="59" t="s">
        <v>85</v>
      </c>
      <c r="H678" s="59">
        <v>25</v>
      </c>
      <c r="I678" s="59" t="s">
        <v>452</v>
      </c>
      <c r="J678" s="59">
        <v>8</v>
      </c>
      <c r="K678" s="59" t="s">
        <v>35</v>
      </c>
      <c r="L678" s="59">
        <v>384</v>
      </c>
      <c r="M678" s="59" t="s">
        <v>513</v>
      </c>
      <c r="N678" s="59" t="s">
        <v>6244</v>
      </c>
      <c r="O678" s="59">
        <v>6517168</v>
      </c>
      <c r="P678" s="59" t="s">
        <v>6310</v>
      </c>
    </row>
    <row r="679" spans="1:16" x14ac:dyDescent="0.25">
      <c r="A679" s="59">
        <v>20044</v>
      </c>
      <c r="B679" s="59" t="s">
        <v>142</v>
      </c>
      <c r="C679" s="59" t="s">
        <v>50</v>
      </c>
      <c r="D679" s="59">
        <v>791</v>
      </c>
      <c r="E679" s="59" t="s">
        <v>51</v>
      </c>
      <c r="F679" s="59">
        <v>324</v>
      </c>
      <c r="G679" s="59" t="s">
        <v>85</v>
      </c>
      <c r="H679" s="59">
        <v>25</v>
      </c>
      <c r="I679" s="59" t="s">
        <v>30</v>
      </c>
      <c r="J679" s="59">
        <v>8</v>
      </c>
      <c r="K679" s="59" t="s">
        <v>29</v>
      </c>
      <c r="L679" s="59">
        <v>1000</v>
      </c>
      <c r="M679" s="59" t="s">
        <v>514</v>
      </c>
      <c r="N679" s="59" t="s">
        <v>6244</v>
      </c>
      <c r="O679" s="59">
        <v>6517168</v>
      </c>
      <c r="P679" s="59" t="s">
        <v>6310</v>
      </c>
    </row>
    <row r="680" spans="1:16" x14ac:dyDescent="0.25">
      <c r="A680" s="59">
        <v>20045</v>
      </c>
      <c r="B680" s="59" t="s">
        <v>161</v>
      </c>
      <c r="C680" s="59" t="s">
        <v>50</v>
      </c>
      <c r="D680" s="59">
        <v>791</v>
      </c>
      <c r="E680" s="59" t="s">
        <v>51</v>
      </c>
      <c r="F680" s="59">
        <v>324</v>
      </c>
      <c r="G680" s="59" t="s">
        <v>102</v>
      </c>
      <c r="H680" s="59">
        <v>40</v>
      </c>
      <c r="I680" s="59" t="s">
        <v>30</v>
      </c>
      <c r="J680" s="59">
        <v>8</v>
      </c>
      <c r="K680" s="59" t="s">
        <v>35</v>
      </c>
      <c r="L680" s="59">
        <v>384</v>
      </c>
      <c r="M680" s="59" t="s">
        <v>515</v>
      </c>
      <c r="N680" s="59" t="s">
        <v>6179</v>
      </c>
      <c r="O680" s="59">
        <v>6531537</v>
      </c>
      <c r="P680" s="59" t="s">
        <v>6309</v>
      </c>
    </row>
    <row r="681" spans="1:16" x14ac:dyDescent="0.25">
      <c r="A681" s="59">
        <v>20046</v>
      </c>
      <c r="B681" s="59" t="s">
        <v>97</v>
      </c>
      <c r="C681" s="59" t="s">
        <v>321</v>
      </c>
      <c r="D681" s="59">
        <v>658</v>
      </c>
      <c r="E681" s="59" t="s">
        <v>297</v>
      </c>
      <c r="F681" s="59">
        <v>424</v>
      </c>
      <c r="G681" s="59" t="s">
        <v>127</v>
      </c>
      <c r="H681" s="59">
        <v>30</v>
      </c>
      <c r="I681" s="59" t="s">
        <v>30</v>
      </c>
      <c r="J681" s="59">
        <v>8</v>
      </c>
      <c r="K681" s="59" t="s">
        <v>48</v>
      </c>
      <c r="L681" s="59">
        <v>768</v>
      </c>
      <c r="M681" s="59" t="s">
        <v>516</v>
      </c>
      <c r="N681" s="59" t="s">
        <v>6145</v>
      </c>
      <c r="O681" s="59">
        <v>6531537</v>
      </c>
      <c r="P681" s="59" t="s">
        <v>6279</v>
      </c>
    </row>
    <row r="682" spans="1:16" x14ac:dyDescent="0.25">
      <c r="A682" s="59">
        <v>20047</v>
      </c>
      <c r="B682" s="59" t="s">
        <v>453</v>
      </c>
      <c r="C682" s="59" t="s">
        <v>50</v>
      </c>
      <c r="D682" s="59">
        <v>791</v>
      </c>
      <c r="E682" s="59" t="s">
        <v>51</v>
      </c>
      <c r="F682" s="59">
        <v>324</v>
      </c>
      <c r="G682" s="59" t="s">
        <v>109</v>
      </c>
      <c r="H682" s="59">
        <v>35</v>
      </c>
      <c r="I682" s="59" t="s">
        <v>216</v>
      </c>
      <c r="J682" s="59">
        <v>8</v>
      </c>
      <c r="K682" s="59" t="s">
        <v>48</v>
      </c>
      <c r="L682" s="59">
        <v>768</v>
      </c>
      <c r="M682" s="59" t="s">
        <v>517</v>
      </c>
      <c r="N682" s="59" t="s">
        <v>6256</v>
      </c>
      <c r="O682" s="59">
        <v>6618481</v>
      </c>
      <c r="P682" s="59" t="s">
        <v>6302</v>
      </c>
    </row>
    <row r="683" spans="1:16" x14ac:dyDescent="0.25">
      <c r="A683" s="59">
        <v>20048</v>
      </c>
      <c r="B683" s="59" t="s">
        <v>161</v>
      </c>
      <c r="C683" s="59" t="s">
        <v>50</v>
      </c>
      <c r="D683" s="59">
        <v>791</v>
      </c>
      <c r="E683" s="59" t="s">
        <v>51</v>
      </c>
      <c r="F683" s="59">
        <v>324</v>
      </c>
      <c r="G683" s="59" t="s">
        <v>102</v>
      </c>
      <c r="H683" s="59">
        <v>40</v>
      </c>
      <c r="I683" s="59" t="s">
        <v>452</v>
      </c>
      <c r="J683" s="59">
        <v>8</v>
      </c>
      <c r="K683" s="59" t="s">
        <v>48</v>
      </c>
      <c r="L683" s="59">
        <v>768</v>
      </c>
      <c r="M683" s="59" t="s">
        <v>518</v>
      </c>
      <c r="N683" s="59" t="s">
        <v>6179</v>
      </c>
      <c r="O683" s="59">
        <v>6622255</v>
      </c>
      <c r="P683" s="59" t="s">
        <v>6309</v>
      </c>
    </row>
    <row r="684" spans="1:16" x14ac:dyDescent="0.25">
      <c r="A684" s="59">
        <v>20049</v>
      </c>
      <c r="B684" s="59" t="s">
        <v>454</v>
      </c>
      <c r="C684" s="59" t="s">
        <v>50</v>
      </c>
      <c r="D684" s="59">
        <v>791</v>
      </c>
      <c r="E684" s="59" t="s">
        <v>51</v>
      </c>
      <c r="F684" s="59">
        <v>324</v>
      </c>
      <c r="G684" s="59" t="s">
        <v>109</v>
      </c>
      <c r="H684" s="59">
        <v>35</v>
      </c>
      <c r="I684" s="59" t="s">
        <v>216</v>
      </c>
      <c r="J684" s="59">
        <v>8</v>
      </c>
      <c r="K684" s="59" t="s">
        <v>48</v>
      </c>
      <c r="L684" s="59">
        <v>768</v>
      </c>
      <c r="M684" s="59" t="s">
        <v>519</v>
      </c>
      <c r="N684" s="59" t="s">
        <v>6257</v>
      </c>
      <c r="O684" s="59">
        <v>6653607</v>
      </c>
      <c r="P684" s="59" t="s">
        <v>6294</v>
      </c>
    </row>
    <row r="685" spans="1:16" x14ac:dyDescent="0.25">
      <c r="A685" s="59">
        <v>20050</v>
      </c>
      <c r="B685" s="59" t="s">
        <v>49</v>
      </c>
      <c r="C685" s="59" t="s">
        <v>50</v>
      </c>
      <c r="D685" s="59">
        <v>791</v>
      </c>
      <c r="E685" s="59" t="s">
        <v>51</v>
      </c>
      <c r="F685" s="59">
        <v>324</v>
      </c>
      <c r="G685" s="59" t="s">
        <v>134</v>
      </c>
      <c r="H685" s="59">
        <v>45</v>
      </c>
      <c r="I685" s="59" t="s">
        <v>430</v>
      </c>
      <c r="J685" s="59">
        <v>4</v>
      </c>
      <c r="K685" s="59" t="s">
        <v>35</v>
      </c>
      <c r="L685" s="59">
        <v>384</v>
      </c>
      <c r="M685" s="59" t="s">
        <v>520</v>
      </c>
      <c r="N685" s="59" t="s">
        <v>6177</v>
      </c>
      <c r="O685" s="59">
        <v>6662171</v>
      </c>
      <c r="P685" s="59" t="s">
        <v>6307</v>
      </c>
    </row>
    <row r="686" spans="1:16" x14ac:dyDescent="0.25">
      <c r="A686" s="59">
        <v>20051</v>
      </c>
      <c r="B686" s="59" t="s">
        <v>455</v>
      </c>
      <c r="C686" s="59" t="s">
        <v>50</v>
      </c>
      <c r="D686" s="59">
        <v>791</v>
      </c>
      <c r="E686" s="59" t="s">
        <v>51</v>
      </c>
      <c r="F686" s="59">
        <v>324</v>
      </c>
      <c r="G686" s="59" t="s">
        <v>132</v>
      </c>
      <c r="H686" s="59">
        <v>50</v>
      </c>
      <c r="I686" s="59" t="s">
        <v>436</v>
      </c>
      <c r="J686" s="59">
        <v>4</v>
      </c>
      <c r="K686" s="59" t="s">
        <v>35</v>
      </c>
      <c r="L686" s="59">
        <v>384</v>
      </c>
      <c r="M686" s="59" t="s">
        <v>521</v>
      </c>
      <c r="N686" s="59" t="s">
        <v>6258</v>
      </c>
      <c r="O686" s="59">
        <v>6662316</v>
      </c>
      <c r="P686" s="59" t="s">
        <v>6307</v>
      </c>
    </row>
    <row r="687" spans="1:16" x14ac:dyDescent="0.25">
      <c r="A687" s="59">
        <v>20052</v>
      </c>
      <c r="B687" s="59" t="s">
        <v>137</v>
      </c>
      <c r="C687" s="59" t="s">
        <v>50</v>
      </c>
      <c r="D687" s="59">
        <v>791</v>
      </c>
      <c r="E687" s="59" t="s">
        <v>51</v>
      </c>
      <c r="F687" s="59">
        <v>324</v>
      </c>
      <c r="G687" s="59" t="s">
        <v>85</v>
      </c>
      <c r="H687" s="59">
        <v>25</v>
      </c>
      <c r="I687" s="59" t="s">
        <v>456</v>
      </c>
      <c r="J687" s="59">
        <v>8</v>
      </c>
      <c r="K687" s="59" t="s">
        <v>35</v>
      </c>
      <c r="L687" s="59">
        <v>384</v>
      </c>
      <c r="M687" s="59" t="s">
        <v>522</v>
      </c>
      <c r="N687" s="59" t="s">
        <v>6136</v>
      </c>
      <c r="O687" s="59">
        <v>6676396</v>
      </c>
      <c r="P687" s="59" t="s">
        <v>6272</v>
      </c>
    </row>
    <row r="688" spans="1:16" x14ac:dyDescent="0.25">
      <c r="A688" s="59">
        <v>20053</v>
      </c>
      <c r="B688" s="59" t="s">
        <v>167</v>
      </c>
      <c r="C688" s="59" t="s">
        <v>441</v>
      </c>
      <c r="D688" s="59">
        <v>915</v>
      </c>
      <c r="E688" s="59" t="s">
        <v>51</v>
      </c>
      <c r="F688" s="59">
        <v>324</v>
      </c>
      <c r="G688" s="59" t="s">
        <v>102</v>
      </c>
      <c r="H688" s="59">
        <v>40</v>
      </c>
      <c r="I688" s="59" t="s">
        <v>457</v>
      </c>
      <c r="J688" s="59">
        <v>12</v>
      </c>
      <c r="K688" s="59" t="s">
        <v>48</v>
      </c>
      <c r="L688" s="59">
        <v>768</v>
      </c>
      <c r="M688" s="59" t="s">
        <v>523</v>
      </c>
      <c r="N688" s="59" t="s">
        <v>6144</v>
      </c>
      <c r="O688" s="59">
        <v>6676686</v>
      </c>
      <c r="P688" s="59" t="s">
        <v>6278</v>
      </c>
    </row>
    <row r="689" spans="1:16" x14ac:dyDescent="0.25">
      <c r="A689" s="59">
        <v>20054</v>
      </c>
      <c r="B689" s="59" t="s">
        <v>167</v>
      </c>
      <c r="C689" s="59" t="s">
        <v>441</v>
      </c>
      <c r="D689" s="59">
        <v>915</v>
      </c>
      <c r="E689" s="59" t="s">
        <v>51</v>
      </c>
      <c r="F689" s="59">
        <v>324</v>
      </c>
      <c r="G689" s="59" t="s">
        <v>102</v>
      </c>
      <c r="H689" s="59">
        <v>40</v>
      </c>
      <c r="I689" s="59" t="s">
        <v>458</v>
      </c>
      <c r="J689" s="59">
        <v>16</v>
      </c>
      <c r="K689" s="59" t="s">
        <v>48</v>
      </c>
      <c r="L689" s="59">
        <v>768</v>
      </c>
      <c r="M689" s="59" t="s">
        <v>524</v>
      </c>
      <c r="N689" s="59" t="s">
        <v>6144</v>
      </c>
      <c r="O689" s="59">
        <v>6676686</v>
      </c>
      <c r="P689" s="59" t="s">
        <v>6278</v>
      </c>
    </row>
    <row r="690" spans="1:16" x14ac:dyDescent="0.25">
      <c r="A690" s="59">
        <v>20055</v>
      </c>
      <c r="B690" s="59" t="s">
        <v>171</v>
      </c>
      <c r="C690" s="59" t="s">
        <v>317</v>
      </c>
      <c r="D690" s="59">
        <v>1002</v>
      </c>
      <c r="E690" s="59" t="s">
        <v>281</v>
      </c>
      <c r="F690" s="59">
        <v>286</v>
      </c>
      <c r="G690" s="59" t="s">
        <v>109</v>
      </c>
      <c r="H690" s="59">
        <v>35</v>
      </c>
      <c r="I690" s="59" t="s">
        <v>436</v>
      </c>
      <c r="J690" s="59">
        <v>4</v>
      </c>
      <c r="K690" s="59" t="s">
        <v>35</v>
      </c>
      <c r="L690" s="59">
        <v>384</v>
      </c>
      <c r="M690" s="59" t="s">
        <v>525</v>
      </c>
      <c r="N690" s="59" t="s">
        <v>6246</v>
      </c>
      <c r="O690" s="59">
        <v>6676686</v>
      </c>
      <c r="P690" s="59" t="s">
        <v>6356</v>
      </c>
    </row>
    <row r="691" spans="1:16" x14ac:dyDescent="0.25">
      <c r="A691" s="59">
        <v>20056</v>
      </c>
      <c r="B691" s="59" t="s">
        <v>113</v>
      </c>
      <c r="C691" s="59" t="s">
        <v>50</v>
      </c>
      <c r="D691" s="59">
        <v>791</v>
      </c>
      <c r="E691" s="59" t="s">
        <v>51</v>
      </c>
      <c r="F691" s="59">
        <v>324</v>
      </c>
      <c r="G691" s="59" t="s">
        <v>102</v>
      </c>
      <c r="H691" s="59">
        <v>40</v>
      </c>
      <c r="I691" s="59" t="s">
        <v>30</v>
      </c>
      <c r="J691" s="59">
        <v>8</v>
      </c>
      <c r="K691" s="59" t="s">
        <v>48</v>
      </c>
      <c r="L691" s="59">
        <v>768</v>
      </c>
      <c r="M691" s="59" t="s">
        <v>526</v>
      </c>
      <c r="N691" s="59" t="s">
        <v>6259</v>
      </c>
      <c r="O691" s="59">
        <v>6721827</v>
      </c>
      <c r="P691" s="59" t="s">
        <v>6363</v>
      </c>
    </row>
    <row r="692" spans="1:16" x14ac:dyDescent="0.25">
      <c r="A692" s="59">
        <v>20057</v>
      </c>
      <c r="B692" s="59" t="s">
        <v>167</v>
      </c>
      <c r="C692" s="59" t="s">
        <v>441</v>
      </c>
      <c r="D692" s="59">
        <v>915</v>
      </c>
      <c r="E692" s="59" t="s">
        <v>51</v>
      </c>
      <c r="F692" s="59">
        <v>324</v>
      </c>
      <c r="G692" s="59" t="s">
        <v>102</v>
      </c>
      <c r="H692" s="59">
        <v>40</v>
      </c>
      <c r="I692" s="59" t="s">
        <v>457</v>
      </c>
      <c r="J692" s="59">
        <v>12</v>
      </c>
      <c r="K692" s="59" t="s">
        <v>48</v>
      </c>
      <c r="L692" s="59">
        <v>768</v>
      </c>
      <c r="M692" s="59" t="s">
        <v>527</v>
      </c>
      <c r="N692" s="59" t="s">
        <v>6144</v>
      </c>
      <c r="O692" s="59">
        <v>6756808</v>
      </c>
      <c r="P692" s="59" t="s">
        <v>6278</v>
      </c>
    </row>
    <row r="693" spans="1:16" x14ac:dyDescent="0.25">
      <c r="A693" s="59">
        <v>20058</v>
      </c>
      <c r="B693" s="59" t="s">
        <v>453</v>
      </c>
      <c r="C693" s="59" t="s">
        <v>50</v>
      </c>
      <c r="D693" s="59">
        <v>791</v>
      </c>
      <c r="E693" s="59" t="s">
        <v>51</v>
      </c>
      <c r="F693" s="59">
        <v>324</v>
      </c>
      <c r="G693" s="59" t="s">
        <v>109</v>
      </c>
      <c r="H693" s="59">
        <v>35</v>
      </c>
      <c r="I693" s="59" t="s">
        <v>216</v>
      </c>
      <c r="J693" s="59">
        <v>8</v>
      </c>
      <c r="K693" s="59" t="s">
        <v>48</v>
      </c>
      <c r="L693" s="59">
        <v>768</v>
      </c>
      <c r="M693" s="59" t="s">
        <v>528</v>
      </c>
      <c r="N693" s="59" t="s">
        <v>6256</v>
      </c>
      <c r="O693" s="59">
        <v>6807174</v>
      </c>
      <c r="P693" s="59" t="s">
        <v>6302</v>
      </c>
    </row>
    <row r="694" spans="1:16" x14ac:dyDescent="0.25">
      <c r="A694" s="59">
        <v>20059</v>
      </c>
      <c r="B694" s="59" t="s">
        <v>453</v>
      </c>
      <c r="C694" s="59" t="s">
        <v>50</v>
      </c>
      <c r="D694" s="59">
        <v>791</v>
      </c>
      <c r="E694" s="59" t="s">
        <v>51</v>
      </c>
      <c r="F694" s="59">
        <v>324</v>
      </c>
      <c r="G694" s="59" t="s">
        <v>109</v>
      </c>
      <c r="H694" s="59">
        <v>35</v>
      </c>
      <c r="I694" s="59" t="s">
        <v>216</v>
      </c>
      <c r="J694" s="59">
        <v>8</v>
      </c>
      <c r="K694" s="59" t="s">
        <v>48</v>
      </c>
      <c r="L694" s="59">
        <v>768</v>
      </c>
      <c r="M694" s="59" t="s">
        <v>528</v>
      </c>
      <c r="N694" s="59" t="s">
        <v>6256</v>
      </c>
      <c r="O694" s="59">
        <v>6807174</v>
      </c>
      <c r="P694" s="59" t="s">
        <v>6302</v>
      </c>
    </row>
    <row r="695" spans="1:16" x14ac:dyDescent="0.25">
      <c r="A695" s="59">
        <v>20060</v>
      </c>
      <c r="B695" s="59" t="s">
        <v>459</v>
      </c>
      <c r="C695" s="59" t="s">
        <v>50</v>
      </c>
      <c r="D695" s="59">
        <v>791</v>
      </c>
      <c r="E695" s="59" t="s">
        <v>51</v>
      </c>
      <c r="F695" s="59">
        <v>324</v>
      </c>
      <c r="G695" s="59" t="s">
        <v>102</v>
      </c>
      <c r="H695" s="59">
        <v>40</v>
      </c>
      <c r="I695" s="59" t="s">
        <v>216</v>
      </c>
      <c r="J695" s="59">
        <v>8</v>
      </c>
      <c r="K695" s="59" t="s">
        <v>48</v>
      </c>
      <c r="L695" s="59">
        <v>768</v>
      </c>
      <c r="M695" s="59" t="s">
        <v>529</v>
      </c>
      <c r="N695" s="59" t="s">
        <v>6260</v>
      </c>
      <c r="O695" s="59">
        <v>6807465</v>
      </c>
      <c r="P695" s="59" t="s">
        <v>6364</v>
      </c>
    </row>
    <row r="696" spans="1:16" x14ac:dyDescent="0.25">
      <c r="A696" s="59">
        <v>20061</v>
      </c>
      <c r="B696" s="59" t="s">
        <v>455</v>
      </c>
      <c r="C696" s="59" t="s">
        <v>50</v>
      </c>
      <c r="D696" s="59">
        <v>791</v>
      </c>
      <c r="E696" s="59" t="s">
        <v>51</v>
      </c>
      <c r="F696" s="59">
        <v>324</v>
      </c>
      <c r="G696" s="59" t="s">
        <v>132</v>
      </c>
      <c r="H696" s="59">
        <v>50</v>
      </c>
      <c r="I696" s="59" t="s">
        <v>30</v>
      </c>
      <c r="J696" s="59">
        <v>8</v>
      </c>
      <c r="K696" s="59" t="s">
        <v>35</v>
      </c>
      <c r="L696" s="59">
        <v>384</v>
      </c>
      <c r="M696" s="59" t="s">
        <v>530</v>
      </c>
      <c r="N696" s="59" t="s">
        <v>6258</v>
      </c>
      <c r="O696" s="59">
        <v>6807465</v>
      </c>
      <c r="P696" s="59" t="s">
        <v>6307</v>
      </c>
    </row>
    <row r="697" spans="1:16" x14ac:dyDescent="0.25">
      <c r="A697" s="59">
        <v>20062</v>
      </c>
      <c r="B697" s="59" t="s">
        <v>171</v>
      </c>
      <c r="C697" s="59" t="s">
        <v>317</v>
      </c>
      <c r="D697" s="59">
        <v>1002</v>
      </c>
      <c r="E697" s="59" t="s">
        <v>281</v>
      </c>
      <c r="F697" s="59">
        <v>378</v>
      </c>
      <c r="G697" s="59" t="s">
        <v>109</v>
      </c>
      <c r="H697" s="59">
        <v>35</v>
      </c>
      <c r="I697" s="59" t="s">
        <v>436</v>
      </c>
      <c r="J697" s="59">
        <v>4</v>
      </c>
      <c r="K697" s="59" t="s">
        <v>35</v>
      </c>
      <c r="L697" s="59">
        <v>384</v>
      </c>
      <c r="M697" s="59" t="s">
        <v>531</v>
      </c>
      <c r="N697" s="59" t="s">
        <v>6246</v>
      </c>
      <c r="O697" s="59">
        <v>6807465</v>
      </c>
      <c r="P697" s="59" t="s">
        <v>6356</v>
      </c>
    </row>
    <row r="698" spans="1:16" x14ac:dyDescent="0.25">
      <c r="A698" s="59">
        <v>20063</v>
      </c>
      <c r="B698" s="59" t="s">
        <v>98</v>
      </c>
      <c r="C698" s="59" t="s">
        <v>321</v>
      </c>
      <c r="D698" s="59">
        <v>658</v>
      </c>
      <c r="E698" s="59" t="s">
        <v>297</v>
      </c>
      <c r="F698" s="59">
        <v>424</v>
      </c>
      <c r="G698" s="59" t="s">
        <v>85</v>
      </c>
      <c r="H698" s="59">
        <v>25</v>
      </c>
      <c r="I698" s="59" t="s">
        <v>460</v>
      </c>
      <c r="J698" s="59">
        <v>8</v>
      </c>
      <c r="K698" s="59" t="s">
        <v>48</v>
      </c>
      <c r="L698" s="59">
        <v>768</v>
      </c>
      <c r="M698" s="59" t="s">
        <v>532</v>
      </c>
      <c r="N698" s="59" t="s">
        <v>6135</v>
      </c>
      <c r="O698" s="59">
        <v>6807465</v>
      </c>
      <c r="P698" s="59" t="s">
        <v>6272</v>
      </c>
    </row>
    <row r="699" spans="1:16" x14ac:dyDescent="0.25">
      <c r="A699" s="59">
        <v>20064</v>
      </c>
      <c r="B699" s="59" t="s">
        <v>427</v>
      </c>
      <c r="C699" s="59" t="s">
        <v>50</v>
      </c>
      <c r="D699" s="59">
        <v>791</v>
      </c>
      <c r="E699" s="59" t="s">
        <v>51</v>
      </c>
      <c r="F699" s="59">
        <v>324</v>
      </c>
      <c r="G699" s="59" t="s">
        <v>85</v>
      </c>
      <c r="H699" s="59">
        <v>25</v>
      </c>
      <c r="I699" s="59" t="s">
        <v>216</v>
      </c>
      <c r="J699" s="59">
        <v>8</v>
      </c>
      <c r="K699" s="59" t="s">
        <v>48</v>
      </c>
      <c r="L699" s="59">
        <v>768</v>
      </c>
      <c r="M699" s="59" t="s">
        <v>533</v>
      </c>
      <c r="N699" s="59" t="s">
        <v>6243</v>
      </c>
      <c r="O699" s="59">
        <v>6820238</v>
      </c>
      <c r="P699" s="59" t="s">
        <v>6354</v>
      </c>
    </row>
    <row r="700" spans="1:16" x14ac:dyDescent="0.25">
      <c r="A700" s="59">
        <v>20065</v>
      </c>
      <c r="B700" s="59" t="s">
        <v>455</v>
      </c>
      <c r="C700" s="59" t="s">
        <v>50</v>
      </c>
      <c r="D700" s="59">
        <v>791</v>
      </c>
      <c r="E700" s="59" t="s">
        <v>51</v>
      </c>
      <c r="F700" s="59">
        <v>324</v>
      </c>
      <c r="G700" s="59" t="s">
        <v>132</v>
      </c>
      <c r="H700" s="59">
        <v>50</v>
      </c>
      <c r="I700" s="59" t="s">
        <v>436</v>
      </c>
      <c r="J700" s="59">
        <v>4</v>
      </c>
      <c r="K700" s="59" t="s">
        <v>48</v>
      </c>
      <c r="L700" s="59">
        <v>768</v>
      </c>
      <c r="M700" s="59" t="s">
        <v>534</v>
      </c>
      <c r="N700" s="59" t="s">
        <v>6258</v>
      </c>
      <c r="O700" s="59">
        <v>6820528</v>
      </c>
      <c r="P700" s="59" t="s">
        <v>6307</v>
      </c>
    </row>
    <row r="701" spans="1:16" x14ac:dyDescent="0.25">
      <c r="A701" s="59">
        <v>20066</v>
      </c>
      <c r="B701" s="59" t="s">
        <v>446</v>
      </c>
      <c r="C701" s="59" t="s">
        <v>50</v>
      </c>
      <c r="D701" s="59">
        <v>791</v>
      </c>
      <c r="E701" s="59" t="s">
        <v>51</v>
      </c>
      <c r="F701" s="59">
        <v>324</v>
      </c>
      <c r="G701" s="59" t="s">
        <v>102</v>
      </c>
      <c r="H701" s="59">
        <v>40</v>
      </c>
      <c r="I701" s="59" t="s">
        <v>429</v>
      </c>
      <c r="J701" s="59">
        <v>4</v>
      </c>
      <c r="K701" s="59" t="s">
        <v>35</v>
      </c>
      <c r="L701" s="59">
        <v>384</v>
      </c>
      <c r="M701" s="59" t="s">
        <v>535</v>
      </c>
      <c r="N701" s="59" t="s">
        <v>6160</v>
      </c>
      <c r="O701" s="59">
        <v>6821834</v>
      </c>
      <c r="P701" s="59" t="s">
        <v>6284</v>
      </c>
    </row>
    <row r="702" spans="1:16" x14ac:dyDescent="0.25">
      <c r="A702" s="62">
        <v>20067</v>
      </c>
      <c r="B702" s="64" t="s">
        <v>6385</v>
      </c>
      <c r="C702" s="64" t="s">
        <v>1766</v>
      </c>
      <c r="D702" s="64">
        <v>100</v>
      </c>
      <c r="E702" s="63" t="s">
        <v>34</v>
      </c>
      <c r="F702" s="63">
        <v>312</v>
      </c>
      <c r="G702" s="64" t="s">
        <v>85</v>
      </c>
      <c r="H702" s="64">
        <v>25</v>
      </c>
      <c r="I702" s="64" t="s">
        <v>6381</v>
      </c>
      <c r="J702" s="64">
        <v>4</v>
      </c>
      <c r="K702" s="64" t="s">
        <v>48</v>
      </c>
      <c r="L702" s="64">
        <v>768</v>
      </c>
      <c r="M702" s="64" t="s">
        <v>6460</v>
      </c>
      <c r="O702" s="64">
        <v>5949000</v>
      </c>
    </row>
    <row r="703" spans="1:16" x14ac:dyDescent="0.25">
      <c r="A703" s="62">
        <v>20068</v>
      </c>
      <c r="B703" s="64" t="s">
        <v>6386</v>
      </c>
      <c r="C703" s="64" t="s">
        <v>5370</v>
      </c>
      <c r="D703" s="64">
        <v>1184</v>
      </c>
      <c r="E703" s="64" t="s">
        <v>4111</v>
      </c>
      <c r="F703" s="63">
        <v>562</v>
      </c>
      <c r="G703" s="64" t="s">
        <v>193</v>
      </c>
      <c r="H703" s="64">
        <v>65</v>
      </c>
      <c r="I703" s="64" t="s">
        <v>6382</v>
      </c>
      <c r="J703" s="64">
        <v>8</v>
      </c>
      <c r="K703" s="64" t="s">
        <v>115</v>
      </c>
      <c r="L703" s="64">
        <v>1536</v>
      </c>
      <c r="M703" s="64" t="s">
        <v>6461</v>
      </c>
      <c r="O703" s="64">
        <v>13299000</v>
      </c>
    </row>
    <row r="704" spans="1:16" x14ac:dyDescent="0.25">
      <c r="A704" s="62">
        <v>20069</v>
      </c>
      <c r="B704" s="64" t="s">
        <v>6387</v>
      </c>
      <c r="C704" s="64" t="s">
        <v>1766</v>
      </c>
      <c r="D704" s="64">
        <v>100</v>
      </c>
      <c r="E704" s="63" t="s">
        <v>34</v>
      </c>
      <c r="F704" s="63">
        <v>312</v>
      </c>
      <c r="G704" s="64" t="s">
        <v>95</v>
      </c>
      <c r="H704" s="64">
        <v>20</v>
      </c>
      <c r="I704" s="64" t="s">
        <v>6381</v>
      </c>
      <c r="J704" s="64">
        <v>4</v>
      </c>
      <c r="K704" s="64" t="s">
        <v>48</v>
      </c>
      <c r="L704" s="64">
        <v>768</v>
      </c>
      <c r="M704" s="64" t="s">
        <v>6462</v>
      </c>
      <c r="O704" s="64">
        <v>5499000</v>
      </c>
    </row>
    <row r="705" spans="1:15" x14ac:dyDescent="0.25">
      <c r="A705" s="62">
        <v>20070</v>
      </c>
      <c r="B705" s="64" t="s">
        <v>6389</v>
      </c>
      <c r="C705" s="64" t="s">
        <v>333</v>
      </c>
      <c r="D705" s="64">
        <v>1146</v>
      </c>
      <c r="E705" s="64" t="s">
        <v>4111</v>
      </c>
      <c r="F705" s="63">
        <v>562</v>
      </c>
      <c r="G705" s="64" t="s">
        <v>193</v>
      </c>
      <c r="H705" s="64">
        <v>65</v>
      </c>
      <c r="I705" s="64" t="s">
        <v>6382</v>
      </c>
      <c r="J705" s="64">
        <v>8</v>
      </c>
      <c r="K705" s="64" t="s">
        <v>115</v>
      </c>
      <c r="L705" s="64">
        <v>1536</v>
      </c>
      <c r="M705" s="64" t="s">
        <v>6464</v>
      </c>
      <c r="O705" s="64">
        <v>14299000</v>
      </c>
    </row>
    <row r="706" spans="1:15" x14ac:dyDescent="0.25">
      <c r="A706" s="62">
        <v>20071</v>
      </c>
      <c r="B706" s="64" t="s">
        <v>6388</v>
      </c>
      <c r="C706" s="64" t="s">
        <v>669</v>
      </c>
      <c r="D706" s="64">
        <v>1235</v>
      </c>
      <c r="E706" s="64" t="s">
        <v>4111</v>
      </c>
      <c r="F706" s="63">
        <v>562</v>
      </c>
      <c r="G706" s="64" t="s">
        <v>193</v>
      </c>
      <c r="H706" s="64">
        <v>65</v>
      </c>
      <c r="I706" s="64" t="s">
        <v>6382</v>
      </c>
      <c r="J706" s="64">
        <v>8</v>
      </c>
      <c r="K706" s="64" t="s">
        <v>115</v>
      </c>
      <c r="L706" s="64">
        <v>1536</v>
      </c>
      <c r="M706" s="64" t="s">
        <v>6463</v>
      </c>
      <c r="O706" s="64">
        <v>17299000</v>
      </c>
    </row>
    <row r="707" spans="1:15" x14ac:dyDescent="0.25">
      <c r="A707" s="62">
        <v>20072</v>
      </c>
      <c r="B707" s="64" t="s">
        <v>6390</v>
      </c>
      <c r="C707" s="63" t="s">
        <v>345</v>
      </c>
      <c r="D707" s="64">
        <v>1204</v>
      </c>
      <c r="E707" s="64" t="s">
        <v>354</v>
      </c>
      <c r="F707" s="63">
        <v>601</v>
      </c>
      <c r="G707" s="64" t="s">
        <v>193</v>
      </c>
      <c r="H707" s="64">
        <v>65</v>
      </c>
      <c r="I707" s="64" t="s">
        <v>6383</v>
      </c>
      <c r="J707" s="64">
        <v>16</v>
      </c>
      <c r="K707" s="64" t="s">
        <v>115</v>
      </c>
      <c r="L707" s="64">
        <v>1536</v>
      </c>
      <c r="M707" s="64" t="s">
        <v>6465</v>
      </c>
      <c r="O707" s="64">
        <v>24599000</v>
      </c>
    </row>
    <row r="708" spans="1:15" x14ac:dyDescent="0.25">
      <c r="A708" s="62">
        <v>20073</v>
      </c>
      <c r="B708" s="64" t="s">
        <v>6391</v>
      </c>
      <c r="C708" s="64" t="s">
        <v>666</v>
      </c>
      <c r="D708" s="64">
        <v>1236</v>
      </c>
      <c r="E708" s="64" t="s">
        <v>6373</v>
      </c>
      <c r="F708" s="63">
        <v>592</v>
      </c>
      <c r="G708" s="64" t="s">
        <v>193</v>
      </c>
      <c r="H708" s="64">
        <v>65</v>
      </c>
      <c r="I708" s="64" t="s">
        <v>6382</v>
      </c>
      <c r="J708" s="64">
        <v>8</v>
      </c>
      <c r="K708" s="64" t="s">
        <v>115</v>
      </c>
      <c r="L708" s="64">
        <v>1536</v>
      </c>
      <c r="M708" s="64" t="s">
        <v>6466</v>
      </c>
      <c r="O708" s="64">
        <v>16999000</v>
      </c>
    </row>
    <row r="709" spans="1:15" x14ac:dyDescent="0.25">
      <c r="A709" s="62">
        <v>20074</v>
      </c>
      <c r="B709" s="64" t="s">
        <v>6392</v>
      </c>
      <c r="C709" s="64" t="s">
        <v>5370</v>
      </c>
      <c r="D709" s="64">
        <v>1184</v>
      </c>
      <c r="E709" s="64" t="s">
        <v>6373</v>
      </c>
      <c r="F709" s="63">
        <v>592</v>
      </c>
      <c r="G709" s="64" t="s">
        <v>193</v>
      </c>
      <c r="H709" s="64">
        <v>65</v>
      </c>
      <c r="I709" s="64" t="s">
        <v>6382</v>
      </c>
      <c r="J709" s="64">
        <v>8</v>
      </c>
      <c r="K709" s="64" t="s">
        <v>115</v>
      </c>
      <c r="L709" s="64">
        <v>1536</v>
      </c>
      <c r="M709" s="64" t="s">
        <v>6467</v>
      </c>
      <c r="O709" s="64">
        <v>16599000</v>
      </c>
    </row>
    <row r="710" spans="1:15" x14ac:dyDescent="0.25">
      <c r="A710" s="62">
        <v>20075</v>
      </c>
      <c r="B710" s="64" t="s">
        <v>6393</v>
      </c>
      <c r="C710" s="63" t="s">
        <v>668</v>
      </c>
      <c r="D710" s="64">
        <v>1228</v>
      </c>
      <c r="E710" s="64" t="s">
        <v>4111</v>
      </c>
      <c r="F710" s="63">
        <v>562</v>
      </c>
      <c r="G710" s="64" t="s">
        <v>109</v>
      </c>
      <c r="H710" s="64">
        <v>35</v>
      </c>
      <c r="I710" s="64" t="s">
        <v>6382</v>
      </c>
      <c r="J710" s="64">
        <v>8</v>
      </c>
      <c r="K710" s="64" t="s">
        <v>115</v>
      </c>
      <c r="L710" s="64">
        <v>1536</v>
      </c>
      <c r="M710" s="64" t="s">
        <v>6468</v>
      </c>
      <c r="O710" s="64">
        <v>17299000</v>
      </c>
    </row>
    <row r="711" spans="1:15" x14ac:dyDescent="0.25">
      <c r="A711" s="62">
        <v>20076</v>
      </c>
      <c r="B711" s="64" t="s">
        <v>6394</v>
      </c>
      <c r="C711" s="63" t="s">
        <v>347</v>
      </c>
      <c r="D711" s="64">
        <v>1196</v>
      </c>
      <c r="E711" s="64" t="s">
        <v>5381</v>
      </c>
      <c r="F711" s="63">
        <v>595</v>
      </c>
      <c r="G711" s="64" t="s">
        <v>193</v>
      </c>
      <c r="H711" s="64">
        <v>65</v>
      </c>
      <c r="I711" s="64" t="s">
        <v>6382</v>
      </c>
      <c r="J711" s="64">
        <v>8</v>
      </c>
      <c r="K711" s="64" t="s">
        <v>115</v>
      </c>
      <c r="L711" s="64">
        <v>1536</v>
      </c>
      <c r="M711" s="64" t="s">
        <v>6469</v>
      </c>
      <c r="O711" s="64">
        <v>18499000</v>
      </c>
    </row>
    <row r="712" spans="1:15" x14ac:dyDescent="0.25">
      <c r="A712" s="62">
        <v>20077</v>
      </c>
      <c r="B712" s="64" t="s">
        <v>6395</v>
      </c>
      <c r="C712" s="63" t="s">
        <v>687</v>
      </c>
      <c r="D712" s="64">
        <v>1213</v>
      </c>
      <c r="E712" s="64" t="s">
        <v>354</v>
      </c>
      <c r="F712" s="63">
        <v>601</v>
      </c>
      <c r="G712" s="64" t="s">
        <v>193</v>
      </c>
      <c r="H712" s="64">
        <v>65</v>
      </c>
      <c r="I712" s="64" t="s">
        <v>6382</v>
      </c>
      <c r="J712" s="64">
        <v>8</v>
      </c>
      <c r="K712" s="64" t="s">
        <v>115</v>
      </c>
      <c r="L712" s="64">
        <v>1536</v>
      </c>
      <c r="M712" s="64" t="s">
        <v>6470</v>
      </c>
      <c r="O712" s="64">
        <v>23799000</v>
      </c>
    </row>
    <row r="713" spans="1:15" x14ac:dyDescent="0.25">
      <c r="A713" s="62">
        <v>20078</v>
      </c>
      <c r="B713" s="64" t="s">
        <v>6396</v>
      </c>
      <c r="C713" s="63" t="s">
        <v>345</v>
      </c>
      <c r="D713" s="64">
        <v>1204</v>
      </c>
      <c r="E713" s="64" t="s">
        <v>5381</v>
      </c>
      <c r="F713" s="63">
        <v>595</v>
      </c>
      <c r="G713" s="64" t="s">
        <v>193</v>
      </c>
      <c r="H713" s="64">
        <v>65</v>
      </c>
      <c r="I713" s="64" t="s">
        <v>6383</v>
      </c>
      <c r="J713" s="64">
        <v>16</v>
      </c>
      <c r="K713" s="64" t="s">
        <v>6384</v>
      </c>
      <c r="L713" s="64">
        <f>1024*3</f>
        <v>3072</v>
      </c>
      <c r="M713" s="64" t="s">
        <v>6471</v>
      </c>
      <c r="O713" s="64">
        <v>23699000</v>
      </c>
    </row>
    <row r="714" spans="1:15" x14ac:dyDescent="0.25">
      <c r="A714" s="62">
        <v>20079</v>
      </c>
      <c r="B714" s="64" t="s">
        <v>6397</v>
      </c>
      <c r="C714" s="63" t="s">
        <v>348</v>
      </c>
      <c r="D714" s="64">
        <v>1213</v>
      </c>
      <c r="E714" s="64" t="s">
        <v>5381</v>
      </c>
      <c r="F714" s="63">
        <v>595</v>
      </c>
      <c r="G714" s="64" t="s">
        <v>193</v>
      </c>
      <c r="H714" s="64">
        <v>65</v>
      </c>
      <c r="I714" s="64" t="s">
        <v>6382</v>
      </c>
      <c r="J714" s="64">
        <v>8</v>
      </c>
      <c r="K714" s="64" t="s">
        <v>202</v>
      </c>
      <c r="L714" s="64">
        <v>1768</v>
      </c>
      <c r="M714" s="64" t="s">
        <v>6472</v>
      </c>
      <c r="O714" s="64">
        <v>15549000</v>
      </c>
    </row>
    <row r="715" spans="1:15" x14ac:dyDescent="0.25">
      <c r="A715" s="62">
        <v>20080</v>
      </c>
      <c r="B715" s="64" t="s">
        <v>6398</v>
      </c>
      <c r="C715" s="63" t="s">
        <v>716</v>
      </c>
      <c r="D715" s="64">
        <v>1236</v>
      </c>
      <c r="E715" s="64" t="s">
        <v>6373</v>
      </c>
      <c r="F715" s="63">
        <v>592</v>
      </c>
      <c r="G715" s="64" t="s">
        <v>193</v>
      </c>
      <c r="H715" s="64">
        <v>65</v>
      </c>
      <c r="I715" s="64" t="s">
        <v>6383</v>
      </c>
      <c r="J715" s="64">
        <v>16</v>
      </c>
      <c r="K715" s="64" t="s">
        <v>115</v>
      </c>
      <c r="L715" s="64">
        <v>1536</v>
      </c>
      <c r="M715" s="64" t="s">
        <v>6473</v>
      </c>
      <c r="O715" s="64">
        <v>18499000</v>
      </c>
    </row>
    <row r="716" spans="1:15" x14ac:dyDescent="0.25">
      <c r="A716" s="62">
        <v>20081</v>
      </c>
      <c r="B716" s="64" t="s">
        <v>6399</v>
      </c>
      <c r="C716" s="63" t="s">
        <v>716</v>
      </c>
      <c r="D716" s="64">
        <v>1236</v>
      </c>
      <c r="E716" s="64" t="s">
        <v>6379</v>
      </c>
      <c r="F716" s="63">
        <v>615</v>
      </c>
      <c r="G716" s="64" t="s">
        <v>193</v>
      </c>
      <c r="H716" s="64">
        <v>65</v>
      </c>
      <c r="I716" s="64" t="s">
        <v>6382</v>
      </c>
      <c r="J716" s="64">
        <v>8</v>
      </c>
      <c r="K716" s="64" t="s">
        <v>115</v>
      </c>
      <c r="L716" s="64">
        <v>1536</v>
      </c>
      <c r="M716" s="64" t="s">
        <v>6474</v>
      </c>
      <c r="O716" s="64">
        <v>20399000</v>
      </c>
    </row>
    <row r="717" spans="1:15" x14ac:dyDescent="0.25">
      <c r="A717" s="62">
        <v>20082</v>
      </c>
      <c r="B717" s="64" t="s">
        <v>6400</v>
      </c>
      <c r="C717" s="64" t="s">
        <v>666</v>
      </c>
      <c r="D717" s="64">
        <v>1236</v>
      </c>
      <c r="E717" s="64" t="s">
        <v>6379</v>
      </c>
      <c r="F717" s="63">
        <v>615</v>
      </c>
      <c r="G717" s="64" t="s">
        <v>193</v>
      </c>
      <c r="H717" s="64">
        <v>65</v>
      </c>
      <c r="I717" s="64" t="s">
        <v>6382</v>
      </c>
      <c r="J717" s="64">
        <v>8</v>
      </c>
      <c r="K717" s="64" t="s">
        <v>115</v>
      </c>
      <c r="L717" s="64">
        <v>1536</v>
      </c>
      <c r="M717" s="64" t="s">
        <v>6475</v>
      </c>
      <c r="O717" s="64">
        <v>19399000</v>
      </c>
    </row>
    <row r="718" spans="1:15" x14ac:dyDescent="0.25">
      <c r="A718" s="62">
        <v>20083</v>
      </c>
      <c r="B718" s="64" t="s">
        <v>6401</v>
      </c>
      <c r="C718" s="63" t="s">
        <v>338</v>
      </c>
      <c r="D718" s="64">
        <v>1140</v>
      </c>
      <c r="E718" s="64" t="s">
        <v>4111</v>
      </c>
      <c r="F718" s="63">
        <v>562</v>
      </c>
      <c r="G718" s="64" t="s">
        <v>132</v>
      </c>
      <c r="H718" s="64">
        <v>50</v>
      </c>
      <c r="I718" s="64" t="s">
        <v>6382</v>
      </c>
      <c r="J718" s="64">
        <v>8</v>
      </c>
      <c r="K718" s="64" t="s">
        <v>115</v>
      </c>
      <c r="L718" s="64">
        <v>1536</v>
      </c>
      <c r="M718" s="64" t="s">
        <v>6476</v>
      </c>
      <c r="O718" s="64">
        <v>12199000</v>
      </c>
    </row>
    <row r="719" spans="1:15" x14ac:dyDescent="0.25">
      <c r="A719" s="62">
        <v>20084</v>
      </c>
      <c r="B719" s="64" t="s">
        <v>6402</v>
      </c>
      <c r="C719" s="63" t="s">
        <v>348</v>
      </c>
      <c r="D719" s="64">
        <v>1213</v>
      </c>
      <c r="E719" s="64" t="s">
        <v>354</v>
      </c>
      <c r="F719" s="63">
        <v>601</v>
      </c>
      <c r="G719" s="64" t="s">
        <v>193</v>
      </c>
      <c r="H719" s="64">
        <v>65</v>
      </c>
      <c r="I719" s="64" t="s">
        <v>6382</v>
      </c>
      <c r="J719" s="64">
        <v>8</v>
      </c>
      <c r="K719" s="64" t="s">
        <v>115</v>
      </c>
      <c r="L719" s="64">
        <v>1536</v>
      </c>
      <c r="M719" s="64" t="s">
        <v>6477</v>
      </c>
      <c r="O719" s="64">
        <v>17499000</v>
      </c>
    </row>
    <row r="720" spans="1:15" x14ac:dyDescent="0.25">
      <c r="A720" s="62">
        <v>20085</v>
      </c>
      <c r="B720" s="64" t="s">
        <v>6403</v>
      </c>
      <c r="C720" s="63" t="s">
        <v>687</v>
      </c>
      <c r="D720" s="64">
        <v>1213</v>
      </c>
      <c r="E720" s="64" t="s">
        <v>354</v>
      </c>
      <c r="F720" s="63">
        <v>601</v>
      </c>
      <c r="G720" s="64" t="s">
        <v>193</v>
      </c>
      <c r="H720" s="64">
        <v>65</v>
      </c>
      <c r="I720" s="64" t="s">
        <v>6382</v>
      </c>
      <c r="J720" s="64">
        <v>8</v>
      </c>
      <c r="K720" s="64" t="s">
        <v>115</v>
      </c>
      <c r="L720" s="64">
        <v>1536</v>
      </c>
      <c r="M720" s="64" t="s">
        <v>6478</v>
      </c>
      <c r="O720" s="64">
        <v>19199000</v>
      </c>
    </row>
    <row r="721" spans="1:15" x14ac:dyDescent="0.25">
      <c r="A721" s="62">
        <v>20086</v>
      </c>
      <c r="B721" s="64" t="s">
        <v>6404</v>
      </c>
      <c r="C721" s="64" t="s">
        <v>6370</v>
      </c>
      <c r="D721" s="64">
        <v>1161</v>
      </c>
      <c r="E721" s="64" t="s">
        <v>4111</v>
      </c>
      <c r="F721" s="63">
        <v>562</v>
      </c>
      <c r="G721" s="64" t="s">
        <v>193</v>
      </c>
      <c r="H721" s="64">
        <v>65</v>
      </c>
      <c r="I721" s="64" t="s">
        <v>6382</v>
      </c>
      <c r="J721" s="64">
        <v>8</v>
      </c>
      <c r="K721" s="64" t="s">
        <v>115</v>
      </c>
      <c r="L721" s="64">
        <v>1536</v>
      </c>
      <c r="M721" s="64" t="s">
        <v>6479</v>
      </c>
      <c r="O721" s="64">
        <v>12399000</v>
      </c>
    </row>
    <row r="722" spans="1:15" x14ac:dyDescent="0.25">
      <c r="A722" s="62">
        <v>20087</v>
      </c>
      <c r="B722" s="64" t="s">
        <v>6405</v>
      </c>
      <c r="C722" s="63" t="s">
        <v>333</v>
      </c>
      <c r="D722" s="64">
        <v>1146</v>
      </c>
      <c r="E722" s="64" t="s">
        <v>4111</v>
      </c>
      <c r="F722" s="63">
        <v>562</v>
      </c>
      <c r="G722" s="64" t="s">
        <v>193</v>
      </c>
      <c r="H722" s="64">
        <v>65</v>
      </c>
      <c r="I722" s="64" t="s">
        <v>6382</v>
      </c>
      <c r="J722" s="64">
        <v>8</v>
      </c>
      <c r="K722" s="64" t="s">
        <v>115</v>
      </c>
      <c r="L722" s="64">
        <v>1536</v>
      </c>
      <c r="M722" s="64" t="s">
        <v>6480</v>
      </c>
      <c r="O722" s="64">
        <v>13099000</v>
      </c>
    </row>
    <row r="723" spans="1:15" x14ac:dyDescent="0.25">
      <c r="A723" s="62">
        <v>20088</v>
      </c>
      <c r="B723" s="64" t="s">
        <v>6405</v>
      </c>
      <c r="C723" s="64" t="s">
        <v>669</v>
      </c>
      <c r="D723" s="64">
        <v>1235</v>
      </c>
      <c r="E723" s="64" t="s">
        <v>4111</v>
      </c>
      <c r="F723" s="63">
        <v>562</v>
      </c>
      <c r="G723" s="64" t="s">
        <v>193</v>
      </c>
      <c r="H723" s="64">
        <v>65</v>
      </c>
      <c r="I723" s="64" t="s">
        <v>6382</v>
      </c>
      <c r="J723" s="64">
        <v>8</v>
      </c>
      <c r="K723" s="64" t="s">
        <v>115</v>
      </c>
      <c r="L723" s="64">
        <v>1536</v>
      </c>
      <c r="M723" s="64" t="s">
        <v>6481</v>
      </c>
      <c r="O723" s="64">
        <v>14899000</v>
      </c>
    </row>
    <row r="724" spans="1:15" x14ac:dyDescent="0.25">
      <c r="A724" s="62">
        <v>20089</v>
      </c>
      <c r="B724" s="64" t="s">
        <v>6406</v>
      </c>
      <c r="C724" s="64" t="s">
        <v>669</v>
      </c>
      <c r="D724" s="64">
        <v>1235</v>
      </c>
      <c r="E724" s="64" t="s">
        <v>5381</v>
      </c>
      <c r="F724" s="63">
        <v>595</v>
      </c>
      <c r="G724" s="64" t="s">
        <v>193</v>
      </c>
      <c r="H724" s="64">
        <v>65</v>
      </c>
      <c r="I724" s="64" t="s">
        <v>6382</v>
      </c>
      <c r="J724" s="64">
        <v>8</v>
      </c>
      <c r="K724" s="64" t="s">
        <v>115</v>
      </c>
      <c r="L724" s="64">
        <v>1536</v>
      </c>
      <c r="M724" s="64" t="s">
        <v>6482</v>
      </c>
      <c r="O724" s="64">
        <v>15499000</v>
      </c>
    </row>
    <row r="725" spans="1:15" x14ac:dyDescent="0.25">
      <c r="A725" s="62">
        <v>20090</v>
      </c>
      <c r="B725" s="64" t="s">
        <v>6407</v>
      </c>
      <c r="C725" s="64" t="s">
        <v>343</v>
      </c>
      <c r="D725" s="64">
        <v>792</v>
      </c>
      <c r="E725" s="64" t="s">
        <v>4111</v>
      </c>
      <c r="F725" s="63">
        <v>562</v>
      </c>
      <c r="G725" s="64" t="s">
        <v>193</v>
      </c>
      <c r="H725" s="64">
        <v>65</v>
      </c>
      <c r="I725" s="64" t="s">
        <v>6382</v>
      </c>
      <c r="J725" s="64">
        <v>8</v>
      </c>
      <c r="K725" s="64" t="s">
        <v>115</v>
      </c>
      <c r="L725" s="64">
        <v>1536</v>
      </c>
      <c r="M725" s="64" t="s">
        <v>6483</v>
      </c>
      <c r="O725" s="64">
        <v>12799000</v>
      </c>
    </row>
    <row r="726" spans="1:15" x14ac:dyDescent="0.25">
      <c r="A726" s="62">
        <v>20091</v>
      </c>
      <c r="B726" s="64" t="s">
        <v>6408</v>
      </c>
      <c r="C726" s="64" t="s">
        <v>1766</v>
      </c>
      <c r="D726" s="64">
        <v>100</v>
      </c>
      <c r="E726" s="63" t="s">
        <v>34</v>
      </c>
      <c r="F726" s="63">
        <v>312</v>
      </c>
      <c r="G726" s="64" t="s">
        <v>127</v>
      </c>
      <c r="H726" s="64">
        <v>30</v>
      </c>
      <c r="I726" s="64" t="s">
        <v>6381</v>
      </c>
      <c r="J726" s="64">
        <v>4</v>
      </c>
      <c r="K726" s="64" t="s">
        <v>48</v>
      </c>
      <c r="L726" s="64">
        <v>768</v>
      </c>
      <c r="M726" s="64" t="s">
        <v>6484</v>
      </c>
      <c r="O726" s="64">
        <v>6599000</v>
      </c>
    </row>
    <row r="727" spans="1:15" x14ac:dyDescent="0.25">
      <c r="A727" s="62">
        <v>20092</v>
      </c>
      <c r="B727" s="64" t="s">
        <v>6409</v>
      </c>
      <c r="C727" s="64" t="s">
        <v>321</v>
      </c>
      <c r="D727" s="64">
        <v>658</v>
      </c>
      <c r="E727" s="64" t="s">
        <v>297</v>
      </c>
      <c r="F727" s="63">
        <v>424</v>
      </c>
      <c r="G727" s="64" t="s">
        <v>109</v>
      </c>
      <c r="H727" s="64">
        <v>35</v>
      </c>
      <c r="I727" s="64" t="s">
        <v>6382</v>
      </c>
      <c r="J727" s="64">
        <v>8</v>
      </c>
      <c r="K727" s="64" t="s">
        <v>115</v>
      </c>
      <c r="L727" s="64">
        <v>1536</v>
      </c>
      <c r="M727" s="64" t="s">
        <v>6485</v>
      </c>
      <c r="O727" s="64">
        <v>8949000</v>
      </c>
    </row>
    <row r="728" spans="1:15" x14ac:dyDescent="0.25">
      <c r="A728" s="62">
        <v>20093</v>
      </c>
      <c r="B728" s="64" t="s">
        <v>6409</v>
      </c>
      <c r="C728" s="63" t="s">
        <v>1225</v>
      </c>
      <c r="D728" s="64">
        <v>667</v>
      </c>
      <c r="E728" s="64" t="s">
        <v>6375</v>
      </c>
      <c r="F728" s="63">
        <v>483</v>
      </c>
      <c r="G728" s="64" t="s">
        <v>109</v>
      </c>
      <c r="H728" s="64">
        <v>35</v>
      </c>
      <c r="I728" s="64" t="s">
        <v>6382</v>
      </c>
      <c r="J728" s="64">
        <v>8</v>
      </c>
      <c r="K728" s="64" t="s">
        <v>115</v>
      </c>
      <c r="L728" s="64">
        <v>1536</v>
      </c>
      <c r="M728" s="64" t="s">
        <v>6486</v>
      </c>
      <c r="O728" s="64">
        <v>10499000</v>
      </c>
    </row>
    <row r="729" spans="1:15" x14ac:dyDescent="0.25">
      <c r="A729" s="62">
        <v>20094</v>
      </c>
      <c r="B729" s="64" t="s">
        <v>6410</v>
      </c>
      <c r="C729" s="63" t="s">
        <v>6371</v>
      </c>
      <c r="D729" s="64">
        <v>1027</v>
      </c>
      <c r="E729" s="63" t="s">
        <v>6371</v>
      </c>
      <c r="F729" s="63">
        <v>376</v>
      </c>
      <c r="G729" s="64" t="s">
        <v>109</v>
      </c>
      <c r="H729" s="64">
        <v>35</v>
      </c>
      <c r="I729" s="64" t="s">
        <v>6382</v>
      </c>
      <c r="J729" s="64">
        <v>8</v>
      </c>
      <c r="K729" s="64" t="s">
        <v>115</v>
      </c>
      <c r="L729" s="64">
        <v>1536</v>
      </c>
      <c r="M729" s="64" t="s">
        <v>6487</v>
      </c>
      <c r="O729" s="64">
        <v>10499000</v>
      </c>
    </row>
    <row r="730" spans="1:15" x14ac:dyDescent="0.25">
      <c r="A730" s="62">
        <v>20095</v>
      </c>
      <c r="B730" s="64" t="s">
        <v>6410</v>
      </c>
      <c r="C730" s="63" t="s">
        <v>6550</v>
      </c>
      <c r="D730" s="64">
        <v>1093</v>
      </c>
      <c r="E730" s="64" t="s">
        <v>6375</v>
      </c>
      <c r="F730" s="63">
        <v>483</v>
      </c>
      <c r="G730" s="64" t="s">
        <v>127</v>
      </c>
      <c r="H730" s="64">
        <v>30</v>
      </c>
      <c r="I730" s="64" t="s">
        <v>6382</v>
      </c>
      <c r="J730" s="64">
        <v>8</v>
      </c>
      <c r="K730" s="64" t="s">
        <v>115</v>
      </c>
      <c r="L730" s="64">
        <v>1536</v>
      </c>
      <c r="M730" s="64" t="s">
        <v>6488</v>
      </c>
      <c r="O730" s="64">
        <v>11399000</v>
      </c>
    </row>
    <row r="731" spans="1:15" x14ac:dyDescent="0.25">
      <c r="A731" s="62">
        <v>20096</v>
      </c>
      <c r="B731" s="64" t="s">
        <v>6411</v>
      </c>
      <c r="C731" s="64" t="s">
        <v>6365</v>
      </c>
      <c r="D731" s="64">
        <v>1103</v>
      </c>
      <c r="E731" s="63" t="s">
        <v>6372</v>
      </c>
      <c r="F731" s="63">
        <v>472</v>
      </c>
      <c r="G731" s="64" t="s">
        <v>127</v>
      </c>
      <c r="H731" s="64">
        <v>30</v>
      </c>
      <c r="I731" s="64" t="s">
        <v>6382</v>
      </c>
      <c r="J731" s="64">
        <v>8</v>
      </c>
      <c r="K731" s="64" t="s">
        <v>115</v>
      </c>
      <c r="L731" s="64">
        <v>1536</v>
      </c>
      <c r="M731" s="64" t="s">
        <v>6489</v>
      </c>
      <c r="O731" s="64">
        <v>13799000</v>
      </c>
    </row>
    <row r="732" spans="1:15" x14ac:dyDescent="0.25">
      <c r="A732" s="62">
        <v>20097</v>
      </c>
      <c r="B732" s="64" t="s">
        <v>6412</v>
      </c>
      <c r="C732" s="63" t="s">
        <v>858</v>
      </c>
      <c r="D732" s="64">
        <v>1037</v>
      </c>
      <c r="E732" s="64" t="s">
        <v>6378</v>
      </c>
      <c r="F732" s="63">
        <v>429</v>
      </c>
      <c r="G732" s="64" t="s">
        <v>109</v>
      </c>
      <c r="H732" s="64">
        <v>35</v>
      </c>
      <c r="I732" s="64" t="s">
        <v>6382</v>
      </c>
      <c r="J732" s="64">
        <v>8</v>
      </c>
      <c r="K732" s="64" t="s">
        <v>115</v>
      </c>
      <c r="L732" s="64">
        <v>1536</v>
      </c>
      <c r="M732" s="64" t="s">
        <v>6490</v>
      </c>
      <c r="O732" s="64">
        <v>15999000</v>
      </c>
    </row>
    <row r="733" spans="1:15" x14ac:dyDescent="0.25">
      <c r="A733" s="62">
        <v>20098</v>
      </c>
      <c r="B733" s="64" t="s">
        <v>6413</v>
      </c>
      <c r="C733" s="63" t="s">
        <v>858</v>
      </c>
      <c r="D733" s="64">
        <v>1037</v>
      </c>
      <c r="E733" s="64" t="s">
        <v>6378</v>
      </c>
      <c r="F733" s="63">
        <v>429</v>
      </c>
      <c r="G733" s="64" t="s">
        <v>109</v>
      </c>
      <c r="H733" s="64">
        <v>35</v>
      </c>
      <c r="I733" s="64" t="s">
        <v>6382</v>
      </c>
      <c r="J733" s="64">
        <v>8</v>
      </c>
      <c r="K733" s="64" t="s">
        <v>115</v>
      </c>
      <c r="L733" s="64">
        <v>1536</v>
      </c>
      <c r="M733" s="64" t="s">
        <v>6491</v>
      </c>
      <c r="O733" s="64">
        <v>13899000</v>
      </c>
    </row>
    <row r="734" spans="1:15" x14ac:dyDescent="0.25">
      <c r="A734" s="62">
        <v>20099</v>
      </c>
      <c r="B734" s="64" t="s">
        <v>6414</v>
      </c>
      <c r="C734" s="64" t="s">
        <v>967</v>
      </c>
      <c r="D734" s="64">
        <v>991</v>
      </c>
      <c r="E734" s="63" t="s">
        <v>6372</v>
      </c>
      <c r="F734" s="63">
        <v>472</v>
      </c>
      <c r="G734" s="64" t="s">
        <v>109</v>
      </c>
      <c r="H734" s="64">
        <v>35</v>
      </c>
      <c r="I734" s="64" t="s">
        <v>6383</v>
      </c>
      <c r="J734" s="64">
        <v>16</v>
      </c>
      <c r="K734" s="64" t="s">
        <v>115</v>
      </c>
      <c r="L734" s="64">
        <v>1536</v>
      </c>
      <c r="M734" s="64" t="s">
        <v>6492</v>
      </c>
      <c r="O734" s="64">
        <v>17299000</v>
      </c>
    </row>
    <row r="735" spans="1:15" x14ac:dyDescent="0.25">
      <c r="A735" s="62">
        <v>20100</v>
      </c>
      <c r="B735" s="64" t="s">
        <v>6415</v>
      </c>
      <c r="C735" s="63" t="s">
        <v>858</v>
      </c>
      <c r="D735" s="64">
        <v>1037</v>
      </c>
      <c r="E735" s="63" t="s">
        <v>6372</v>
      </c>
      <c r="F735" s="63">
        <v>472</v>
      </c>
      <c r="G735" s="64" t="s">
        <v>109</v>
      </c>
      <c r="H735" s="64">
        <v>35</v>
      </c>
      <c r="I735" s="64" t="s">
        <v>6382</v>
      </c>
      <c r="J735" s="64">
        <v>8</v>
      </c>
      <c r="K735" s="64" t="s">
        <v>115</v>
      </c>
      <c r="L735" s="64">
        <v>1536</v>
      </c>
      <c r="M735" s="64" t="s">
        <v>6493</v>
      </c>
      <c r="O735" s="64">
        <v>13499000</v>
      </c>
    </row>
    <row r="736" spans="1:15" x14ac:dyDescent="0.25">
      <c r="A736" s="62">
        <v>20101</v>
      </c>
      <c r="B736" s="64" t="s">
        <v>6416</v>
      </c>
      <c r="C736" s="63" t="s">
        <v>858</v>
      </c>
      <c r="D736" s="64">
        <v>1037</v>
      </c>
      <c r="E736" s="64" t="s">
        <v>6378</v>
      </c>
      <c r="F736" s="63">
        <v>429</v>
      </c>
      <c r="G736" s="64" t="s">
        <v>109</v>
      </c>
      <c r="H736" s="64">
        <v>35</v>
      </c>
      <c r="I736" s="64" t="s">
        <v>6382</v>
      </c>
      <c r="J736" s="64">
        <v>8</v>
      </c>
      <c r="K736" s="64" t="s">
        <v>6384</v>
      </c>
      <c r="L736" s="64">
        <v>3072</v>
      </c>
      <c r="M736" s="64" t="s">
        <v>6494</v>
      </c>
      <c r="O736" s="64">
        <v>15999000</v>
      </c>
    </row>
    <row r="737" spans="1:15" x14ac:dyDescent="0.25">
      <c r="A737" s="62">
        <v>20102</v>
      </c>
      <c r="B737" s="64" t="s">
        <v>6417</v>
      </c>
      <c r="C737" s="63" t="s">
        <v>6551</v>
      </c>
      <c r="D737" s="64">
        <v>549</v>
      </c>
      <c r="E737" s="63" t="s">
        <v>34</v>
      </c>
      <c r="F737" s="63">
        <v>312</v>
      </c>
      <c r="G737" s="64" t="s">
        <v>109</v>
      </c>
      <c r="H737" s="64">
        <v>35</v>
      </c>
      <c r="I737" s="64" t="s">
        <v>6382</v>
      </c>
      <c r="J737" s="64">
        <v>8</v>
      </c>
      <c r="K737" s="64" t="s">
        <v>48</v>
      </c>
      <c r="L737" s="64">
        <v>768</v>
      </c>
      <c r="M737" s="64" t="s">
        <v>6495</v>
      </c>
      <c r="O737" s="64">
        <v>6799000</v>
      </c>
    </row>
    <row r="738" spans="1:15" x14ac:dyDescent="0.25">
      <c r="A738" s="62">
        <v>20103</v>
      </c>
      <c r="B738" s="64" t="s">
        <v>6418</v>
      </c>
      <c r="C738" s="63" t="s">
        <v>348</v>
      </c>
      <c r="D738" s="64">
        <v>1213</v>
      </c>
      <c r="E738" s="64" t="s">
        <v>5381</v>
      </c>
      <c r="F738" s="63">
        <v>595</v>
      </c>
      <c r="G738" s="64" t="s">
        <v>193</v>
      </c>
      <c r="H738" s="64">
        <v>65</v>
      </c>
      <c r="I738" s="64" t="s">
        <v>6383</v>
      </c>
      <c r="J738" s="64">
        <v>16</v>
      </c>
      <c r="K738" s="64" t="s">
        <v>115</v>
      </c>
      <c r="L738" s="64">
        <v>1536</v>
      </c>
      <c r="M738" s="64" t="s">
        <v>6496</v>
      </c>
      <c r="O738" s="64">
        <v>15799000</v>
      </c>
    </row>
    <row r="739" spans="1:15" x14ac:dyDescent="0.25">
      <c r="A739" s="62">
        <v>20104</v>
      </c>
      <c r="B739" s="64" t="s">
        <v>6419</v>
      </c>
      <c r="C739" s="63" t="s">
        <v>338</v>
      </c>
      <c r="D739" s="64">
        <v>1140</v>
      </c>
      <c r="E739" s="64" t="s">
        <v>5381</v>
      </c>
      <c r="F739" s="63">
        <v>595</v>
      </c>
      <c r="G739" s="64" t="s">
        <v>132</v>
      </c>
      <c r="H739" s="64">
        <v>50</v>
      </c>
      <c r="I739" s="64" t="s">
        <v>6383</v>
      </c>
      <c r="J739" s="64">
        <v>16</v>
      </c>
      <c r="K739" s="64" t="s">
        <v>115</v>
      </c>
      <c r="L739" s="64">
        <v>1536</v>
      </c>
      <c r="M739" s="64" t="s">
        <v>6497</v>
      </c>
      <c r="O739" s="64">
        <v>17499000</v>
      </c>
    </row>
    <row r="740" spans="1:15" x14ac:dyDescent="0.25">
      <c r="A740" s="62">
        <v>20105</v>
      </c>
      <c r="B740" s="64" t="s">
        <v>6421</v>
      </c>
      <c r="C740" s="64" t="s">
        <v>5340</v>
      </c>
      <c r="D740" s="64">
        <v>250</v>
      </c>
      <c r="E740" s="63" t="s">
        <v>34</v>
      </c>
      <c r="F740" s="63">
        <v>312</v>
      </c>
      <c r="G740" s="64" t="s">
        <v>85</v>
      </c>
      <c r="H740" s="64">
        <v>25</v>
      </c>
      <c r="I740" s="64" t="s">
        <v>6381</v>
      </c>
      <c r="J740" s="64">
        <v>4</v>
      </c>
      <c r="K740" s="64" t="s">
        <v>48</v>
      </c>
      <c r="L740" s="64">
        <v>768</v>
      </c>
      <c r="M740" s="64" t="s">
        <v>6499</v>
      </c>
      <c r="O740" s="64">
        <v>5249000</v>
      </c>
    </row>
    <row r="741" spans="1:15" x14ac:dyDescent="0.25">
      <c r="A741" s="62">
        <v>20106</v>
      </c>
      <c r="B741" s="64" t="s">
        <v>6420</v>
      </c>
      <c r="C741" s="64" t="s">
        <v>6366</v>
      </c>
      <c r="D741" s="64">
        <v>429</v>
      </c>
      <c r="E741" s="63" t="s">
        <v>34</v>
      </c>
      <c r="F741" s="63">
        <v>312</v>
      </c>
      <c r="G741" s="64" t="s">
        <v>95</v>
      </c>
      <c r="H741" s="64">
        <v>20</v>
      </c>
      <c r="I741" s="64" t="s">
        <v>6381</v>
      </c>
      <c r="J741" s="64">
        <v>4</v>
      </c>
      <c r="K741" s="64" t="s">
        <v>48</v>
      </c>
      <c r="L741" s="64">
        <v>768</v>
      </c>
      <c r="M741" s="64" t="s">
        <v>6498</v>
      </c>
      <c r="O741" s="64">
        <v>6099000</v>
      </c>
    </row>
    <row r="742" spans="1:15" x14ac:dyDescent="0.25">
      <c r="A742" s="62">
        <v>20107</v>
      </c>
      <c r="B742" s="64" t="s">
        <v>6422</v>
      </c>
      <c r="C742" s="63" t="s">
        <v>285</v>
      </c>
      <c r="D742" s="64">
        <v>346</v>
      </c>
      <c r="E742" s="64" t="s">
        <v>6380</v>
      </c>
      <c r="F742" s="63">
        <v>253</v>
      </c>
      <c r="G742" s="64" t="s">
        <v>85</v>
      </c>
      <c r="H742" s="64">
        <v>25</v>
      </c>
      <c r="I742" s="64" t="s">
        <v>6381</v>
      </c>
      <c r="J742" s="64">
        <v>4</v>
      </c>
      <c r="K742" s="64" t="s">
        <v>48</v>
      </c>
      <c r="L742" s="64">
        <v>768</v>
      </c>
      <c r="M742" s="64" t="s">
        <v>6500</v>
      </c>
      <c r="O742" s="64">
        <v>5499000</v>
      </c>
    </row>
    <row r="743" spans="1:15" x14ac:dyDescent="0.25">
      <c r="A743" s="62">
        <v>20108</v>
      </c>
      <c r="B743" s="64" t="s">
        <v>6423</v>
      </c>
      <c r="C743" s="64" t="s">
        <v>321</v>
      </c>
      <c r="D743" s="64">
        <v>658</v>
      </c>
      <c r="E743" s="64" t="s">
        <v>297</v>
      </c>
      <c r="F743" s="63">
        <v>424</v>
      </c>
      <c r="G743" s="64" t="s">
        <v>109</v>
      </c>
      <c r="H743" s="64">
        <v>35</v>
      </c>
      <c r="I743" s="64" t="s">
        <v>6382</v>
      </c>
      <c r="J743" s="64">
        <v>8</v>
      </c>
      <c r="K743" s="64" t="s">
        <v>115</v>
      </c>
      <c r="L743" s="64">
        <v>1536</v>
      </c>
      <c r="M743" s="64" t="s">
        <v>6501</v>
      </c>
      <c r="O743" s="64">
        <v>8199000</v>
      </c>
    </row>
    <row r="744" spans="1:15" x14ac:dyDescent="0.25">
      <c r="A744" s="62">
        <v>20109</v>
      </c>
      <c r="B744" s="64" t="s">
        <v>6424</v>
      </c>
      <c r="C744" s="63" t="s">
        <v>6367</v>
      </c>
      <c r="D744" s="64">
        <v>876</v>
      </c>
      <c r="E744" s="63" t="s">
        <v>34</v>
      </c>
      <c r="F744" s="63">
        <v>312</v>
      </c>
      <c r="G744" s="64" t="s">
        <v>127</v>
      </c>
      <c r="H744" s="64">
        <v>30</v>
      </c>
      <c r="I744" s="64" t="s">
        <v>6381</v>
      </c>
      <c r="J744" s="64">
        <v>4</v>
      </c>
      <c r="K744" s="64" t="s">
        <v>115</v>
      </c>
      <c r="L744" s="64">
        <v>1536</v>
      </c>
      <c r="M744" s="64" t="s">
        <v>6502</v>
      </c>
      <c r="O744" s="64">
        <v>7299000</v>
      </c>
    </row>
    <row r="745" spans="1:15" x14ac:dyDescent="0.25">
      <c r="A745" s="62">
        <v>20110</v>
      </c>
      <c r="B745" s="64" t="s">
        <v>6425</v>
      </c>
      <c r="C745" s="63" t="s">
        <v>858</v>
      </c>
      <c r="D745" s="64">
        <v>1037</v>
      </c>
      <c r="E745" s="64" t="s">
        <v>6378</v>
      </c>
      <c r="F745" s="63">
        <v>429</v>
      </c>
      <c r="G745" s="64" t="s">
        <v>109</v>
      </c>
      <c r="H745" s="64">
        <v>35</v>
      </c>
      <c r="I745" s="64" t="s">
        <v>6382</v>
      </c>
      <c r="J745" s="64">
        <v>8</v>
      </c>
      <c r="K745" s="64" t="s">
        <v>115</v>
      </c>
      <c r="L745" s="64">
        <v>1536</v>
      </c>
      <c r="M745" s="64" t="s">
        <v>6503</v>
      </c>
      <c r="O745" s="64">
        <v>9499000</v>
      </c>
    </row>
    <row r="746" spans="1:15" x14ac:dyDescent="0.25">
      <c r="A746" s="62">
        <v>20111</v>
      </c>
      <c r="B746" s="64" t="s">
        <v>6426</v>
      </c>
      <c r="C746" s="63" t="s">
        <v>6371</v>
      </c>
      <c r="D746" s="64">
        <v>1027</v>
      </c>
      <c r="E746" s="63" t="s">
        <v>6371</v>
      </c>
      <c r="F746" s="63">
        <v>376</v>
      </c>
      <c r="G746" s="64" t="s">
        <v>127</v>
      </c>
      <c r="H746" s="64">
        <v>30</v>
      </c>
      <c r="I746" s="64" t="s">
        <v>6382</v>
      </c>
      <c r="J746" s="64">
        <v>8</v>
      </c>
      <c r="K746" s="64" t="s">
        <v>115</v>
      </c>
      <c r="L746" s="64">
        <v>1536</v>
      </c>
      <c r="M746" s="64" t="s">
        <v>6504</v>
      </c>
      <c r="O746" s="64">
        <v>8999000</v>
      </c>
    </row>
    <row r="747" spans="1:15" x14ac:dyDescent="0.25">
      <c r="A747" s="62">
        <v>20112</v>
      </c>
      <c r="B747" s="64" t="s">
        <v>6427</v>
      </c>
      <c r="C747" s="63" t="s">
        <v>806</v>
      </c>
      <c r="D747" s="64">
        <v>1093</v>
      </c>
      <c r="E747" s="64" t="s">
        <v>5393</v>
      </c>
      <c r="F747" s="63">
        <v>366</v>
      </c>
      <c r="G747" s="64" t="s">
        <v>109</v>
      </c>
      <c r="H747" s="64">
        <v>35</v>
      </c>
      <c r="I747" s="64" t="s">
        <v>6382</v>
      </c>
      <c r="J747" s="64">
        <v>8</v>
      </c>
      <c r="K747" s="64" t="s">
        <v>115</v>
      </c>
      <c r="L747" s="64">
        <v>1536</v>
      </c>
      <c r="M747" s="64" t="s">
        <v>6505</v>
      </c>
      <c r="O747" s="64">
        <v>8999000</v>
      </c>
    </row>
    <row r="748" spans="1:15" x14ac:dyDescent="0.25">
      <c r="A748" s="62">
        <v>20113</v>
      </c>
      <c r="B748" s="64" t="s">
        <v>6428</v>
      </c>
      <c r="C748" s="64" t="s">
        <v>50</v>
      </c>
      <c r="D748" s="64">
        <v>789</v>
      </c>
      <c r="E748" s="63" t="s">
        <v>34</v>
      </c>
      <c r="F748" s="63">
        <v>312</v>
      </c>
      <c r="G748" s="64" t="s">
        <v>127</v>
      </c>
      <c r="H748" s="64">
        <v>30</v>
      </c>
      <c r="I748" s="64" t="s">
        <v>6381</v>
      </c>
      <c r="J748" s="64">
        <v>4</v>
      </c>
      <c r="K748" s="64" t="s">
        <v>29</v>
      </c>
      <c r="L748" s="64">
        <v>1000</v>
      </c>
      <c r="M748" s="64" t="s">
        <v>6506</v>
      </c>
      <c r="O748" s="64">
        <v>7349000</v>
      </c>
    </row>
    <row r="749" spans="1:15" x14ac:dyDescent="0.25">
      <c r="A749" s="62">
        <v>20114</v>
      </c>
      <c r="B749" s="64" t="s">
        <v>6429</v>
      </c>
      <c r="C749" s="64" t="s">
        <v>1766</v>
      </c>
      <c r="D749" s="64">
        <v>100</v>
      </c>
      <c r="E749" s="63" t="s">
        <v>34</v>
      </c>
      <c r="F749" s="63">
        <v>312</v>
      </c>
      <c r="G749" s="64" t="s">
        <v>85</v>
      </c>
      <c r="H749" s="64">
        <v>25</v>
      </c>
      <c r="I749" s="64" t="s">
        <v>6381</v>
      </c>
      <c r="J749" s="64">
        <v>4</v>
      </c>
      <c r="K749" s="64" t="s">
        <v>48</v>
      </c>
      <c r="L749" s="64">
        <v>768</v>
      </c>
      <c r="M749" s="64" t="s">
        <v>6507</v>
      </c>
      <c r="O749" s="64">
        <v>5399000</v>
      </c>
    </row>
    <row r="750" spans="1:15" x14ac:dyDescent="0.25">
      <c r="A750" s="62">
        <v>20115</v>
      </c>
      <c r="B750" s="64" t="s">
        <v>6430</v>
      </c>
      <c r="C750" s="64" t="s">
        <v>6367</v>
      </c>
      <c r="D750" s="64">
        <v>876</v>
      </c>
      <c r="E750" s="63" t="s">
        <v>34</v>
      </c>
      <c r="F750" s="63">
        <v>312</v>
      </c>
      <c r="G750" s="64" t="s">
        <v>127</v>
      </c>
      <c r="H750" s="64">
        <v>30</v>
      </c>
      <c r="I750" s="64" t="s">
        <v>6381</v>
      </c>
      <c r="J750" s="64">
        <v>4</v>
      </c>
      <c r="K750" s="64" t="s">
        <v>48</v>
      </c>
      <c r="L750" s="64">
        <v>768</v>
      </c>
      <c r="M750" s="64" t="s">
        <v>6508</v>
      </c>
      <c r="O750" s="64">
        <v>7299000</v>
      </c>
    </row>
    <row r="751" spans="1:15" x14ac:dyDescent="0.25">
      <c r="A751" s="62">
        <v>20116</v>
      </c>
      <c r="B751" s="64" t="s">
        <v>6430</v>
      </c>
      <c r="C751" s="63" t="s">
        <v>858</v>
      </c>
      <c r="D751" s="64">
        <v>1037</v>
      </c>
      <c r="E751" s="64" t="s">
        <v>6378</v>
      </c>
      <c r="F751" s="63">
        <v>429</v>
      </c>
      <c r="G751" s="64" t="s">
        <v>109</v>
      </c>
      <c r="H751" s="64">
        <v>35</v>
      </c>
      <c r="I751" s="64" t="s">
        <v>6381</v>
      </c>
      <c r="J751" s="64">
        <v>4</v>
      </c>
      <c r="K751" s="64" t="s">
        <v>48</v>
      </c>
      <c r="L751" s="64">
        <v>768</v>
      </c>
      <c r="M751" s="64" t="s">
        <v>6509</v>
      </c>
      <c r="O751" s="64">
        <v>8999000</v>
      </c>
    </row>
    <row r="752" spans="1:15" x14ac:dyDescent="0.25">
      <c r="A752" s="62">
        <v>20117</v>
      </c>
      <c r="B752" s="64" t="s">
        <v>6431</v>
      </c>
      <c r="C752" s="64" t="s">
        <v>50</v>
      </c>
      <c r="D752" s="64">
        <v>789</v>
      </c>
      <c r="E752" s="63" t="s">
        <v>34</v>
      </c>
      <c r="F752" s="63">
        <v>312</v>
      </c>
      <c r="G752" s="64" t="s">
        <v>127</v>
      </c>
      <c r="H752" s="64">
        <v>30</v>
      </c>
      <c r="I752" s="64" t="s">
        <v>6381</v>
      </c>
      <c r="J752" s="64">
        <v>4</v>
      </c>
      <c r="K752" s="64" t="s">
        <v>48</v>
      </c>
      <c r="L752" s="64">
        <v>768</v>
      </c>
      <c r="M752" s="64" t="s">
        <v>6510</v>
      </c>
      <c r="O752" s="64">
        <v>7099000</v>
      </c>
    </row>
    <row r="753" spans="1:15" x14ac:dyDescent="0.25">
      <c r="A753" s="62">
        <v>20118</v>
      </c>
      <c r="B753" s="64" t="s">
        <v>6432</v>
      </c>
      <c r="C753" s="64" t="s">
        <v>50</v>
      </c>
      <c r="D753" s="64">
        <v>789</v>
      </c>
      <c r="E753" s="64" t="s">
        <v>5378</v>
      </c>
      <c r="F753" s="63">
        <v>415</v>
      </c>
      <c r="G753" s="64" t="s">
        <v>127</v>
      </c>
      <c r="H753" s="64">
        <v>30</v>
      </c>
      <c r="I753" s="64" t="s">
        <v>6381</v>
      </c>
      <c r="J753" s="64">
        <v>4</v>
      </c>
      <c r="K753" s="64" t="s">
        <v>29</v>
      </c>
      <c r="L753" s="64">
        <v>1000</v>
      </c>
      <c r="M753" s="64" t="s">
        <v>6511</v>
      </c>
      <c r="O753" s="64">
        <v>7499000</v>
      </c>
    </row>
    <row r="754" spans="1:15" x14ac:dyDescent="0.25">
      <c r="A754" s="62">
        <v>20119</v>
      </c>
      <c r="B754" s="64" t="s">
        <v>6433</v>
      </c>
      <c r="C754" s="64" t="s">
        <v>1766</v>
      </c>
      <c r="D754" s="64">
        <v>100</v>
      </c>
      <c r="E754" s="63" t="s">
        <v>34</v>
      </c>
      <c r="F754" s="63">
        <v>312</v>
      </c>
      <c r="G754" s="64" t="s">
        <v>85</v>
      </c>
      <c r="H754" s="64">
        <v>25</v>
      </c>
      <c r="I754" s="64" t="s">
        <v>6381</v>
      </c>
      <c r="J754" s="64">
        <v>4</v>
      </c>
      <c r="K754" s="64" t="s">
        <v>48</v>
      </c>
      <c r="L754" s="64">
        <v>768</v>
      </c>
      <c r="M754" s="64" t="s">
        <v>6512</v>
      </c>
      <c r="O754" s="64">
        <v>5299000</v>
      </c>
    </row>
    <row r="755" spans="1:15" x14ac:dyDescent="0.25">
      <c r="A755" s="62">
        <v>20120</v>
      </c>
      <c r="B755" s="64" t="s">
        <v>6434</v>
      </c>
      <c r="C755" s="64" t="s">
        <v>50</v>
      </c>
      <c r="D755" s="64">
        <v>789</v>
      </c>
      <c r="E755" s="63" t="s">
        <v>34</v>
      </c>
      <c r="F755" s="63">
        <v>312</v>
      </c>
      <c r="G755" s="64" t="s">
        <v>85</v>
      </c>
      <c r="H755" s="64">
        <v>25</v>
      </c>
      <c r="I755" s="64" t="s">
        <v>6381</v>
      </c>
      <c r="J755" s="64">
        <v>4</v>
      </c>
      <c r="K755" s="64" t="s">
        <v>48</v>
      </c>
      <c r="L755" s="64">
        <v>768</v>
      </c>
      <c r="M755" s="64" t="s">
        <v>6513</v>
      </c>
      <c r="O755" s="64">
        <v>7399000</v>
      </c>
    </row>
    <row r="756" spans="1:15" x14ac:dyDescent="0.25">
      <c r="A756" s="62">
        <v>20121</v>
      </c>
      <c r="B756" s="64" t="s">
        <v>6435</v>
      </c>
      <c r="C756" s="64" t="s">
        <v>1766</v>
      </c>
      <c r="D756" s="64">
        <v>100</v>
      </c>
      <c r="E756" s="63" t="s">
        <v>34</v>
      </c>
      <c r="F756" s="63">
        <v>312</v>
      </c>
      <c r="G756" s="64" t="s">
        <v>109</v>
      </c>
      <c r="H756" s="64">
        <v>35</v>
      </c>
      <c r="I756" s="64" t="s">
        <v>6381</v>
      </c>
      <c r="J756" s="64">
        <v>4</v>
      </c>
      <c r="K756" s="64" t="s">
        <v>6384</v>
      </c>
      <c r="L756" s="64">
        <v>3072</v>
      </c>
      <c r="M756" s="64" t="s">
        <v>6514</v>
      </c>
      <c r="O756" s="64">
        <v>6499000</v>
      </c>
    </row>
    <row r="757" spans="1:15" x14ac:dyDescent="0.25">
      <c r="A757" s="62">
        <v>20122</v>
      </c>
      <c r="B757" s="64" t="s">
        <v>6436</v>
      </c>
      <c r="C757" s="63" t="s">
        <v>6371</v>
      </c>
      <c r="D757" s="64">
        <v>1027</v>
      </c>
      <c r="E757" s="63" t="s">
        <v>6371</v>
      </c>
      <c r="F757" s="63">
        <v>376</v>
      </c>
      <c r="G757" s="64" t="s">
        <v>127</v>
      </c>
      <c r="H757" s="64">
        <v>30</v>
      </c>
      <c r="I757" s="64" t="s">
        <v>6382</v>
      </c>
      <c r="J757" s="64">
        <v>8</v>
      </c>
      <c r="K757" s="64" t="s">
        <v>115</v>
      </c>
      <c r="L757" s="64">
        <v>1536</v>
      </c>
      <c r="M757" s="64" t="s">
        <v>6515</v>
      </c>
      <c r="O757" s="64">
        <v>9499000</v>
      </c>
    </row>
    <row r="758" spans="1:15" x14ac:dyDescent="0.25">
      <c r="A758" s="62">
        <v>20123</v>
      </c>
      <c r="B758" s="64" t="s">
        <v>6437</v>
      </c>
      <c r="C758" s="63" t="s">
        <v>6367</v>
      </c>
      <c r="D758" s="64">
        <v>876</v>
      </c>
      <c r="E758" s="63" t="s">
        <v>34</v>
      </c>
      <c r="F758" s="63">
        <v>312</v>
      </c>
      <c r="G758" s="64" t="s">
        <v>127</v>
      </c>
      <c r="H758" s="64">
        <v>30</v>
      </c>
      <c r="I758" s="64" t="s">
        <v>6381</v>
      </c>
      <c r="J758" s="64">
        <v>4</v>
      </c>
      <c r="K758" s="64" t="s">
        <v>115</v>
      </c>
      <c r="L758" s="64">
        <v>1536</v>
      </c>
      <c r="M758" s="64" t="s">
        <v>6516</v>
      </c>
      <c r="O758" s="64">
        <v>8799000</v>
      </c>
    </row>
    <row r="759" spans="1:15" x14ac:dyDescent="0.25">
      <c r="A759" s="62">
        <v>20124</v>
      </c>
      <c r="B759" s="64" t="s">
        <v>6438</v>
      </c>
      <c r="C759" s="63" t="s">
        <v>317</v>
      </c>
      <c r="D759" s="64">
        <v>1002</v>
      </c>
      <c r="E759" s="64" t="s">
        <v>297</v>
      </c>
      <c r="F759" s="63">
        <v>424</v>
      </c>
      <c r="G759" s="64" t="s">
        <v>109</v>
      </c>
      <c r="H759" s="64">
        <v>35</v>
      </c>
      <c r="I759" s="64" t="s">
        <v>6382</v>
      </c>
      <c r="J759" s="64">
        <v>8</v>
      </c>
      <c r="K759" s="64" t="s">
        <v>115</v>
      </c>
      <c r="L759" s="64">
        <v>1536</v>
      </c>
      <c r="M759" s="64" t="s">
        <v>6517</v>
      </c>
      <c r="O759" s="64">
        <v>8699000</v>
      </c>
    </row>
    <row r="760" spans="1:15" x14ac:dyDescent="0.25">
      <c r="A760" s="62">
        <v>20125</v>
      </c>
      <c r="B760" s="64" t="s">
        <v>6438</v>
      </c>
      <c r="C760" s="63" t="s">
        <v>806</v>
      </c>
      <c r="D760" s="64">
        <v>1093</v>
      </c>
      <c r="E760" s="64" t="s">
        <v>5393</v>
      </c>
      <c r="F760" s="63">
        <v>366</v>
      </c>
      <c r="G760" s="64" t="s">
        <v>109</v>
      </c>
      <c r="H760" s="64">
        <v>35</v>
      </c>
      <c r="I760" s="64" t="s">
        <v>6382</v>
      </c>
      <c r="J760" s="64">
        <v>8</v>
      </c>
      <c r="K760" s="64" t="s">
        <v>115</v>
      </c>
      <c r="L760" s="64">
        <v>1536</v>
      </c>
      <c r="M760" s="64" t="s">
        <v>6518</v>
      </c>
      <c r="O760" s="64">
        <v>9799000</v>
      </c>
    </row>
    <row r="761" spans="1:15" x14ac:dyDescent="0.25">
      <c r="A761" s="62">
        <v>20126</v>
      </c>
      <c r="B761" s="64" t="s">
        <v>6438</v>
      </c>
      <c r="C761" s="63" t="s">
        <v>772</v>
      </c>
      <c r="D761" s="64">
        <v>1126</v>
      </c>
      <c r="E761" s="64" t="s">
        <v>6375</v>
      </c>
      <c r="F761" s="63">
        <v>483</v>
      </c>
      <c r="G761" s="64" t="s">
        <v>109</v>
      </c>
      <c r="H761" s="64">
        <v>35</v>
      </c>
      <c r="I761" s="64" t="s">
        <v>6382</v>
      </c>
      <c r="J761" s="64">
        <v>8</v>
      </c>
      <c r="K761" s="64" t="s">
        <v>115</v>
      </c>
      <c r="L761" s="64">
        <v>1536</v>
      </c>
      <c r="M761" s="64" t="s">
        <v>6519</v>
      </c>
      <c r="O761" s="64">
        <v>10899000</v>
      </c>
    </row>
    <row r="762" spans="1:15" x14ac:dyDescent="0.25">
      <c r="A762" s="62">
        <v>20127</v>
      </c>
      <c r="B762" s="64" t="s">
        <v>6439</v>
      </c>
      <c r="C762" s="63" t="s">
        <v>306</v>
      </c>
      <c r="D762" s="64">
        <v>519</v>
      </c>
      <c r="E762" s="64" t="s">
        <v>297</v>
      </c>
      <c r="F762" s="63">
        <v>424</v>
      </c>
      <c r="G762" s="64" t="s">
        <v>85</v>
      </c>
      <c r="H762" s="64">
        <v>25</v>
      </c>
      <c r="I762" s="64" t="s">
        <v>6381</v>
      </c>
      <c r="J762" s="64">
        <v>4</v>
      </c>
      <c r="K762" s="64" t="s">
        <v>29</v>
      </c>
      <c r="L762" s="64">
        <v>1000</v>
      </c>
      <c r="M762" s="64" t="s">
        <v>6520</v>
      </c>
      <c r="O762" s="64">
        <v>6149000</v>
      </c>
    </row>
    <row r="763" spans="1:15" x14ac:dyDescent="0.25">
      <c r="A763" s="62">
        <v>20128</v>
      </c>
      <c r="B763" s="64" t="s">
        <v>6440</v>
      </c>
      <c r="C763" s="63" t="s">
        <v>6369</v>
      </c>
      <c r="D763" s="64">
        <v>264</v>
      </c>
      <c r="E763" s="63" t="s">
        <v>34</v>
      </c>
      <c r="F763" s="63">
        <v>312</v>
      </c>
      <c r="G763" s="64" t="s">
        <v>85</v>
      </c>
      <c r="H763" s="64">
        <v>25</v>
      </c>
      <c r="I763" s="64" t="s">
        <v>6381</v>
      </c>
      <c r="J763" s="64">
        <v>4</v>
      </c>
      <c r="K763" s="64" t="s">
        <v>115</v>
      </c>
      <c r="L763" s="64">
        <v>1536</v>
      </c>
      <c r="M763" s="64" t="s">
        <v>6521</v>
      </c>
      <c r="O763" s="64">
        <v>6099000</v>
      </c>
    </row>
    <row r="764" spans="1:15" x14ac:dyDescent="0.25">
      <c r="A764" s="62">
        <v>20129</v>
      </c>
      <c r="B764" s="64" t="s">
        <v>6441</v>
      </c>
      <c r="C764" s="63" t="s">
        <v>306</v>
      </c>
      <c r="D764" s="64">
        <v>519</v>
      </c>
      <c r="E764" s="64" t="s">
        <v>297</v>
      </c>
      <c r="F764" s="63">
        <v>424</v>
      </c>
      <c r="G764" s="64" t="s">
        <v>109</v>
      </c>
      <c r="H764" s="64">
        <v>35</v>
      </c>
      <c r="I764" s="64" t="s">
        <v>6382</v>
      </c>
      <c r="J764" s="64">
        <v>8</v>
      </c>
      <c r="K764" s="64" t="s">
        <v>115</v>
      </c>
      <c r="L764" s="64">
        <v>1536</v>
      </c>
      <c r="M764" s="64" t="s">
        <v>6522</v>
      </c>
      <c r="O764" s="64">
        <v>7799000</v>
      </c>
    </row>
    <row r="765" spans="1:15" x14ac:dyDescent="0.25">
      <c r="A765" s="62">
        <v>20130</v>
      </c>
      <c r="B765" s="64" t="s">
        <v>6442</v>
      </c>
      <c r="C765" s="63" t="s">
        <v>6367</v>
      </c>
      <c r="D765" s="64">
        <v>876</v>
      </c>
      <c r="E765" s="63" t="s">
        <v>34</v>
      </c>
      <c r="F765" s="63">
        <v>312</v>
      </c>
      <c r="G765" s="64" t="s">
        <v>134</v>
      </c>
      <c r="H765" s="64">
        <v>45</v>
      </c>
      <c r="I765" s="64" t="s">
        <v>6381</v>
      </c>
      <c r="J765" s="64">
        <v>4</v>
      </c>
      <c r="K765" s="64" t="s">
        <v>115</v>
      </c>
      <c r="L765" s="64">
        <v>1536</v>
      </c>
      <c r="M765" s="64" t="s">
        <v>6523</v>
      </c>
      <c r="O765" s="64">
        <v>7499000</v>
      </c>
    </row>
    <row r="766" spans="1:15" x14ac:dyDescent="0.25">
      <c r="A766" s="62">
        <v>20131</v>
      </c>
      <c r="B766" s="64" t="s">
        <v>6442</v>
      </c>
      <c r="C766" s="64" t="s">
        <v>1766</v>
      </c>
      <c r="D766" s="64">
        <v>100</v>
      </c>
      <c r="E766" s="63" t="s">
        <v>34</v>
      </c>
      <c r="F766" s="63">
        <v>312</v>
      </c>
      <c r="G766" s="64" t="s">
        <v>85</v>
      </c>
      <c r="H766" s="64">
        <v>25</v>
      </c>
      <c r="I766" s="64" t="s">
        <v>6381</v>
      </c>
      <c r="J766" s="64">
        <v>4</v>
      </c>
      <c r="K766" s="64" t="s">
        <v>48</v>
      </c>
      <c r="L766" s="64">
        <v>768</v>
      </c>
      <c r="M766" s="64" t="s">
        <v>6524</v>
      </c>
      <c r="O766" s="64">
        <v>5399000</v>
      </c>
    </row>
    <row r="767" spans="1:15" x14ac:dyDescent="0.25">
      <c r="A767" s="62">
        <v>20132</v>
      </c>
      <c r="B767" s="64" t="s">
        <v>6444</v>
      </c>
      <c r="C767" s="63" t="s">
        <v>858</v>
      </c>
      <c r="D767" s="64">
        <v>1037</v>
      </c>
      <c r="E767" s="64" t="s">
        <v>6378</v>
      </c>
      <c r="F767" s="63">
        <v>429</v>
      </c>
      <c r="G767" s="64" t="s">
        <v>109</v>
      </c>
      <c r="H767" s="64">
        <v>35</v>
      </c>
      <c r="I767" s="64" t="s">
        <v>6382</v>
      </c>
      <c r="J767" s="64">
        <v>8</v>
      </c>
      <c r="K767" s="64" t="s">
        <v>115</v>
      </c>
      <c r="L767" s="64">
        <v>1536</v>
      </c>
      <c r="M767" s="64" t="s">
        <v>6526</v>
      </c>
      <c r="O767" s="64">
        <v>10999000</v>
      </c>
    </row>
    <row r="768" spans="1:15" x14ac:dyDescent="0.25">
      <c r="A768" s="62">
        <v>20133</v>
      </c>
      <c r="B768" s="64" t="s">
        <v>6443</v>
      </c>
      <c r="C768" s="63" t="s">
        <v>348</v>
      </c>
      <c r="D768" s="64">
        <v>1213</v>
      </c>
      <c r="E768" s="64" t="s">
        <v>6375</v>
      </c>
      <c r="F768" s="63">
        <v>483</v>
      </c>
      <c r="G768" s="64" t="s">
        <v>109</v>
      </c>
      <c r="H768" s="64">
        <v>35</v>
      </c>
      <c r="I768" s="64" t="s">
        <v>6382</v>
      </c>
      <c r="J768" s="64">
        <v>8</v>
      </c>
      <c r="K768" s="64" t="s">
        <v>115</v>
      </c>
      <c r="L768" s="64">
        <v>1536</v>
      </c>
      <c r="M768" s="64" t="s">
        <v>6525</v>
      </c>
      <c r="O768" s="64">
        <v>10599000</v>
      </c>
    </row>
    <row r="769" spans="1:15" x14ac:dyDescent="0.25">
      <c r="A769" s="62">
        <v>20134</v>
      </c>
      <c r="B769" s="64" t="s">
        <v>6445</v>
      </c>
      <c r="C769" s="63" t="s">
        <v>306</v>
      </c>
      <c r="D769" s="64">
        <v>519</v>
      </c>
      <c r="E769" s="64" t="s">
        <v>297</v>
      </c>
      <c r="F769" s="63">
        <v>424</v>
      </c>
      <c r="G769" s="64" t="s">
        <v>127</v>
      </c>
      <c r="H769" s="64">
        <v>30</v>
      </c>
      <c r="I769" s="64" t="s">
        <v>6381</v>
      </c>
      <c r="J769" s="64">
        <v>4</v>
      </c>
      <c r="K769" s="64" t="s">
        <v>48</v>
      </c>
      <c r="L769" s="64">
        <v>768</v>
      </c>
      <c r="M769" s="64" t="s">
        <v>6527</v>
      </c>
      <c r="O769" s="64">
        <v>6199000</v>
      </c>
    </row>
    <row r="770" spans="1:15" x14ac:dyDescent="0.25">
      <c r="A770" s="62">
        <v>20135</v>
      </c>
      <c r="B770" s="64" t="s">
        <v>6445</v>
      </c>
      <c r="C770" s="63" t="s">
        <v>772</v>
      </c>
      <c r="D770" s="64">
        <v>1126</v>
      </c>
      <c r="E770" s="64" t="s">
        <v>6375</v>
      </c>
      <c r="F770" s="63">
        <v>483</v>
      </c>
      <c r="G770" s="64" t="s">
        <v>127</v>
      </c>
      <c r="H770" s="64">
        <v>30</v>
      </c>
      <c r="I770" s="64" t="s">
        <v>6382</v>
      </c>
      <c r="J770" s="64">
        <v>8</v>
      </c>
      <c r="K770" s="64" t="s">
        <v>115</v>
      </c>
      <c r="L770" s="64">
        <v>1536</v>
      </c>
      <c r="M770" s="64" t="s">
        <v>6528</v>
      </c>
      <c r="O770" s="64">
        <v>9999000</v>
      </c>
    </row>
    <row r="771" spans="1:15" x14ac:dyDescent="0.25">
      <c r="A771" s="62">
        <v>20136</v>
      </c>
      <c r="B771" s="64" t="s">
        <v>6446</v>
      </c>
      <c r="C771" s="63" t="s">
        <v>788</v>
      </c>
      <c r="D771" s="64">
        <v>1107</v>
      </c>
      <c r="E771" s="64" t="s">
        <v>6375</v>
      </c>
      <c r="F771" s="63">
        <v>483</v>
      </c>
      <c r="G771" s="64" t="s">
        <v>109</v>
      </c>
      <c r="H771" s="64">
        <v>35</v>
      </c>
      <c r="I771" s="64" t="s">
        <v>6383</v>
      </c>
      <c r="J771" s="64">
        <v>16</v>
      </c>
      <c r="K771" s="64" t="s">
        <v>6384</v>
      </c>
      <c r="L771" s="64">
        <v>3072</v>
      </c>
      <c r="M771" s="64" t="s">
        <v>6529</v>
      </c>
      <c r="O771" s="64">
        <v>16799000</v>
      </c>
    </row>
    <row r="772" spans="1:15" x14ac:dyDescent="0.25">
      <c r="A772" s="62">
        <v>20137</v>
      </c>
      <c r="B772" s="64" t="s">
        <v>6447</v>
      </c>
      <c r="C772" s="64" t="s">
        <v>1766</v>
      </c>
      <c r="D772" s="64">
        <v>100</v>
      </c>
      <c r="E772" s="63" t="s">
        <v>34</v>
      </c>
      <c r="F772" s="63">
        <v>312</v>
      </c>
      <c r="G772" s="64" t="s">
        <v>95</v>
      </c>
      <c r="H772" s="64">
        <v>20</v>
      </c>
      <c r="I772" s="64" t="s">
        <v>6382</v>
      </c>
      <c r="J772" s="64">
        <v>8</v>
      </c>
      <c r="K772" s="64" t="s">
        <v>35</v>
      </c>
      <c r="L772" s="64">
        <v>384</v>
      </c>
      <c r="M772" s="64" t="s">
        <v>6530</v>
      </c>
      <c r="O772" s="64">
        <v>4799000</v>
      </c>
    </row>
    <row r="773" spans="1:15" x14ac:dyDescent="0.25">
      <c r="A773" s="62">
        <v>20138</v>
      </c>
      <c r="B773" s="64" t="s">
        <v>6448</v>
      </c>
      <c r="C773" s="63" t="s">
        <v>1766</v>
      </c>
      <c r="D773" s="64">
        <v>100</v>
      </c>
      <c r="E773" s="63" t="s">
        <v>3021</v>
      </c>
      <c r="F773" s="63">
        <v>148</v>
      </c>
      <c r="G773" s="64" t="s">
        <v>95</v>
      </c>
      <c r="H773" s="64">
        <v>20</v>
      </c>
      <c r="I773" s="64" t="s">
        <v>6381</v>
      </c>
      <c r="J773" s="64">
        <v>4</v>
      </c>
      <c r="K773" s="64" t="s">
        <v>48</v>
      </c>
      <c r="L773" s="64">
        <v>768</v>
      </c>
      <c r="M773" s="64" t="s">
        <v>6531</v>
      </c>
      <c r="O773" s="64">
        <v>5499000</v>
      </c>
    </row>
    <row r="774" spans="1:15" x14ac:dyDescent="0.25">
      <c r="A774" s="62">
        <v>20139</v>
      </c>
      <c r="B774" s="64" t="s">
        <v>6449</v>
      </c>
      <c r="C774" s="63" t="s">
        <v>6367</v>
      </c>
      <c r="D774" s="64">
        <v>876</v>
      </c>
      <c r="E774" s="63" t="s">
        <v>34</v>
      </c>
      <c r="F774" s="63">
        <v>312</v>
      </c>
      <c r="G774" s="64" t="s">
        <v>127</v>
      </c>
      <c r="H774" s="64">
        <v>30</v>
      </c>
      <c r="I774" s="64" t="s">
        <v>6382</v>
      </c>
      <c r="J774" s="64">
        <v>8</v>
      </c>
      <c r="K774" s="64" t="s">
        <v>115</v>
      </c>
      <c r="L774" s="64">
        <v>1536</v>
      </c>
      <c r="M774" s="64" t="s">
        <v>6532</v>
      </c>
      <c r="O774" s="64">
        <v>9899000</v>
      </c>
    </row>
    <row r="775" spans="1:15" x14ac:dyDescent="0.25">
      <c r="A775" s="62">
        <v>20140</v>
      </c>
      <c r="B775" s="64" t="s">
        <v>6449</v>
      </c>
      <c r="C775" s="63" t="s">
        <v>838</v>
      </c>
      <c r="D775" s="64">
        <v>1060</v>
      </c>
      <c r="E775" s="63" t="s">
        <v>6372</v>
      </c>
      <c r="F775" s="63">
        <v>472</v>
      </c>
      <c r="G775" s="64" t="s">
        <v>127</v>
      </c>
      <c r="H775" s="64">
        <v>30</v>
      </c>
      <c r="I775" s="64" t="s">
        <v>6383</v>
      </c>
      <c r="J775" s="64">
        <v>16</v>
      </c>
      <c r="K775" s="64" t="s">
        <v>115</v>
      </c>
      <c r="L775" s="64">
        <v>1536</v>
      </c>
      <c r="M775" s="64" t="s">
        <v>6533</v>
      </c>
      <c r="O775" s="64">
        <v>15199000</v>
      </c>
    </row>
    <row r="776" spans="1:15" x14ac:dyDescent="0.25">
      <c r="A776" s="62">
        <v>20141</v>
      </c>
      <c r="B776" s="64" t="s">
        <v>6451</v>
      </c>
      <c r="C776" s="63" t="s">
        <v>333</v>
      </c>
      <c r="D776" s="64">
        <v>1146</v>
      </c>
      <c r="E776" s="64" t="s">
        <v>4111</v>
      </c>
      <c r="F776" s="63">
        <v>562</v>
      </c>
      <c r="G776" s="64" t="s">
        <v>193</v>
      </c>
      <c r="H776" s="64">
        <v>65</v>
      </c>
      <c r="I776" s="64" t="s">
        <v>6382</v>
      </c>
      <c r="J776" s="64">
        <v>8</v>
      </c>
      <c r="K776" s="64" t="s">
        <v>115</v>
      </c>
      <c r="L776" s="64">
        <v>1536</v>
      </c>
      <c r="M776" s="64" t="s">
        <v>6535</v>
      </c>
      <c r="O776" s="64">
        <v>11299000</v>
      </c>
    </row>
    <row r="777" spans="1:15" x14ac:dyDescent="0.25">
      <c r="A777" s="62">
        <v>20142</v>
      </c>
      <c r="B777" s="64" t="s">
        <v>6450</v>
      </c>
      <c r="C777" s="63" t="s">
        <v>338</v>
      </c>
      <c r="D777" s="64">
        <v>1140</v>
      </c>
      <c r="E777" s="64" t="s">
        <v>4111</v>
      </c>
      <c r="F777" s="63">
        <v>562</v>
      </c>
      <c r="G777" s="64" t="s">
        <v>132</v>
      </c>
      <c r="H777" s="64">
        <v>50</v>
      </c>
      <c r="I777" s="64" t="s">
        <v>6383</v>
      </c>
      <c r="J777" s="64">
        <v>16</v>
      </c>
      <c r="K777" s="64" t="s">
        <v>115</v>
      </c>
      <c r="L777" s="64">
        <v>1536</v>
      </c>
      <c r="M777" s="64" t="s">
        <v>6534</v>
      </c>
      <c r="O777" s="64">
        <v>11999000</v>
      </c>
    </row>
    <row r="778" spans="1:15" x14ac:dyDescent="0.25">
      <c r="A778" s="62">
        <v>20143</v>
      </c>
      <c r="B778" s="64" t="s">
        <v>6442</v>
      </c>
      <c r="C778" s="64" t="s">
        <v>6365</v>
      </c>
      <c r="D778" s="64">
        <v>1103</v>
      </c>
      <c r="E778" s="63" t="s">
        <v>6372</v>
      </c>
      <c r="F778" s="63">
        <v>472</v>
      </c>
      <c r="G778" s="64" t="s">
        <v>127</v>
      </c>
      <c r="H778" s="64">
        <v>30</v>
      </c>
      <c r="I778" s="64" t="s">
        <v>6382</v>
      </c>
      <c r="J778" s="64">
        <v>8</v>
      </c>
      <c r="K778" s="64" t="s">
        <v>115</v>
      </c>
      <c r="L778" s="64">
        <v>1536</v>
      </c>
      <c r="M778" s="64" t="s">
        <v>6536</v>
      </c>
      <c r="O778" s="64">
        <v>11999000</v>
      </c>
    </row>
    <row r="779" spans="1:15" x14ac:dyDescent="0.25">
      <c r="A779" s="62">
        <v>20144</v>
      </c>
      <c r="B779" s="64" t="s">
        <v>6442</v>
      </c>
      <c r="C779" s="63" t="s">
        <v>6368</v>
      </c>
      <c r="D779" s="64">
        <v>785</v>
      </c>
      <c r="E779" s="63" t="s">
        <v>6374</v>
      </c>
      <c r="F779" s="63">
        <v>460</v>
      </c>
      <c r="G779" s="64" t="s">
        <v>85</v>
      </c>
      <c r="H779" s="64">
        <v>25</v>
      </c>
      <c r="I779" s="64" t="s">
        <v>6381</v>
      </c>
      <c r="J779" s="64">
        <v>4</v>
      </c>
      <c r="K779" s="64" t="s">
        <v>48</v>
      </c>
      <c r="L779" s="64">
        <v>768</v>
      </c>
      <c r="M779" s="64" t="s">
        <v>6537</v>
      </c>
      <c r="O779" s="64">
        <v>6699000</v>
      </c>
    </row>
    <row r="780" spans="1:15" x14ac:dyDescent="0.25">
      <c r="A780" s="62">
        <v>20145</v>
      </c>
      <c r="B780" s="64" t="s">
        <v>6442</v>
      </c>
      <c r="C780" s="63" t="s">
        <v>6550</v>
      </c>
      <c r="D780" s="64">
        <v>1093</v>
      </c>
      <c r="E780" s="64" t="s">
        <v>6375</v>
      </c>
      <c r="F780" s="63">
        <v>483</v>
      </c>
      <c r="G780" s="64" t="s">
        <v>109</v>
      </c>
      <c r="H780" s="64">
        <v>35</v>
      </c>
      <c r="I780" s="64" t="s">
        <v>6382</v>
      </c>
      <c r="J780" s="64">
        <v>8</v>
      </c>
      <c r="K780" s="64" t="s">
        <v>6384</v>
      </c>
      <c r="L780" s="64">
        <v>3072</v>
      </c>
      <c r="M780" s="64" t="s">
        <v>6538</v>
      </c>
      <c r="O780" s="64">
        <v>9999000</v>
      </c>
    </row>
    <row r="781" spans="1:15" x14ac:dyDescent="0.25">
      <c r="A781" s="62">
        <v>20146</v>
      </c>
      <c r="B781" s="64" t="s">
        <v>6443</v>
      </c>
      <c r="C781" s="63" t="s">
        <v>6371</v>
      </c>
      <c r="D781" s="64">
        <v>1027</v>
      </c>
      <c r="E781" s="63" t="s">
        <v>6371</v>
      </c>
      <c r="F781" s="63">
        <v>376</v>
      </c>
      <c r="G781" s="64" t="s">
        <v>127</v>
      </c>
      <c r="H781" s="64">
        <v>30</v>
      </c>
      <c r="I781" s="64" t="s">
        <v>6382</v>
      </c>
      <c r="J781" s="64">
        <v>8</v>
      </c>
      <c r="K781" s="64" t="s">
        <v>115</v>
      </c>
      <c r="L781" s="64">
        <v>1536</v>
      </c>
      <c r="M781" s="64" t="s">
        <v>6539</v>
      </c>
      <c r="O781" s="64">
        <v>9899000</v>
      </c>
    </row>
    <row r="782" spans="1:15" x14ac:dyDescent="0.25">
      <c r="A782" s="62">
        <v>20147</v>
      </c>
      <c r="B782" s="64" t="s">
        <v>6443</v>
      </c>
      <c r="C782" s="63" t="s">
        <v>6550</v>
      </c>
      <c r="D782" s="64">
        <v>1093</v>
      </c>
      <c r="E782" s="64" t="s">
        <v>6375</v>
      </c>
      <c r="F782" s="63">
        <v>483</v>
      </c>
      <c r="G782" s="64" t="s">
        <v>127</v>
      </c>
      <c r="H782" s="64">
        <v>30</v>
      </c>
      <c r="I782" s="64" t="s">
        <v>6381</v>
      </c>
      <c r="J782" s="64">
        <v>4</v>
      </c>
      <c r="K782" s="64" t="s">
        <v>115</v>
      </c>
      <c r="L782" s="64">
        <v>1536</v>
      </c>
      <c r="M782" s="64" t="s">
        <v>6540</v>
      </c>
      <c r="O782" s="64">
        <v>10999000</v>
      </c>
    </row>
    <row r="783" spans="1:15" x14ac:dyDescent="0.25">
      <c r="A783" s="62">
        <v>20148</v>
      </c>
      <c r="B783" s="64" t="s">
        <v>6455</v>
      </c>
      <c r="C783" s="64" t="s">
        <v>333</v>
      </c>
      <c r="D783" s="64">
        <v>1146</v>
      </c>
      <c r="E783" s="64" t="s">
        <v>4111</v>
      </c>
      <c r="F783" s="63">
        <v>562</v>
      </c>
      <c r="G783" s="64" t="s">
        <v>193</v>
      </c>
      <c r="H783" s="64">
        <v>65</v>
      </c>
      <c r="I783" s="64" t="s">
        <v>6383</v>
      </c>
      <c r="J783" s="64">
        <v>16</v>
      </c>
      <c r="K783" s="64" t="s">
        <v>115</v>
      </c>
      <c r="L783" s="64">
        <v>1536</v>
      </c>
      <c r="M783" s="64" t="s">
        <v>6544</v>
      </c>
      <c r="O783" s="64">
        <v>16099000</v>
      </c>
    </row>
    <row r="784" spans="1:15" x14ac:dyDescent="0.25">
      <c r="A784" s="62">
        <v>20149</v>
      </c>
      <c r="B784" s="64" t="s">
        <v>6454</v>
      </c>
      <c r="C784" s="63" t="s">
        <v>345</v>
      </c>
      <c r="D784" s="64">
        <v>1204</v>
      </c>
      <c r="E784" s="64" t="s">
        <v>5381</v>
      </c>
      <c r="F784" s="63">
        <v>595</v>
      </c>
      <c r="G784" s="64" t="s">
        <v>193</v>
      </c>
      <c r="H784" s="64">
        <v>65</v>
      </c>
      <c r="I784" s="64" t="s">
        <v>6383</v>
      </c>
      <c r="J784" s="64">
        <v>16</v>
      </c>
      <c r="K784" s="64" t="s">
        <v>115</v>
      </c>
      <c r="L784" s="64">
        <v>1536</v>
      </c>
      <c r="M784" s="64" t="s">
        <v>6543</v>
      </c>
      <c r="O784" s="64">
        <v>19199000</v>
      </c>
    </row>
    <row r="785" spans="1:15" x14ac:dyDescent="0.25">
      <c r="A785" s="62">
        <v>20150</v>
      </c>
      <c r="B785" s="64" t="s">
        <v>6456</v>
      </c>
      <c r="C785" s="63" t="s">
        <v>345</v>
      </c>
      <c r="D785" s="64">
        <v>1204</v>
      </c>
      <c r="E785" s="64" t="s">
        <v>4111</v>
      </c>
      <c r="F785" s="63">
        <v>562</v>
      </c>
      <c r="G785" s="64" t="s">
        <v>193</v>
      </c>
      <c r="H785" s="64">
        <v>65</v>
      </c>
      <c r="I785" s="64" t="s">
        <v>6383</v>
      </c>
      <c r="J785" s="64">
        <v>16</v>
      </c>
      <c r="K785" s="64" t="s">
        <v>115</v>
      </c>
      <c r="L785" s="64">
        <v>1536</v>
      </c>
      <c r="M785" s="64" t="s">
        <v>6545</v>
      </c>
      <c r="O785" s="64">
        <v>15999000</v>
      </c>
    </row>
    <row r="786" spans="1:15" x14ac:dyDescent="0.25">
      <c r="A786" s="62">
        <v>20151</v>
      </c>
      <c r="B786" s="64" t="s">
        <v>6457</v>
      </c>
      <c r="C786" s="63" t="s">
        <v>345</v>
      </c>
      <c r="D786" s="64">
        <v>1204</v>
      </c>
      <c r="E786" s="64" t="s">
        <v>354</v>
      </c>
      <c r="F786" s="63">
        <v>601</v>
      </c>
      <c r="G786" s="64" t="s">
        <v>193</v>
      </c>
      <c r="H786" s="64">
        <v>65</v>
      </c>
      <c r="I786" s="64" t="s">
        <v>6383</v>
      </c>
      <c r="J786" s="64">
        <v>16</v>
      </c>
      <c r="K786" s="64" t="s">
        <v>115</v>
      </c>
      <c r="L786" s="64">
        <v>1536</v>
      </c>
      <c r="M786" s="64" t="s">
        <v>6546</v>
      </c>
      <c r="O786" s="64">
        <v>19949000</v>
      </c>
    </row>
    <row r="787" spans="1:15" x14ac:dyDescent="0.25">
      <c r="A787" s="62">
        <v>20152</v>
      </c>
      <c r="B787" s="64" t="s">
        <v>6453</v>
      </c>
      <c r="C787" s="63" t="s">
        <v>338</v>
      </c>
      <c r="D787" s="64">
        <v>1140</v>
      </c>
      <c r="E787" s="64" t="s">
        <v>4111</v>
      </c>
      <c r="F787" s="63">
        <v>562</v>
      </c>
      <c r="G787" s="64" t="s">
        <v>132</v>
      </c>
      <c r="H787" s="64">
        <v>50</v>
      </c>
      <c r="I787" s="64" t="s">
        <v>6383</v>
      </c>
      <c r="J787" s="64">
        <v>16</v>
      </c>
      <c r="K787" s="64" t="s">
        <v>115</v>
      </c>
      <c r="L787" s="64">
        <v>1536</v>
      </c>
      <c r="M787" s="64" t="s">
        <v>6542</v>
      </c>
      <c r="O787" s="64">
        <v>14999000</v>
      </c>
    </row>
    <row r="788" spans="1:15" x14ac:dyDescent="0.25">
      <c r="A788" s="62">
        <v>20153</v>
      </c>
      <c r="B788" s="64" t="s">
        <v>6452</v>
      </c>
      <c r="C788" s="63" t="s">
        <v>338</v>
      </c>
      <c r="D788" s="64">
        <v>1140</v>
      </c>
      <c r="E788" s="64" t="s">
        <v>5393</v>
      </c>
      <c r="F788" s="63">
        <v>366</v>
      </c>
      <c r="G788" s="64" t="s">
        <v>132</v>
      </c>
      <c r="H788" s="64">
        <v>50</v>
      </c>
      <c r="I788" s="64" t="s">
        <v>6383</v>
      </c>
      <c r="J788" s="64">
        <v>16</v>
      </c>
      <c r="K788" s="64" t="s">
        <v>115</v>
      </c>
      <c r="L788" s="64">
        <v>1536</v>
      </c>
      <c r="M788" s="64" t="s">
        <v>6541</v>
      </c>
      <c r="O788" s="64">
        <v>18099000</v>
      </c>
    </row>
    <row r="789" spans="1:15" x14ac:dyDescent="0.25">
      <c r="A789" s="62">
        <v>20154</v>
      </c>
      <c r="B789" s="64" t="s">
        <v>6445</v>
      </c>
      <c r="C789" s="63" t="s">
        <v>6367</v>
      </c>
      <c r="D789" s="64">
        <v>876</v>
      </c>
      <c r="E789" s="63" t="s">
        <v>34</v>
      </c>
      <c r="F789" s="63">
        <v>312</v>
      </c>
      <c r="G789" s="64" t="s">
        <v>127</v>
      </c>
      <c r="H789" s="64">
        <v>30</v>
      </c>
      <c r="I789" s="64" t="s">
        <v>6381</v>
      </c>
      <c r="J789" s="64">
        <v>4</v>
      </c>
      <c r="K789" s="64" t="s">
        <v>48</v>
      </c>
      <c r="L789" s="64">
        <v>768</v>
      </c>
      <c r="M789" s="64" t="s">
        <v>6547</v>
      </c>
      <c r="O789" s="64">
        <v>6899000</v>
      </c>
    </row>
    <row r="790" spans="1:15" x14ac:dyDescent="0.25">
      <c r="A790" s="62">
        <v>20155</v>
      </c>
      <c r="B790" s="64" t="s">
        <v>6458</v>
      </c>
      <c r="C790" s="63" t="s">
        <v>345</v>
      </c>
      <c r="D790" s="64">
        <v>1204</v>
      </c>
      <c r="E790" s="64" t="s">
        <v>4111</v>
      </c>
      <c r="F790" s="63">
        <v>562</v>
      </c>
      <c r="G790" s="64" t="s">
        <v>193</v>
      </c>
      <c r="H790" s="64">
        <v>65</v>
      </c>
      <c r="I790" s="64" t="s">
        <v>6382</v>
      </c>
      <c r="J790" s="64">
        <v>8</v>
      </c>
      <c r="K790" s="64" t="s">
        <v>115</v>
      </c>
      <c r="L790" s="64">
        <v>1536</v>
      </c>
      <c r="M790" s="64" t="s">
        <v>6548</v>
      </c>
      <c r="O790" s="64">
        <v>12499000</v>
      </c>
    </row>
    <row r="791" spans="1:15" x14ac:dyDescent="0.25">
      <c r="A791" s="62">
        <v>20156</v>
      </c>
      <c r="B791" s="64" t="s">
        <v>6459</v>
      </c>
      <c r="C791" s="63" t="s">
        <v>345</v>
      </c>
      <c r="D791" s="64">
        <v>1204</v>
      </c>
      <c r="E791" s="64" t="s">
        <v>4111</v>
      </c>
      <c r="F791" s="63">
        <v>562</v>
      </c>
      <c r="G791" s="64" t="s">
        <v>193</v>
      </c>
      <c r="H791" s="64">
        <v>65</v>
      </c>
      <c r="I791" s="64" t="s">
        <v>6382</v>
      </c>
      <c r="J791" s="64">
        <v>8</v>
      </c>
      <c r="K791" s="64" t="s">
        <v>115</v>
      </c>
      <c r="L791" s="64">
        <v>1536</v>
      </c>
      <c r="M791" s="64" t="s">
        <v>6549</v>
      </c>
      <c r="O791" s="64">
        <v>13199000</v>
      </c>
    </row>
    <row r="792" spans="1:15" ht="19.5" x14ac:dyDescent="0.3">
      <c r="A792" s="62">
        <v>20157</v>
      </c>
      <c r="B792" s="65" t="s">
        <v>6552</v>
      </c>
      <c r="C792" s="64" t="s">
        <v>1766</v>
      </c>
      <c r="D792" s="64">
        <v>100</v>
      </c>
      <c r="E792" s="63" t="s">
        <v>34</v>
      </c>
      <c r="F792" s="63">
        <v>312</v>
      </c>
      <c r="G792" s="64" t="s">
        <v>85</v>
      </c>
      <c r="H792" s="64">
        <v>25</v>
      </c>
      <c r="I792" s="64" t="s">
        <v>6381</v>
      </c>
      <c r="J792" s="64">
        <v>4</v>
      </c>
      <c r="K792" s="64" t="s">
        <v>35</v>
      </c>
      <c r="L792" s="64">
        <v>384</v>
      </c>
      <c r="M792" s="64" t="s">
        <v>6553</v>
      </c>
      <c r="O792" s="10">
        <v>4899000</v>
      </c>
    </row>
    <row r="793" spans="1:15" x14ac:dyDescent="0.25">
      <c r="A793" s="62">
        <v>20158</v>
      </c>
      <c r="B793" s="64" t="s">
        <v>6554</v>
      </c>
      <c r="C793" s="64" t="s">
        <v>1766</v>
      </c>
      <c r="D793" s="64">
        <v>100</v>
      </c>
      <c r="E793" s="63" t="s">
        <v>34</v>
      </c>
      <c r="F793" s="63">
        <v>312</v>
      </c>
      <c r="G793" s="64" t="s">
        <v>85</v>
      </c>
      <c r="H793" s="64">
        <v>25</v>
      </c>
      <c r="I793" s="64" t="s">
        <v>6381</v>
      </c>
      <c r="J793" s="64">
        <v>4</v>
      </c>
      <c r="K793" s="64" t="s">
        <v>48</v>
      </c>
      <c r="L793" s="64">
        <v>768</v>
      </c>
      <c r="M793" s="64" t="s">
        <v>6555</v>
      </c>
      <c r="O793" s="10">
        <v>3549000</v>
      </c>
    </row>
    <row r="794" spans="1:15" ht="19.5" x14ac:dyDescent="0.3">
      <c r="A794" s="62">
        <v>20159</v>
      </c>
      <c r="B794" s="65" t="s">
        <v>6556</v>
      </c>
      <c r="C794" s="64" t="s">
        <v>1766</v>
      </c>
      <c r="D794" s="64">
        <v>100</v>
      </c>
      <c r="E794" s="63" t="s">
        <v>34</v>
      </c>
      <c r="F794" s="63">
        <v>312</v>
      </c>
      <c r="G794" s="64" t="s">
        <v>109</v>
      </c>
      <c r="H794" s="64">
        <v>35</v>
      </c>
      <c r="I794" s="64" t="s">
        <v>6381</v>
      </c>
      <c r="J794" s="64">
        <v>4</v>
      </c>
      <c r="K794" s="64" t="s">
        <v>35</v>
      </c>
      <c r="L794" s="64">
        <v>384</v>
      </c>
      <c r="M794" s="64" t="s">
        <v>6557</v>
      </c>
      <c r="O794" s="10">
        <v>3599000</v>
      </c>
    </row>
    <row r="795" spans="1:15" ht="19.5" x14ac:dyDescent="0.3">
      <c r="A795" s="62">
        <v>20160</v>
      </c>
      <c r="B795" s="65" t="s">
        <v>6558</v>
      </c>
      <c r="C795" s="64" t="s">
        <v>321</v>
      </c>
      <c r="D795" s="64">
        <v>658</v>
      </c>
      <c r="E795" s="64" t="s">
        <v>297</v>
      </c>
      <c r="F795" s="63">
        <v>424</v>
      </c>
      <c r="G795" s="64" t="s">
        <v>109</v>
      </c>
      <c r="H795" s="64">
        <v>35</v>
      </c>
      <c r="I795" s="64" t="s">
        <v>6381</v>
      </c>
      <c r="J795" s="64">
        <v>4</v>
      </c>
      <c r="K795" s="64" t="s">
        <v>6560</v>
      </c>
      <c r="L795" s="64">
        <v>1024</v>
      </c>
      <c r="M795" s="64" t="s">
        <v>6559</v>
      </c>
      <c r="O795" s="10">
        <v>6799000</v>
      </c>
    </row>
    <row r="796" spans="1:15" x14ac:dyDescent="0.25">
      <c r="A796" s="62">
        <v>20161</v>
      </c>
      <c r="B796" s="64" t="s">
        <v>6561</v>
      </c>
      <c r="C796" s="64" t="s">
        <v>1766</v>
      </c>
      <c r="D796" s="64">
        <v>100</v>
      </c>
      <c r="E796" s="63" t="s">
        <v>34</v>
      </c>
      <c r="F796" s="63">
        <v>312</v>
      </c>
      <c r="G796" s="64" t="s">
        <v>109</v>
      </c>
      <c r="H796" s="64">
        <v>35</v>
      </c>
      <c r="I796" s="64" t="s">
        <v>6381</v>
      </c>
      <c r="J796" s="64">
        <v>4</v>
      </c>
      <c r="K796" s="64" t="s">
        <v>35</v>
      </c>
      <c r="L796" s="64">
        <v>384</v>
      </c>
      <c r="M796" s="64" t="s">
        <v>6562</v>
      </c>
      <c r="O796" s="10">
        <v>4549000</v>
      </c>
    </row>
    <row r="797" spans="1:15" x14ac:dyDescent="0.25">
      <c r="A797" s="62">
        <v>20162</v>
      </c>
      <c r="B797" s="64" t="s">
        <v>6563</v>
      </c>
      <c r="C797" s="64" t="s">
        <v>1766</v>
      </c>
      <c r="D797" s="64">
        <v>100</v>
      </c>
      <c r="E797" s="63" t="s">
        <v>34</v>
      </c>
      <c r="F797" s="63">
        <v>312</v>
      </c>
      <c r="G797" s="64" t="s">
        <v>85</v>
      </c>
      <c r="H797" s="64">
        <v>25</v>
      </c>
      <c r="I797" s="64" t="s">
        <v>6381</v>
      </c>
      <c r="J797" s="64">
        <v>4</v>
      </c>
      <c r="K797" s="64" t="s">
        <v>48</v>
      </c>
      <c r="L797" s="64">
        <v>768</v>
      </c>
      <c r="M797" s="64" t="s">
        <v>6564</v>
      </c>
      <c r="O797" s="10">
        <v>5499000</v>
      </c>
    </row>
    <row r="798" spans="1:15" x14ac:dyDescent="0.25">
      <c r="A798" s="62">
        <v>20163</v>
      </c>
      <c r="B798" s="64" t="s">
        <v>6565</v>
      </c>
      <c r="C798" s="63" t="s">
        <v>345</v>
      </c>
      <c r="D798" s="64">
        <v>1204</v>
      </c>
      <c r="E798" s="64" t="s">
        <v>5381</v>
      </c>
      <c r="F798" s="63">
        <v>595</v>
      </c>
      <c r="G798" s="64" t="s">
        <v>193</v>
      </c>
      <c r="H798" s="64">
        <v>65</v>
      </c>
      <c r="I798" s="64" t="s">
        <v>6383</v>
      </c>
      <c r="J798" s="64">
        <v>16</v>
      </c>
      <c r="K798" s="64" t="s">
        <v>202</v>
      </c>
      <c r="L798" s="64">
        <v>1768</v>
      </c>
      <c r="M798" s="64" t="s">
        <v>6566</v>
      </c>
      <c r="O798" s="10">
        <v>16099000</v>
      </c>
    </row>
    <row r="799" spans="1:15" x14ac:dyDescent="0.25">
      <c r="A799" s="62">
        <v>20164</v>
      </c>
      <c r="B799" s="64" t="s">
        <v>6567</v>
      </c>
      <c r="C799" s="64" t="s">
        <v>50</v>
      </c>
      <c r="D799" s="64">
        <v>789</v>
      </c>
      <c r="E799" s="63" t="s">
        <v>34</v>
      </c>
      <c r="F799" s="63">
        <v>312</v>
      </c>
      <c r="G799" s="64" t="s">
        <v>85</v>
      </c>
      <c r="H799" s="64">
        <v>25</v>
      </c>
      <c r="I799" s="64" t="s">
        <v>6381</v>
      </c>
      <c r="J799" s="64">
        <v>4</v>
      </c>
      <c r="K799" s="64" t="s">
        <v>48</v>
      </c>
      <c r="L799" s="64">
        <v>768</v>
      </c>
      <c r="M799" s="64" t="s">
        <v>6568</v>
      </c>
      <c r="O799" s="10">
        <v>6299000</v>
      </c>
    </row>
    <row r="800" spans="1:15" x14ac:dyDescent="0.25">
      <c r="A800" s="62">
        <v>20165</v>
      </c>
      <c r="B800" s="64" t="s">
        <v>6569</v>
      </c>
      <c r="C800" s="64" t="s">
        <v>1159</v>
      </c>
      <c r="D800" s="64">
        <v>586</v>
      </c>
      <c r="E800" s="63" t="s">
        <v>34</v>
      </c>
      <c r="F800" s="63">
        <v>312</v>
      </c>
      <c r="G800" s="64" t="s">
        <v>109</v>
      </c>
      <c r="H800" s="64">
        <v>35</v>
      </c>
      <c r="I800" s="64" t="s">
        <v>6383</v>
      </c>
      <c r="J800" s="64">
        <v>16</v>
      </c>
      <c r="K800" s="64" t="s">
        <v>48</v>
      </c>
      <c r="L800" s="64">
        <v>768</v>
      </c>
      <c r="M800" s="64" t="s">
        <v>6570</v>
      </c>
      <c r="O800" s="10">
        <v>8799000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451C-9814-4988-BD23-3A5B3F29D143}">
  <dimension ref="A1:W735"/>
  <sheetViews>
    <sheetView zoomScaleNormal="100" workbookViewId="0">
      <selection activeCell="P701" sqref="A1:P701"/>
    </sheetView>
  </sheetViews>
  <sheetFormatPr defaultRowHeight="15" x14ac:dyDescent="0.25"/>
  <cols>
    <col min="11" max="11" width="22.140625" customWidth="1"/>
    <col min="14" max="14" width="20" customWidth="1"/>
    <col min="17" max="17" width="9.140625" style="53"/>
    <col min="22" max="22" width="15.85546875" style="53" customWidth="1"/>
    <col min="23" max="23" width="9.140625" style="53"/>
  </cols>
  <sheetData>
    <row r="1" spans="1:23" x14ac:dyDescent="0.25">
      <c r="A1" t="s">
        <v>265</v>
      </c>
      <c r="B1" t="s">
        <v>26</v>
      </c>
      <c r="C1" t="s">
        <v>47</v>
      </c>
      <c r="D1" t="s">
        <v>266</v>
      </c>
      <c r="E1" t="s">
        <v>46</v>
      </c>
      <c r="F1" t="s">
        <v>267</v>
      </c>
      <c r="G1" t="s">
        <v>6109</v>
      </c>
      <c r="H1" t="s">
        <v>268</v>
      </c>
      <c r="I1" t="s">
        <v>78</v>
      </c>
      <c r="J1" t="s">
        <v>269</v>
      </c>
      <c r="K1" t="s">
        <v>79</v>
      </c>
      <c r="L1" t="s">
        <v>270</v>
      </c>
      <c r="M1" t="s">
        <v>80</v>
      </c>
      <c r="N1" t="s">
        <v>81</v>
      </c>
      <c r="O1" t="s">
        <v>82</v>
      </c>
      <c r="P1" t="s">
        <v>83</v>
      </c>
      <c r="R1" s="56"/>
    </row>
    <row r="2" spans="1:23" x14ac:dyDescent="0.25">
      <c r="A2">
        <v>10001</v>
      </c>
      <c r="B2" s="53" t="s">
        <v>5396</v>
      </c>
      <c r="C2" t="s">
        <v>1766</v>
      </c>
      <c r="D2">
        <v>100</v>
      </c>
      <c r="E2" t="s">
        <v>3021</v>
      </c>
      <c r="F2">
        <v>148</v>
      </c>
      <c r="G2" t="s">
        <v>102</v>
      </c>
      <c r="H2">
        <v>40</v>
      </c>
      <c r="I2" t="s">
        <v>110</v>
      </c>
      <c r="J2">
        <v>8</v>
      </c>
      <c r="K2" t="s">
        <v>206</v>
      </c>
      <c r="L2" s="47">
        <v>1384</v>
      </c>
      <c r="M2" t="s">
        <v>5473</v>
      </c>
      <c r="N2" s="53" t="s">
        <v>6126</v>
      </c>
      <c r="O2">
        <v>6873411</v>
      </c>
      <c r="P2" s="53" t="s">
        <v>6266</v>
      </c>
      <c r="R2" s="56"/>
      <c r="S2" s="19"/>
      <c r="T2" s="12"/>
      <c r="U2" s="53"/>
      <c r="V2" s="19">
        <v>791</v>
      </c>
      <c r="W2" s="12"/>
    </row>
    <row r="3" spans="1:23" x14ac:dyDescent="0.25">
      <c r="A3">
        <v>10002</v>
      </c>
      <c r="B3" t="s">
        <v>5397</v>
      </c>
      <c r="C3" t="s">
        <v>1766</v>
      </c>
      <c r="D3">
        <v>100</v>
      </c>
      <c r="E3" t="s">
        <v>3021</v>
      </c>
      <c r="F3">
        <v>148</v>
      </c>
      <c r="G3" t="s">
        <v>102</v>
      </c>
      <c r="H3">
        <v>40</v>
      </c>
      <c r="I3" t="s">
        <v>110</v>
      </c>
      <c r="J3">
        <v>8</v>
      </c>
      <c r="K3" t="s">
        <v>206</v>
      </c>
      <c r="L3" s="47">
        <v>1384</v>
      </c>
      <c r="M3" t="s">
        <v>5474</v>
      </c>
      <c r="N3" s="53" t="s">
        <v>6127</v>
      </c>
      <c r="O3">
        <v>7160401</v>
      </c>
      <c r="P3" s="53" t="s">
        <v>6267</v>
      </c>
      <c r="R3" s="56"/>
      <c r="S3" s="53"/>
      <c r="T3" s="12"/>
      <c r="U3" s="12">
        <v>791</v>
      </c>
      <c r="V3" s="53">
        <v>324</v>
      </c>
      <c r="W3" s="12"/>
    </row>
    <row r="4" spans="1:23" x14ac:dyDescent="0.25">
      <c r="A4">
        <v>10003</v>
      </c>
      <c r="B4" t="s">
        <v>5396</v>
      </c>
      <c r="C4" t="s">
        <v>1766</v>
      </c>
      <c r="D4">
        <v>100</v>
      </c>
      <c r="E4" t="s">
        <v>3021</v>
      </c>
      <c r="F4">
        <v>148</v>
      </c>
      <c r="G4" t="s">
        <v>102</v>
      </c>
      <c r="H4">
        <v>40</v>
      </c>
      <c r="I4" t="s">
        <v>110</v>
      </c>
      <c r="J4">
        <v>8</v>
      </c>
      <c r="K4" t="s">
        <v>206</v>
      </c>
      <c r="L4" s="47">
        <v>1384</v>
      </c>
      <c r="M4" t="s">
        <v>5475</v>
      </c>
      <c r="N4" s="53" t="s">
        <v>6126</v>
      </c>
      <c r="O4">
        <v>7447391</v>
      </c>
      <c r="P4" s="53" t="s">
        <v>6266</v>
      </c>
      <c r="R4" s="56"/>
      <c r="S4" s="53"/>
      <c r="T4" s="12"/>
      <c r="U4" s="56">
        <v>324</v>
      </c>
      <c r="V4" s="53">
        <v>25</v>
      </c>
      <c r="W4" s="12"/>
    </row>
    <row r="5" spans="1:23" x14ac:dyDescent="0.25">
      <c r="A5">
        <v>10004</v>
      </c>
      <c r="B5" t="s">
        <v>5396</v>
      </c>
      <c r="C5" t="s">
        <v>1766</v>
      </c>
      <c r="D5">
        <v>100</v>
      </c>
      <c r="E5" t="s">
        <v>3021</v>
      </c>
      <c r="F5">
        <v>148</v>
      </c>
      <c r="G5" t="s">
        <v>102</v>
      </c>
      <c r="H5">
        <v>40</v>
      </c>
      <c r="I5" t="s">
        <v>110</v>
      </c>
      <c r="J5">
        <v>8</v>
      </c>
      <c r="K5" t="s">
        <v>202</v>
      </c>
      <c r="L5" s="47">
        <v>1768</v>
      </c>
      <c r="M5" t="s">
        <v>5476</v>
      </c>
      <c r="N5" s="53" t="s">
        <v>6126</v>
      </c>
      <c r="O5">
        <v>7734381</v>
      </c>
      <c r="P5" s="53" t="s">
        <v>6266</v>
      </c>
      <c r="R5" s="56"/>
      <c r="S5" s="53"/>
      <c r="T5" s="12"/>
      <c r="U5" s="57">
        <v>25</v>
      </c>
      <c r="V5" s="53">
        <v>4</v>
      </c>
      <c r="W5" s="12"/>
    </row>
    <row r="6" spans="1:23" x14ac:dyDescent="0.25">
      <c r="A6">
        <v>10005</v>
      </c>
      <c r="B6" t="s">
        <v>5397</v>
      </c>
      <c r="C6" t="s">
        <v>1766</v>
      </c>
      <c r="D6">
        <v>100</v>
      </c>
      <c r="E6" t="s">
        <v>3021</v>
      </c>
      <c r="F6">
        <v>148</v>
      </c>
      <c r="G6" t="s">
        <v>102</v>
      </c>
      <c r="H6">
        <v>40</v>
      </c>
      <c r="I6" t="s">
        <v>99</v>
      </c>
      <c r="J6">
        <v>16</v>
      </c>
      <c r="K6" t="s">
        <v>202</v>
      </c>
      <c r="L6" s="47">
        <v>1768</v>
      </c>
      <c r="M6" t="s">
        <v>5477</v>
      </c>
      <c r="N6" s="53" t="s">
        <v>6127</v>
      </c>
      <c r="O6">
        <v>9312826</v>
      </c>
      <c r="P6" s="53" t="s">
        <v>6267</v>
      </c>
      <c r="R6" s="56"/>
      <c r="S6" s="53"/>
      <c r="T6" s="12"/>
      <c r="U6" s="12">
        <v>4</v>
      </c>
      <c r="V6" s="53">
        <v>384</v>
      </c>
      <c r="W6" s="12"/>
    </row>
    <row r="7" spans="1:23" x14ac:dyDescent="0.25">
      <c r="A7">
        <v>10006</v>
      </c>
      <c r="B7" t="s">
        <v>5398</v>
      </c>
      <c r="C7" t="s">
        <v>309</v>
      </c>
      <c r="D7">
        <v>128</v>
      </c>
      <c r="E7" t="s">
        <v>276</v>
      </c>
      <c r="F7">
        <v>168</v>
      </c>
      <c r="G7" t="s">
        <v>102</v>
      </c>
      <c r="H7">
        <v>40</v>
      </c>
      <c r="I7" t="s">
        <v>110</v>
      </c>
      <c r="J7">
        <v>8</v>
      </c>
      <c r="K7" t="s">
        <v>4119</v>
      </c>
      <c r="L7" s="47">
        <v>884</v>
      </c>
      <c r="M7" t="s">
        <v>5478</v>
      </c>
      <c r="N7" s="53" t="s">
        <v>6128</v>
      </c>
      <c r="O7">
        <v>7160401</v>
      </c>
      <c r="P7" s="53" t="s">
        <v>6268</v>
      </c>
      <c r="R7" s="56"/>
      <c r="S7" s="53"/>
      <c r="T7" s="12"/>
      <c r="U7" s="56">
        <v>384</v>
      </c>
      <c r="V7" s="53">
        <v>5080198</v>
      </c>
      <c r="W7" s="12"/>
    </row>
    <row r="8" spans="1:23" x14ac:dyDescent="0.25">
      <c r="A8">
        <v>10007</v>
      </c>
      <c r="B8" t="s">
        <v>5398</v>
      </c>
      <c r="C8" t="s">
        <v>309</v>
      </c>
      <c r="D8">
        <v>128</v>
      </c>
      <c r="E8" t="s">
        <v>276</v>
      </c>
      <c r="F8">
        <v>168</v>
      </c>
      <c r="G8" t="s">
        <v>102</v>
      </c>
      <c r="H8">
        <v>40</v>
      </c>
      <c r="I8" t="s">
        <v>99</v>
      </c>
      <c r="J8">
        <v>16</v>
      </c>
      <c r="K8" t="s">
        <v>206</v>
      </c>
      <c r="L8" s="47">
        <v>1384</v>
      </c>
      <c r="M8" t="s">
        <v>5479</v>
      </c>
      <c r="N8" s="53" t="s">
        <v>6128</v>
      </c>
      <c r="O8">
        <v>9312826</v>
      </c>
      <c r="P8" s="53" t="s">
        <v>6268</v>
      </c>
      <c r="R8" s="56"/>
      <c r="S8" s="53"/>
      <c r="T8" s="12"/>
      <c r="U8" s="56">
        <v>5080198</v>
      </c>
      <c r="W8" s="12"/>
    </row>
    <row r="9" spans="1:23" x14ac:dyDescent="0.25">
      <c r="A9">
        <v>10008</v>
      </c>
      <c r="B9" t="s">
        <v>5396</v>
      </c>
      <c r="C9" t="s">
        <v>291</v>
      </c>
      <c r="D9">
        <v>359</v>
      </c>
      <c r="E9" t="s">
        <v>292</v>
      </c>
      <c r="F9">
        <v>195</v>
      </c>
      <c r="G9" t="s">
        <v>102</v>
      </c>
      <c r="H9">
        <v>40</v>
      </c>
      <c r="I9" t="s">
        <v>110</v>
      </c>
      <c r="J9">
        <v>8</v>
      </c>
      <c r="K9" t="s">
        <v>206</v>
      </c>
      <c r="L9" s="47">
        <v>1384</v>
      </c>
      <c r="M9" t="s">
        <v>5480</v>
      </c>
      <c r="N9" s="53" t="s">
        <v>6126</v>
      </c>
      <c r="O9">
        <v>6457132</v>
      </c>
      <c r="P9" s="53" t="s">
        <v>6266</v>
      </c>
      <c r="R9" s="56"/>
      <c r="S9" s="53"/>
      <c r="T9" s="12"/>
      <c r="U9" s="53"/>
      <c r="W9" s="12"/>
    </row>
    <row r="10" spans="1:23" x14ac:dyDescent="0.25">
      <c r="A10">
        <v>10009</v>
      </c>
      <c r="B10" t="s">
        <v>5397</v>
      </c>
      <c r="C10" t="s">
        <v>291</v>
      </c>
      <c r="D10">
        <v>359</v>
      </c>
      <c r="E10" t="s">
        <v>292</v>
      </c>
      <c r="F10">
        <v>195</v>
      </c>
      <c r="G10" t="s">
        <v>102</v>
      </c>
      <c r="H10">
        <v>40</v>
      </c>
      <c r="I10" t="s">
        <v>110</v>
      </c>
      <c r="J10">
        <v>8</v>
      </c>
      <c r="K10" t="s">
        <v>206</v>
      </c>
      <c r="L10" s="47">
        <v>1384</v>
      </c>
      <c r="M10" t="s">
        <v>5481</v>
      </c>
      <c r="N10" s="53" t="s">
        <v>6127</v>
      </c>
      <c r="O10">
        <v>7160401</v>
      </c>
      <c r="P10" s="53" t="s">
        <v>6267</v>
      </c>
      <c r="R10" s="56"/>
      <c r="S10" s="53"/>
      <c r="T10" s="12"/>
      <c r="U10" s="53"/>
      <c r="W10" s="12"/>
    </row>
    <row r="11" spans="1:23" x14ac:dyDescent="0.25">
      <c r="A11">
        <v>10010</v>
      </c>
      <c r="B11" t="s">
        <v>5396</v>
      </c>
      <c r="C11" t="s">
        <v>291</v>
      </c>
      <c r="D11">
        <v>359</v>
      </c>
      <c r="E11" t="s">
        <v>292</v>
      </c>
      <c r="F11">
        <v>195</v>
      </c>
      <c r="G11" t="s">
        <v>102</v>
      </c>
      <c r="H11">
        <v>40</v>
      </c>
      <c r="I11" t="s">
        <v>99</v>
      </c>
      <c r="J11">
        <v>16</v>
      </c>
      <c r="K11" t="s">
        <v>202</v>
      </c>
      <c r="L11" s="47">
        <v>1768</v>
      </c>
      <c r="M11" t="s">
        <v>5482</v>
      </c>
      <c r="N11" s="53" t="s">
        <v>6126</v>
      </c>
      <c r="O11">
        <v>8451856</v>
      </c>
      <c r="P11" s="53" t="s">
        <v>6266</v>
      </c>
      <c r="R11" s="56"/>
      <c r="S11" s="53"/>
      <c r="T11" s="12"/>
      <c r="U11" s="53"/>
      <c r="W11" s="12"/>
    </row>
    <row r="12" spans="1:23" x14ac:dyDescent="0.25">
      <c r="A12">
        <v>10011</v>
      </c>
      <c r="B12" t="s">
        <v>5399</v>
      </c>
      <c r="C12" t="s">
        <v>53</v>
      </c>
      <c r="D12">
        <v>556</v>
      </c>
      <c r="E12" t="s">
        <v>28</v>
      </c>
      <c r="F12">
        <v>281</v>
      </c>
      <c r="G12" t="s">
        <v>134</v>
      </c>
      <c r="H12">
        <v>45</v>
      </c>
      <c r="I12" t="s">
        <v>110</v>
      </c>
      <c r="J12">
        <v>8</v>
      </c>
      <c r="K12" t="s">
        <v>206</v>
      </c>
      <c r="L12" s="47">
        <v>1384</v>
      </c>
      <c r="M12" t="s">
        <v>5483</v>
      </c>
      <c r="N12" s="53" t="s">
        <v>6129</v>
      </c>
      <c r="O12">
        <v>8164866</v>
      </c>
      <c r="P12" s="53" t="s">
        <v>6269</v>
      </c>
      <c r="R12" s="56"/>
      <c r="S12" s="53"/>
      <c r="T12" s="12"/>
      <c r="U12" s="53"/>
      <c r="W12" s="12"/>
    </row>
    <row r="13" spans="1:23" x14ac:dyDescent="0.25">
      <c r="A13">
        <v>10012</v>
      </c>
      <c r="B13" t="s">
        <v>5400</v>
      </c>
      <c r="C13" t="s">
        <v>53</v>
      </c>
      <c r="D13">
        <v>556</v>
      </c>
      <c r="E13" t="s">
        <v>28</v>
      </c>
      <c r="F13">
        <v>281</v>
      </c>
      <c r="G13" t="s">
        <v>134</v>
      </c>
      <c r="H13">
        <v>45</v>
      </c>
      <c r="I13" t="s">
        <v>99</v>
      </c>
      <c r="J13">
        <v>16</v>
      </c>
      <c r="K13" t="s">
        <v>206</v>
      </c>
      <c r="L13" s="47">
        <v>1384</v>
      </c>
      <c r="M13" t="s">
        <v>5484</v>
      </c>
      <c r="N13" s="53" t="s">
        <v>6130</v>
      </c>
      <c r="O13">
        <v>8882341</v>
      </c>
      <c r="P13" s="53" t="s">
        <v>6269</v>
      </c>
      <c r="R13" s="56"/>
      <c r="S13" s="53"/>
      <c r="T13" s="12"/>
      <c r="U13" s="53"/>
      <c r="W13" s="12"/>
    </row>
    <row r="14" spans="1:23" x14ac:dyDescent="0.25">
      <c r="A14">
        <v>10013</v>
      </c>
      <c r="B14" t="s">
        <v>5400</v>
      </c>
      <c r="C14" t="s">
        <v>53</v>
      </c>
      <c r="D14">
        <v>556</v>
      </c>
      <c r="E14" t="s">
        <v>28</v>
      </c>
      <c r="F14">
        <v>281</v>
      </c>
      <c r="G14" t="s">
        <v>134</v>
      </c>
      <c r="H14">
        <v>45</v>
      </c>
      <c r="I14" t="s">
        <v>99</v>
      </c>
      <c r="J14">
        <v>16</v>
      </c>
      <c r="K14" t="s">
        <v>206</v>
      </c>
      <c r="L14" s="47">
        <v>1384</v>
      </c>
      <c r="M14" t="s">
        <v>5485</v>
      </c>
      <c r="N14" s="53" t="s">
        <v>6130</v>
      </c>
      <c r="O14">
        <v>9456321</v>
      </c>
      <c r="P14" s="53" t="s">
        <v>6269</v>
      </c>
      <c r="R14" s="56"/>
      <c r="S14" s="53"/>
      <c r="T14" s="12"/>
      <c r="U14" s="53"/>
      <c r="W14" s="12"/>
    </row>
    <row r="15" spans="1:23" x14ac:dyDescent="0.25">
      <c r="A15">
        <v>10014</v>
      </c>
      <c r="B15" t="s">
        <v>5399</v>
      </c>
      <c r="C15" t="s">
        <v>53</v>
      </c>
      <c r="D15">
        <v>556</v>
      </c>
      <c r="E15" t="s">
        <v>28</v>
      </c>
      <c r="F15">
        <v>281</v>
      </c>
      <c r="G15" t="s">
        <v>134</v>
      </c>
      <c r="H15">
        <v>45</v>
      </c>
      <c r="I15" t="s">
        <v>99</v>
      </c>
      <c r="J15">
        <v>16</v>
      </c>
      <c r="K15" t="s">
        <v>202</v>
      </c>
      <c r="L15" s="47">
        <v>1768</v>
      </c>
      <c r="M15" t="s">
        <v>5486</v>
      </c>
      <c r="N15" s="53" t="s">
        <v>6129</v>
      </c>
      <c r="O15">
        <v>10027431</v>
      </c>
      <c r="P15" s="53" t="s">
        <v>6269</v>
      </c>
      <c r="R15" s="56"/>
      <c r="S15" s="53"/>
      <c r="T15" s="12"/>
      <c r="U15" s="53"/>
      <c r="W15" s="12"/>
    </row>
    <row r="16" spans="1:23" x14ac:dyDescent="0.25">
      <c r="A16">
        <v>10015</v>
      </c>
      <c r="B16" t="s">
        <v>5401</v>
      </c>
      <c r="C16" t="s">
        <v>53</v>
      </c>
      <c r="D16">
        <v>556</v>
      </c>
      <c r="E16" t="s">
        <v>28</v>
      </c>
      <c r="F16">
        <v>281</v>
      </c>
      <c r="G16" t="s">
        <v>229</v>
      </c>
      <c r="H16">
        <v>90</v>
      </c>
      <c r="I16" t="s">
        <v>110</v>
      </c>
      <c r="J16">
        <v>8</v>
      </c>
      <c r="K16" t="s">
        <v>4117</v>
      </c>
      <c r="L16" s="47">
        <v>1268</v>
      </c>
      <c r="M16" t="s">
        <v>5487</v>
      </c>
      <c r="N16" s="53" t="s">
        <v>6131</v>
      </c>
      <c r="O16">
        <v>10102048</v>
      </c>
      <c r="P16" s="53" t="s">
        <v>6269</v>
      </c>
      <c r="R16" s="56"/>
      <c r="S16" s="53"/>
      <c r="T16" s="12"/>
      <c r="U16" s="53"/>
      <c r="W16" s="12"/>
    </row>
    <row r="17" spans="1:23" x14ac:dyDescent="0.25">
      <c r="A17">
        <v>10016</v>
      </c>
      <c r="B17" t="s">
        <v>5401</v>
      </c>
      <c r="C17" t="s">
        <v>53</v>
      </c>
      <c r="D17">
        <v>556</v>
      </c>
      <c r="E17" t="s">
        <v>28</v>
      </c>
      <c r="F17">
        <v>281</v>
      </c>
      <c r="G17" t="s">
        <v>229</v>
      </c>
      <c r="H17">
        <v>90</v>
      </c>
      <c r="I17" t="s">
        <v>114</v>
      </c>
      <c r="J17">
        <v>12</v>
      </c>
      <c r="K17" t="s">
        <v>202</v>
      </c>
      <c r="L17" s="47">
        <v>1768</v>
      </c>
      <c r="M17" t="s">
        <v>5488</v>
      </c>
      <c r="N17" s="53" t="s">
        <v>6131</v>
      </c>
      <c r="O17">
        <v>10460786</v>
      </c>
      <c r="P17" s="53" t="s">
        <v>6269</v>
      </c>
      <c r="R17" s="56"/>
      <c r="S17" s="53"/>
      <c r="T17" s="12"/>
      <c r="U17" s="53"/>
      <c r="W17" s="12"/>
    </row>
    <row r="18" spans="1:23" x14ac:dyDescent="0.25">
      <c r="A18">
        <v>10017</v>
      </c>
      <c r="B18" t="s">
        <v>5401</v>
      </c>
      <c r="C18" t="s">
        <v>53</v>
      </c>
      <c r="D18">
        <v>556</v>
      </c>
      <c r="E18" t="s">
        <v>28</v>
      </c>
      <c r="F18">
        <v>281</v>
      </c>
      <c r="G18" t="s">
        <v>229</v>
      </c>
      <c r="H18">
        <v>90</v>
      </c>
      <c r="I18" t="s">
        <v>110</v>
      </c>
      <c r="J18">
        <v>8</v>
      </c>
      <c r="K18" t="s">
        <v>202</v>
      </c>
      <c r="L18" s="47">
        <v>1768</v>
      </c>
      <c r="M18" t="s">
        <v>5489</v>
      </c>
      <c r="N18" s="53" t="s">
        <v>6131</v>
      </c>
      <c r="O18">
        <v>10891271</v>
      </c>
      <c r="P18" s="53" t="s">
        <v>6269</v>
      </c>
      <c r="R18" s="56"/>
      <c r="S18" s="53"/>
      <c r="T18" s="12"/>
      <c r="U18" s="53"/>
      <c r="W18" s="12"/>
    </row>
    <row r="19" spans="1:23" x14ac:dyDescent="0.25">
      <c r="A19">
        <v>10018</v>
      </c>
      <c r="B19" t="s">
        <v>5401</v>
      </c>
      <c r="C19" t="s">
        <v>53</v>
      </c>
      <c r="D19">
        <v>556</v>
      </c>
      <c r="E19" t="s">
        <v>28</v>
      </c>
      <c r="F19">
        <v>281</v>
      </c>
      <c r="G19" t="s">
        <v>229</v>
      </c>
      <c r="H19">
        <v>90</v>
      </c>
      <c r="I19" t="s">
        <v>99</v>
      </c>
      <c r="J19">
        <v>16</v>
      </c>
      <c r="K19" t="s">
        <v>4117</v>
      </c>
      <c r="L19" s="47">
        <v>1268</v>
      </c>
      <c r="M19" t="s">
        <v>5490</v>
      </c>
      <c r="N19" s="53" t="s">
        <v>6131</v>
      </c>
      <c r="O19">
        <v>11250008</v>
      </c>
      <c r="P19" s="53" t="s">
        <v>6269</v>
      </c>
      <c r="R19" s="56"/>
      <c r="S19" s="53"/>
      <c r="T19" s="12"/>
      <c r="U19" s="53"/>
      <c r="W19" s="12"/>
    </row>
    <row r="20" spans="1:23" x14ac:dyDescent="0.25">
      <c r="A20">
        <v>10019</v>
      </c>
      <c r="B20" t="s">
        <v>5401</v>
      </c>
      <c r="C20" t="s">
        <v>53</v>
      </c>
      <c r="D20">
        <v>556</v>
      </c>
      <c r="E20" t="s">
        <v>28</v>
      </c>
      <c r="F20">
        <v>281</v>
      </c>
      <c r="G20" t="s">
        <v>229</v>
      </c>
      <c r="H20">
        <v>90</v>
      </c>
      <c r="I20" t="s">
        <v>99</v>
      </c>
      <c r="J20">
        <v>16</v>
      </c>
      <c r="K20" t="s">
        <v>202</v>
      </c>
      <c r="L20" s="47">
        <v>1768</v>
      </c>
      <c r="M20" t="s">
        <v>5491</v>
      </c>
      <c r="N20" s="53" t="s">
        <v>6131</v>
      </c>
      <c r="O20">
        <v>11608746</v>
      </c>
      <c r="P20" s="53" t="s">
        <v>6269</v>
      </c>
      <c r="R20" s="56"/>
      <c r="S20" s="53"/>
      <c r="T20" s="12"/>
      <c r="U20" s="53"/>
      <c r="W20" s="12"/>
    </row>
    <row r="21" spans="1:23" x14ac:dyDescent="0.25">
      <c r="A21">
        <v>10020</v>
      </c>
      <c r="B21" t="s">
        <v>5402</v>
      </c>
      <c r="C21" t="s">
        <v>53</v>
      </c>
      <c r="D21">
        <v>556</v>
      </c>
      <c r="E21" t="s">
        <v>28</v>
      </c>
      <c r="F21">
        <v>281</v>
      </c>
      <c r="G21" t="s">
        <v>229</v>
      </c>
      <c r="H21">
        <v>90</v>
      </c>
      <c r="I21" t="s">
        <v>110</v>
      </c>
      <c r="J21">
        <v>8</v>
      </c>
      <c r="K21" t="s">
        <v>202</v>
      </c>
      <c r="L21" s="47">
        <v>1768</v>
      </c>
      <c r="M21" t="s">
        <v>5492</v>
      </c>
      <c r="N21" s="53" t="s">
        <v>6132</v>
      </c>
      <c r="O21">
        <v>13574484</v>
      </c>
      <c r="P21" s="53" t="s">
        <v>6269</v>
      </c>
      <c r="R21" s="56"/>
      <c r="S21" s="53"/>
      <c r="T21" s="12"/>
      <c r="U21" s="53"/>
      <c r="W21" s="12"/>
    </row>
    <row r="22" spans="1:23" x14ac:dyDescent="0.25">
      <c r="A22">
        <v>10021</v>
      </c>
      <c r="B22" t="s">
        <v>5402</v>
      </c>
      <c r="C22" t="s">
        <v>53</v>
      </c>
      <c r="D22">
        <v>556</v>
      </c>
      <c r="E22" t="s">
        <v>28</v>
      </c>
      <c r="F22">
        <v>281</v>
      </c>
      <c r="G22" t="s">
        <v>229</v>
      </c>
      <c r="H22">
        <v>90</v>
      </c>
      <c r="I22" t="s">
        <v>99</v>
      </c>
      <c r="J22">
        <v>16</v>
      </c>
      <c r="K22" t="s">
        <v>202</v>
      </c>
      <c r="L22" s="47">
        <v>1768</v>
      </c>
      <c r="M22" t="s">
        <v>5493</v>
      </c>
      <c r="N22" s="53" t="s">
        <v>6132</v>
      </c>
      <c r="O22">
        <v>14220211</v>
      </c>
      <c r="P22" s="53" t="s">
        <v>6269</v>
      </c>
      <c r="R22" s="56"/>
      <c r="S22" s="53"/>
      <c r="T22" s="12"/>
      <c r="U22" s="53"/>
      <c r="W22" s="12"/>
    </row>
    <row r="23" spans="1:23" x14ac:dyDescent="0.25">
      <c r="A23">
        <v>10022</v>
      </c>
      <c r="B23" t="s">
        <v>5403</v>
      </c>
      <c r="C23" t="s">
        <v>289</v>
      </c>
      <c r="D23">
        <v>742</v>
      </c>
      <c r="E23" t="s">
        <v>28</v>
      </c>
      <c r="F23">
        <v>281</v>
      </c>
      <c r="G23" t="s">
        <v>109</v>
      </c>
      <c r="H23">
        <v>35</v>
      </c>
      <c r="I23" t="s">
        <v>99</v>
      </c>
      <c r="J23">
        <v>16</v>
      </c>
      <c r="K23" t="s">
        <v>202</v>
      </c>
      <c r="L23" s="47">
        <v>1768</v>
      </c>
      <c r="M23" t="s">
        <v>5494</v>
      </c>
      <c r="N23" s="53" t="s">
        <v>6133</v>
      </c>
      <c r="O23">
        <v>11250151</v>
      </c>
      <c r="P23" s="53" t="s">
        <v>6270</v>
      </c>
      <c r="R23" s="56"/>
      <c r="S23" s="53"/>
      <c r="T23" s="12"/>
      <c r="U23" s="53"/>
      <c r="W23" s="12"/>
    </row>
    <row r="24" spans="1:23" x14ac:dyDescent="0.25">
      <c r="A24">
        <v>10023</v>
      </c>
      <c r="B24" t="s">
        <v>5404</v>
      </c>
      <c r="C24" t="s">
        <v>349</v>
      </c>
      <c r="D24">
        <v>859</v>
      </c>
      <c r="E24" t="s">
        <v>28</v>
      </c>
      <c r="F24">
        <v>281</v>
      </c>
      <c r="G24" t="s">
        <v>462</v>
      </c>
      <c r="H24">
        <v>80</v>
      </c>
      <c r="I24" t="s">
        <v>99</v>
      </c>
      <c r="J24">
        <v>16</v>
      </c>
      <c r="K24" t="s">
        <v>202</v>
      </c>
      <c r="L24" s="47">
        <v>1768</v>
      </c>
      <c r="M24" t="s">
        <v>5495</v>
      </c>
      <c r="N24" s="53" t="s">
        <v>6134</v>
      </c>
      <c r="O24">
        <v>11479457</v>
      </c>
      <c r="P24" s="53" t="s">
        <v>6271</v>
      </c>
      <c r="R24" s="56"/>
      <c r="S24" s="53"/>
      <c r="T24" s="12"/>
      <c r="U24" s="53"/>
      <c r="W24" s="12"/>
    </row>
    <row r="25" spans="1:23" x14ac:dyDescent="0.25">
      <c r="A25">
        <v>10024</v>
      </c>
      <c r="B25" t="s">
        <v>98</v>
      </c>
      <c r="C25" t="s">
        <v>285</v>
      </c>
      <c r="D25">
        <v>346</v>
      </c>
      <c r="E25" t="s">
        <v>281</v>
      </c>
      <c r="F25">
        <v>286</v>
      </c>
      <c r="G25" t="s">
        <v>85</v>
      </c>
      <c r="H25">
        <v>25</v>
      </c>
      <c r="I25" t="s">
        <v>99</v>
      </c>
      <c r="J25">
        <v>16</v>
      </c>
      <c r="K25" t="s">
        <v>206</v>
      </c>
      <c r="L25" s="47">
        <v>1384</v>
      </c>
      <c r="M25" t="s">
        <v>5496</v>
      </c>
      <c r="N25" s="53" t="s">
        <v>6135</v>
      </c>
      <c r="O25">
        <v>5581956</v>
      </c>
      <c r="P25" s="53" t="s">
        <v>6272</v>
      </c>
      <c r="R25" s="56"/>
      <c r="S25" s="53"/>
      <c r="T25" s="12"/>
      <c r="U25" s="53"/>
      <c r="W25" s="12"/>
    </row>
    <row r="26" spans="1:23" x14ac:dyDescent="0.25">
      <c r="A26">
        <v>10025</v>
      </c>
      <c r="B26" t="s">
        <v>137</v>
      </c>
      <c r="C26" t="s">
        <v>285</v>
      </c>
      <c r="D26">
        <v>346</v>
      </c>
      <c r="E26" t="s">
        <v>281</v>
      </c>
      <c r="F26">
        <v>286</v>
      </c>
      <c r="G26" t="s">
        <v>85</v>
      </c>
      <c r="H26">
        <v>25</v>
      </c>
      <c r="I26" t="s">
        <v>110</v>
      </c>
      <c r="J26">
        <v>8</v>
      </c>
      <c r="K26" t="s">
        <v>202</v>
      </c>
      <c r="L26" s="47">
        <v>1768</v>
      </c>
      <c r="M26" t="s">
        <v>5497</v>
      </c>
      <c r="N26" s="53" t="s">
        <v>6136</v>
      </c>
      <c r="O26">
        <v>6170142</v>
      </c>
      <c r="P26" s="53" t="s">
        <v>6272</v>
      </c>
      <c r="R26" s="56"/>
      <c r="S26" s="53"/>
      <c r="T26" s="12"/>
      <c r="U26" s="53"/>
      <c r="W26" s="12"/>
    </row>
    <row r="27" spans="1:23" x14ac:dyDescent="0.25">
      <c r="A27">
        <v>10026</v>
      </c>
      <c r="B27" t="s">
        <v>98</v>
      </c>
      <c r="C27" t="s">
        <v>285</v>
      </c>
      <c r="D27">
        <v>346</v>
      </c>
      <c r="E27" t="s">
        <v>281</v>
      </c>
      <c r="F27">
        <v>286</v>
      </c>
      <c r="G27" t="s">
        <v>85</v>
      </c>
      <c r="H27">
        <v>25</v>
      </c>
      <c r="I27" t="s">
        <v>110</v>
      </c>
      <c r="J27">
        <v>8</v>
      </c>
      <c r="K27" t="s">
        <v>4119</v>
      </c>
      <c r="L27" s="47">
        <v>884</v>
      </c>
      <c r="M27" t="s">
        <v>5498</v>
      </c>
      <c r="N27" s="53" t="s">
        <v>6135</v>
      </c>
      <c r="O27">
        <v>6299431</v>
      </c>
      <c r="P27" s="53" t="s">
        <v>6272</v>
      </c>
      <c r="R27" s="56"/>
      <c r="S27" s="53"/>
      <c r="T27" s="12"/>
      <c r="U27" s="53"/>
      <c r="W27" s="12"/>
    </row>
    <row r="28" spans="1:23" x14ac:dyDescent="0.25">
      <c r="A28">
        <v>10027</v>
      </c>
      <c r="B28" t="s">
        <v>4310</v>
      </c>
      <c r="C28" t="s">
        <v>285</v>
      </c>
      <c r="D28">
        <v>346</v>
      </c>
      <c r="E28" t="s">
        <v>281</v>
      </c>
      <c r="F28">
        <v>286</v>
      </c>
      <c r="G28" t="s">
        <v>85</v>
      </c>
      <c r="H28">
        <v>25</v>
      </c>
      <c r="I28" t="s">
        <v>110</v>
      </c>
      <c r="J28">
        <v>8</v>
      </c>
      <c r="K28" t="s">
        <v>206</v>
      </c>
      <c r="L28" s="47">
        <v>1384</v>
      </c>
      <c r="M28" t="s">
        <v>5499</v>
      </c>
      <c r="N28" s="53" t="s">
        <v>6137</v>
      </c>
      <c r="O28">
        <v>7031112</v>
      </c>
      <c r="P28" s="53" t="s">
        <v>6273</v>
      </c>
      <c r="R28" s="56"/>
      <c r="S28" s="53"/>
      <c r="T28" s="12"/>
      <c r="U28" s="53"/>
      <c r="W28" s="12"/>
    </row>
    <row r="29" spans="1:23" x14ac:dyDescent="0.25">
      <c r="A29">
        <v>10028</v>
      </c>
      <c r="B29" t="s">
        <v>5405</v>
      </c>
      <c r="C29" t="s">
        <v>285</v>
      </c>
      <c r="D29">
        <v>346</v>
      </c>
      <c r="E29" t="s">
        <v>281</v>
      </c>
      <c r="F29">
        <v>286</v>
      </c>
      <c r="G29" t="s">
        <v>102</v>
      </c>
      <c r="H29">
        <v>40</v>
      </c>
      <c r="I29" t="s">
        <v>114</v>
      </c>
      <c r="J29">
        <v>12</v>
      </c>
      <c r="K29" t="s">
        <v>206</v>
      </c>
      <c r="L29" s="47">
        <v>1384</v>
      </c>
      <c r="M29" t="s">
        <v>5500</v>
      </c>
      <c r="N29" s="53" t="s">
        <v>6138</v>
      </c>
      <c r="O29">
        <v>7447391</v>
      </c>
      <c r="P29" s="53" t="s">
        <v>6274</v>
      </c>
      <c r="R29" s="56"/>
      <c r="S29" s="53"/>
      <c r="T29" s="12"/>
      <c r="U29" s="53"/>
      <c r="W29" s="12"/>
    </row>
    <row r="30" spans="1:23" x14ac:dyDescent="0.25">
      <c r="A30">
        <v>10029</v>
      </c>
      <c r="B30" t="s">
        <v>5405</v>
      </c>
      <c r="C30" t="s">
        <v>285</v>
      </c>
      <c r="D30">
        <v>346</v>
      </c>
      <c r="E30" t="s">
        <v>281</v>
      </c>
      <c r="F30">
        <v>286</v>
      </c>
      <c r="G30" t="s">
        <v>102</v>
      </c>
      <c r="H30">
        <v>40</v>
      </c>
      <c r="I30" t="s">
        <v>114</v>
      </c>
      <c r="J30">
        <v>12</v>
      </c>
      <c r="K30" t="s">
        <v>202</v>
      </c>
      <c r="L30" s="47">
        <v>1768</v>
      </c>
      <c r="M30" t="s">
        <v>5501</v>
      </c>
      <c r="N30" s="53" t="s">
        <v>6138</v>
      </c>
      <c r="O30">
        <v>8164866</v>
      </c>
      <c r="P30" s="53" t="s">
        <v>6274</v>
      </c>
      <c r="R30" s="56"/>
      <c r="S30" s="53"/>
      <c r="T30" s="12"/>
      <c r="U30" s="53"/>
      <c r="W30" s="12"/>
    </row>
    <row r="31" spans="1:23" x14ac:dyDescent="0.25">
      <c r="A31">
        <v>10030</v>
      </c>
      <c r="B31" t="s">
        <v>137</v>
      </c>
      <c r="C31" t="s">
        <v>285</v>
      </c>
      <c r="D31">
        <v>346</v>
      </c>
      <c r="E31" t="s">
        <v>281</v>
      </c>
      <c r="F31">
        <v>286</v>
      </c>
      <c r="G31" t="s">
        <v>85</v>
      </c>
      <c r="H31">
        <v>25</v>
      </c>
      <c r="I31" t="s">
        <v>99</v>
      </c>
      <c r="J31">
        <v>16</v>
      </c>
      <c r="K31" t="s">
        <v>206</v>
      </c>
      <c r="L31" s="47">
        <v>1384</v>
      </c>
      <c r="M31" t="s">
        <v>5502</v>
      </c>
      <c r="N31" s="53" t="s">
        <v>6136</v>
      </c>
      <c r="O31">
        <v>8308361</v>
      </c>
      <c r="P31" s="53" t="s">
        <v>6272</v>
      </c>
      <c r="R31" s="56"/>
      <c r="S31" s="53"/>
      <c r="T31" s="12"/>
      <c r="U31" s="53"/>
      <c r="W31" s="12"/>
    </row>
    <row r="32" spans="1:23" x14ac:dyDescent="0.25">
      <c r="A32">
        <v>10031</v>
      </c>
      <c r="B32" t="s">
        <v>5406</v>
      </c>
      <c r="C32" t="s">
        <v>280</v>
      </c>
      <c r="D32">
        <v>423</v>
      </c>
      <c r="E32" t="s">
        <v>281</v>
      </c>
      <c r="F32">
        <v>286</v>
      </c>
      <c r="G32" t="s">
        <v>132</v>
      </c>
      <c r="H32">
        <v>50</v>
      </c>
      <c r="I32" t="s">
        <v>110</v>
      </c>
      <c r="J32">
        <v>8</v>
      </c>
      <c r="K32" t="s">
        <v>4119</v>
      </c>
      <c r="L32" s="47">
        <v>884</v>
      </c>
      <c r="M32" t="s">
        <v>5503</v>
      </c>
      <c r="N32" s="53" t="s">
        <v>6139</v>
      </c>
      <c r="O32">
        <v>7031112</v>
      </c>
      <c r="P32" s="53" t="s">
        <v>6275</v>
      </c>
      <c r="R32" s="56"/>
      <c r="S32" s="53"/>
      <c r="T32" s="12"/>
      <c r="U32" s="53"/>
      <c r="W32" s="12"/>
    </row>
    <row r="33" spans="1:23" x14ac:dyDescent="0.25">
      <c r="A33">
        <v>10032</v>
      </c>
      <c r="B33" t="s">
        <v>5064</v>
      </c>
      <c r="C33" t="s">
        <v>280</v>
      </c>
      <c r="D33">
        <v>423</v>
      </c>
      <c r="E33" t="s">
        <v>281</v>
      </c>
      <c r="F33">
        <v>286</v>
      </c>
      <c r="G33" t="s">
        <v>132</v>
      </c>
      <c r="H33">
        <v>50</v>
      </c>
      <c r="I33" t="s">
        <v>110</v>
      </c>
      <c r="J33">
        <v>8</v>
      </c>
      <c r="K33" t="s">
        <v>4119</v>
      </c>
      <c r="L33" s="47">
        <v>884</v>
      </c>
      <c r="M33" t="s">
        <v>5504</v>
      </c>
      <c r="N33" s="53" t="s">
        <v>6140</v>
      </c>
      <c r="O33">
        <v>7318102</v>
      </c>
      <c r="P33" s="53" t="s">
        <v>6275</v>
      </c>
      <c r="R33" s="56"/>
      <c r="S33" s="53"/>
      <c r="T33" s="12"/>
      <c r="U33" s="53"/>
      <c r="W33" s="12"/>
    </row>
    <row r="34" spans="1:23" x14ac:dyDescent="0.25">
      <c r="A34">
        <v>10033</v>
      </c>
      <c r="B34" t="s">
        <v>104</v>
      </c>
      <c r="C34" t="s">
        <v>280</v>
      </c>
      <c r="D34">
        <v>423</v>
      </c>
      <c r="E34" t="s">
        <v>281</v>
      </c>
      <c r="F34">
        <v>286</v>
      </c>
      <c r="G34" t="s">
        <v>134</v>
      </c>
      <c r="H34">
        <v>45</v>
      </c>
      <c r="I34" t="s">
        <v>110</v>
      </c>
      <c r="J34">
        <v>8</v>
      </c>
      <c r="K34" t="s">
        <v>206</v>
      </c>
      <c r="L34" s="47">
        <v>1384</v>
      </c>
      <c r="M34" t="s">
        <v>5505</v>
      </c>
      <c r="N34" s="53" t="s">
        <v>6141</v>
      </c>
      <c r="O34">
        <v>7447391</v>
      </c>
      <c r="P34" s="53" t="s">
        <v>6276</v>
      </c>
      <c r="R34" s="56"/>
      <c r="S34" s="53"/>
      <c r="T34" s="12"/>
      <c r="U34" s="53"/>
      <c r="W34" s="12"/>
    </row>
    <row r="35" spans="1:23" x14ac:dyDescent="0.25">
      <c r="A35">
        <v>10034</v>
      </c>
      <c r="B35" t="s">
        <v>5064</v>
      </c>
      <c r="C35" t="s">
        <v>280</v>
      </c>
      <c r="D35">
        <v>423</v>
      </c>
      <c r="E35" t="s">
        <v>281</v>
      </c>
      <c r="F35">
        <v>286</v>
      </c>
      <c r="G35" t="s">
        <v>132</v>
      </c>
      <c r="H35">
        <v>50</v>
      </c>
      <c r="I35" t="s">
        <v>110</v>
      </c>
      <c r="J35">
        <v>8</v>
      </c>
      <c r="K35" t="s">
        <v>4119</v>
      </c>
      <c r="L35" s="47">
        <v>884</v>
      </c>
      <c r="M35" t="s">
        <v>5506</v>
      </c>
      <c r="N35" s="53" t="s">
        <v>6140</v>
      </c>
      <c r="O35">
        <v>7447391</v>
      </c>
      <c r="P35" s="53" t="s">
        <v>6275</v>
      </c>
      <c r="R35" s="56"/>
      <c r="S35" s="53"/>
      <c r="T35" s="12"/>
      <c r="U35" s="53"/>
      <c r="W35" s="12"/>
    </row>
    <row r="36" spans="1:23" x14ac:dyDescent="0.25">
      <c r="A36">
        <v>10035</v>
      </c>
      <c r="B36" t="s">
        <v>5406</v>
      </c>
      <c r="C36" t="s">
        <v>280</v>
      </c>
      <c r="D36">
        <v>423</v>
      </c>
      <c r="E36" t="s">
        <v>281</v>
      </c>
      <c r="F36">
        <v>286</v>
      </c>
      <c r="G36" t="s">
        <v>132</v>
      </c>
      <c r="H36">
        <v>50</v>
      </c>
      <c r="I36" t="s">
        <v>110</v>
      </c>
      <c r="J36">
        <v>8</v>
      </c>
      <c r="K36" t="s">
        <v>206</v>
      </c>
      <c r="L36" s="47">
        <v>1384</v>
      </c>
      <c r="M36" t="s">
        <v>5507</v>
      </c>
      <c r="N36" s="53" t="s">
        <v>6139</v>
      </c>
      <c r="O36">
        <v>7461597</v>
      </c>
      <c r="P36" s="53" t="s">
        <v>6275</v>
      </c>
      <c r="R36" s="56"/>
      <c r="S36" s="53"/>
      <c r="T36" s="12"/>
      <c r="U36" s="53"/>
      <c r="W36" s="12"/>
    </row>
    <row r="37" spans="1:23" x14ac:dyDescent="0.25">
      <c r="A37">
        <v>10036</v>
      </c>
      <c r="B37" t="s">
        <v>5064</v>
      </c>
      <c r="C37" t="s">
        <v>280</v>
      </c>
      <c r="D37">
        <v>423</v>
      </c>
      <c r="E37" t="s">
        <v>281</v>
      </c>
      <c r="F37">
        <v>286</v>
      </c>
      <c r="G37" t="s">
        <v>132</v>
      </c>
      <c r="H37">
        <v>50</v>
      </c>
      <c r="I37" t="s">
        <v>110</v>
      </c>
      <c r="J37">
        <v>8</v>
      </c>
      <c r="K37" t="s">
        <v>206</v>
      </c>
      <c r="L37" s="47">
        <v>1384</v>
      </c>
      <c r="M37" t="s">
        <v>5508</v>
      </c>
      <c r="N37" s="53" t="s">
        <v>6140</v>
      </c>
      <c r="O37">
        <v>7605092</v>
      </c>
      <c r="P37" s="53" t="s">
        <v>6275</v>
      </c>
      <c r="R37" s="56"/>
      <c r="S37" s="53"/>
      <c r="T37" s="12"/>
      <c r="U37" s="53"/>
      <c r="W37" s="12"/>
    </row>
    <row r="38" spans="1:23" x14ac:dyDescent="0.25">
      <c r="A38">
        <v>10037</v>
      </c>
      <c r="B38" t="s">
        <v>5266</v>
      </c>
      <c r="C38" t="s">
        <v>280</v>
      </c>
      <c r="D38">
        <v>423</v>
      </c>
      <c r="E38" t="s">
        <v>281</v>
      </c>
      <c r="F38">
        <v>286</v>
      </c>
      <c r="G38" t="s">
        <v>132</v>
      </c>
      <c r="H38">
        <v>50</v>
      </c>
      <c r="I38" t="s">
        <v>110</v>
      </c>
      <c r="J38">
        <v>8</v>
      </c>
      <c r="K38" t="s">
        <v>206</v>
      </c>
      <c r="L38" s="47">
        <v>1384</v>
      </c>
      <c r="M38" t="s">
        <v>5509</v>
      </c>
      <c r="N38" s="53" t="s">
        <v>6142</v>
      </c>
      <c r="O38">
        <v>7734381</v>
      </c>
      <c r="P38" s="53" t="s">
        <v>6275</v>
      </c>
      <c r="R38" s="56"/>
      <c r="S38" s="53"/>
      <c r="T38" s="12"/>
      <c r="U38" s="53"/>
      <c r="W38" s="12"/>
    </row>
    <row r="39" spans="1:23" x14ac:dyDescent="0.25">
      <c r="A39">
        <v>10038</v>
      </c>
      <c r="B39" t="s">
        <v>5266</v>
      </c>
      <c r="C39" t="s">
        <v>280</v>
      </c>
      <c r="D39">
        <v>423</v>
      </c>
      <c r="E39" t="s">
        <v>281</v>
      </c>
      <c r="F39">
        <v>286</v>
      </c>
      <c r="G39" t="s">
        <v>132</v>
      </c>
      <c r="H39">
        <v>50</v>
      </c>
      <c r="I39" t="s">
        <v>110</v>
      </c>
      <c r="J39">
        <v>8</v>
      </c>
      <c r="K39" t="s">
        <v>206</v>
      </c>
      <c r="L39" s="47">
        <v>1384</v>
      </c>
      <c r="M39" t="s">
        <v>5510</v>
      </c>
      <c r="N39" s="53" t="s">
        <v>6142</v>
      </c>
      <c r="O39">
        <v>8035577</v>
      </c>
      <c r="P39" s="53" t="s">
        <v>6275</v>
      </c>
      <c r="R39" s="56"/>
      <c r="S39" s="53"/>
      <c r="T39" s="12"/>
      <c r="U39" s="53"/>
      <c r="W39" s="12"/>
    </row>
    <row r="40" spans="1:23" x14ac:dyDescent="0.25">
      <c r="A40">
        <v>10039</v>
      </c>
      <c r="B40" t="s">
        <v>5064</v>
      </c>
      <c r="C40" t="s">
        <v>280</v>
      </c>
      <c r="D40">
        <v>423</v>
      </c>
      <c r="E40" t="s">
        <v>281</v>
      </c>
      <c r="F40">
        <v>286</v>
      </c>
      <c r="G40" t="s">
        <v>132</v>
      </c>
      <c r="H40">
        <v>50</v>
      </c>
      <c r="I40" t="s">
        <v>114</v>
      </c>
      <c r="J40">
        <v>12</v>
      </c>
      <c r="K40" t="s">
        <v>206</v>
      </c>
      <c r="L40" s="47">
        <v>1384</v>
      </c>
      <c r="M40" t="s">
        <v>5511</v>
      </c>
      <c r="N40" s="53" t="s">
        <v>6140</v>
      </c>
      <c r="O40">
        <v>8394314</v>
      </c>
      <c r="P40" s="53" t="s">
        <v>6275</v>
      </c>
      <c r="R40" s="56"/>
      <c r="S40" s="53"/>
      <c r="T40" s="12"/>
      <c r="U40" s="53"/>
      <c r="W40" s="12"/>
    </row>
    <row r="41" spans="1:23" x14ac:dyDescent="0.25">
      <c r="A41">
        <v>10040</v>
      </c>
      <c r="B41" t="s">
        <v>5266</v>
      </c>
      <c r="C41" t="s">
        <v>280</v>
      </c>
      <c r="D41">
        <v>423</v>
      </c>
      <c r="E41" t="s">
        <v>281</v>
      </c>
      <c r="F41">
        <v>286</v>
      </c>
      <c r="G41" t="s">
        <v>132</v>
      </c>
      <c r="H41">
        <v>50</v>
      </c>
      <c r="I41" t="s">
        <v>110</v>
      </c>
      <c r="J41">
        <v>8</v>
      </c>
      <c r="K41" t="s">
        <v>202</v>
      </c>
      <c r="L41" s="47">
        <v>1768</v>
      </c>
      <c r="M41" t="s">
        <v>5512</v>
      </c>
      <c r="N41" s="53" t="s">
        <v>6142</v>
      </c>
      <c r="O41">
        <v>8595351</v>
      </c>
      <c r="P41" s="53" t="s">
        <v>6275</v>
      </c>
      <c r="R41" s="56"/>
      <c r="S41" s="53"/>
      <c r="T41" s="12"/>
      <c r="U41" s="53"/>
      <c r="W41" s="12"/>
    </row>
    <row r="42" spans="1:23" x14ac:dyDescent="0.25">
      <c r="A42">
        <v>10041</v>
      </c>
      <c r="B42" t="s">
        <v>5064</v>
      </c>
      <c r="C42" t="s">
        <v>280</v>
      </c>
      <c r="D42">
        <v>423</v>
      </c>
      <c r="E42" t="s">
        <v>281</v>
      </c>
      <c r="F42">
        <v>286</v>
      </c>
      <c r="G42" t="s">
        <v>132</v>
      </c>
      <c r="H42">
        <v>50</v>
      </c>
      <c r="I42" t="s">
        <v>110</v>
      </c>
      <c r="J42">
        <v>8</v>
      </c>
      <c r="K42" t="s">
        <v>206</v>
      </c>
      <c r="L42" s="47">
        <v>1384</v>
      </c>
      <c r="M42" t="s">
        <v>5507</v>
      </c>
      <c r="N42" s="53" t="s">
        <v>6140</v>
      </c>
      <c r="O42">
        <v>8595351</v>
      </c>
      <c r="P42" s="53" t="s">
        <v>6275</v>
      </c>
      <c r="R42" s="56"/>
      <c r="S42" s="53"/>
      <c r="T42" s="12"/>
      <c r="U42" s="53"/>
      <c r="W42" s="12"/>
    </row>
    <row r="43" spans="1:23" x14ac:dyDescent="0.25">
      <c r="A43">
        <v>10042</v>
      </c>
      <c r="B43" t="s">
        <v>5064</v>
      </c>
      <c r="C43" t="s">
        <v>280</v>
      </c>
      <c r="D43">
        <v>423</v>
      </c>
      <c r="E43" t="s">
        <v>281</v>
      </c>
      <c r="F43">
        <v>286</v>
      </c>
      <c r="G43" t="s">
        <v>132</v>
      </c>
      <c r="H43">
        <v>50</v>
      </c>
      <c r="I43" t="s">
        <v>99</v>
      </c>
      <c r="J43">
        <v>16</v>
      </c>
      <c r="K43" t="s">
        <v>206</v>
      </c>
      <c r="L43" s="47">
        <v>1384</v>
      </c>
      <c r="M43" t="s">
        <v>5513</v>
      </c>
      <c r="N43" s="53" t="s">
        <v>6140</v>
      </c>
      <c r="O43">
        <v>8595351</v>
      </c>
      <c r="P43" s="53" t="s">
        <v>6275</v>
      </c>
      <c r="R43" s="56"/>
      <c r="S43" s="53"/>
      <c r="T43" s="12"/>
      <c r="U43" s="53"/>
      <c r="W43" s="12"/>
    </row>
    <row r="44" spans="1:23" x14ac:dyDescent="0.25">
      <c r="A44">
        <v>10043</v>
      </c>
      <c r="B44" t="s">
        <v>5406</v>
      </c>
      <c r="C44" t="s">
        <v>280</v>
      </c>
      <c r="D44">
        <v>423</v>
      </c>
      <c r="E44" t="s">
        <v>281</v>
      </c>
      <c r="F44">
        <v>286</v>
      </c>
      <c r="G44" t="s">
        <v>132</v>
      </c>
      <c r="H44">
        <v>50</v>
      </c>
      <c r="I44" t="s">
        <v>114</v>
      </c>
      <c r="J44">
        <v>12</v>
      </c>
      <c r="K44" t="s">
        <v>206</v>
      </c>
      <c r="L44" s="47">
        <v>1384</v>
      </c>
      <c r="M44" t="s">
        <v>5514</v>
      </c>
      <c r="N44" s="53" t="s">
        <v>6139</v>
      </c>
      <c r="O44">
        <v>9169331</v>
      </c>
      <c r="P44" s="53" t="s">
        <v>6275</v>
      </c>
      <c r="R44" s="56"/>
      <c r="S44" s="53"/>
      <c r="T44" s="12"/>
      <c r="U44" s="53"/>
      <c r="W44" s="12"/>
    </row>
    <row r="45" spans="1:23" x14ac:dyDescent="0.25">
      <c r="A45">
        <v>10044</v>
      </c>
      <c r="B45" t="s">
        <v>155</v>
      </c>
      <c r="C45" t="s">
        <v>280</v>
      </c>
      <c r="D45">
        <v>423</v>
      </c>
      <c r="E45" t="s">
        <v>281</v>
      </c>
      <c r="F45">
        <v>286</v>
      </c>
      <c r="G45" t="s">
        <v>127</v>
      </c>
      <c r="H45">
        <v>30</v>
      </c>
      <c r="I45" t="s">
        <v>114</v>
      </c>
      <c r="J45">
        <v>12</v>
      </c>
      <c r="K45" t="s">
        <v>202</v>
      </c>
      <c r="L45" s="47">
        <v>1768</v>
      </c>
      <c r="M45" t="s">
        <v>5515</v>
      </c>
      <c r="N45" s="53" t="s">
        <v>6143</v>
      </c>
      <c r="O45">
        <v>9327032</v>
      </c>
      <c r="P45" s="53" t="s">
        <v>6277</v>
      </c>
      <c r="R45" s="56"/>
      <c r="S45" s="53"/>
      <c r="T45" s="12"/>
      <c r="U45" s="53"/>
      <c r="W45" s="12"/>
    </row>
    <row r="46" spans="1:23" x14ac:dyDescent="0.25">
      <c r="A46">
        <v>10045</v>
      </c>
      <c r="B46" t="s">
        <v>5064</v>
      </c>
      <c r="C46" t="s">
        <v>280</v>
      </c>
      <c r="D46">
        <v>423</v>
      </c>
      <c r="E46" t="s">
        <v>281</v>
      </c>
      <c r="F46">
        <v>286</v>
      </c>
      <c r="G46" t="s">
        <v>132</v>
      </c>
      <c r="H46">
        <v>50</v>
      </c>
      <c r="I46" t="s">
        <v>114</v>
      </c>
      <c r="J46">
        <v>12</v>
      </c>
      <c r="K46" t="s">
        <v>202</v>
      </c>
      <c r="L46" s="47">
        <v>1768</v>
      </c>
      <c r="M46" t="s">
        <v>5516</v>
      </c>
      <c r="N46" s="53" t="s">
        <v>6140</v>
      </c>
      <c r="O46">
        <v>9341381</v>
      </c>
      <c r="P46" s="53" t="s">
        <v>6275</v>
      </c>
      <c r="R46" s="56"/>
      <c r="S46" s="53"/>
      <c r="T46" s="12"/>
      <c r="U46" s="53"/>
      <c r="W46" s="12"/>
    </row>
    <row r="47" spans="1:23" x14ac:dyDescent="0.25">
      <c r="A47">
        <v>10046</v>
      </c>
      <c r="B47" t="s">
        <v>5064</v>
      </c>
      <c r="C47" t="s">
        <v>280</v>
      </c>
      <c r="D47">
        <v>423</v>
      </c>
      <c r="E47" t="s">
        <v>281</v>
      </c>
      <c r="F47">
        <v>286</v>
      </c>
      <c r="G47" t="s">
        <v>132</v>
      </c>
      <c r="H47">
        <v>50</v>
      </c>
      <c r="I47" t="s">
        <v>114</v>
      </c>
      <c r="J47">
        <v>12</v>
      </c>
      <c r="K47" t="s">
        <v>202</v>
      </c>
      <c r="L47" s="47">
        <v>1768</v>
      </c>
      <c r="M47" t="s">
        <v>5517</v>
      </c>
      <c r="N47" s="53" t="s">
        <v>6140</v>
      </c>
      <c r="O47">
        <v>9398779</v>
      </c>
      <c r="P47" s="53" t="s">
        <v>6275</v>
      </c>
      <c r="R47" s="56"/>
      <c r="S47" s="53"/>
      <c r="T47" s="12"/>
      <c r="U47" s="53"/>
      <c r="W47" s="12"/>
    </row>
    <row r="48" spans="1:23" x14ac:dyDescent="0.25">
      <c r="A48">
        <v>10047</v>
      </c>
      <c r="B48" t="s">
        <v>5064</v>
      </c>
      <c r="C48" t="s">
        <v>280</v>
      </c>
      <c r="D48">
        <v>423</v>
      </c>
      <c r="E48" t="s">
        <v>281</v>
      </c>
      <c r="F48">
        <v>286</v>
      </c>
      <c r="G48" t="s">
        <v>132</v>
      </c>
      <c r="H48">
        <v>50</v>
      </c>
      <c r="I48" t="s">
        <v>99</v>
      </c>
      <c r="J48">
        <v>16</v>
      </c>
      <c r="K48" t="s">
        <v>206</v>
      </c>
      <c r="L48" s="47">
        <v>1384</v>
      </c>
      <c r="M48" t="s">
        <v>5518</v>
      </c>
      <c r="N48" s="53" t="s">
        <v>6140</v>
      </c>
      <c r="O48">
        <v>9398779</v>
      </c>
      <c r="P48" s="53" t="s">
        <v>6275</v>
      </c>
      <c r="R48" s="56"/>
      <c r="S48" s="53"/>
      <c r="T48" s="12"/>
      <c r="U48" s="53"/>
      <c r="W48" s="12"/>
    </row>
    <row r="49" spans="1:23" x14ac:dyDescent="0.25">
      <c r="A49">
        <v>10048</v>
      </c>
      <c r="B49" t="s">
        <v>5064</v>
      </c>
      <c r="C49" t="s">
        <v>280</v>
      </c>
      <c r="D49">
        <v>423</v>
      </c>
      <c r="E49" t="s">
        <v>281</v>
      </c>
      <c r="F49">
        <v>286</v>
      </c>
      <c r="G49" t="s">
        <v>132</v>
      </c>
      <c r="H49">
        <v>50</v>
      </c>
      <c r="I49" t="s">
        <v>99</v>
      </c>
      <c r="J49">
        <v>16</v>
      </c>
      <c r="K49" t="s">
        <v>213</v>
      </c>
      <c r="L49" s="47">
        <v>2768</v>
      </c>
      <c r="M49" t="s">
        <v>5519</v>
      </c>
      <c r="N49" s="53" t="s">
        <v>6140</v>
      </c>
      <c r="O49">
        <v>9743311</v>
      </c>
      <c r="P49" s="53" t="s">
        <v>6275</v>
      </c>
      <c r="R49" s="56"/>
      <c r="S49" s="53"/>
      <c r="T49" s="12"/>
      <c r="U49" s="53"/>
      <c r="W49" s="12"/>
    </row>
    <row r="50" spans="1:23" x14ac:dyDescent="0.25">
      <c r="A50">
        <v>10049</v>
      </c>
      <c r="B50" t="s">
        <v>5064</v>
      </c>
      <c r="C50" t="s">
        <v>280</v>
      </c>
      <c r="D50">
        <v>423</v>
      </c>
      <c r="E50" t="s">
        <v>281</v>
      </c>
      <c r="F50">
        <v>286</v>
      </c>
      <c r="G50" t="s">
        <v>132</v>
      </c>
      <c r="H50">
        <v>50</v>
      </c>
      <c r="I50" t="s">
        <v>110</v>
      </c>
      <c r="J50">
        <v>8</v>
      </c>
      <c r="K50" t="s">
        <v>202</v>
      </c>
      <c r="L50" s="47">
        <v>1768</v>
      </c>
      <c r="M50" t="s">
        <v>5520</v>
      </c>
      <c r="N50" s="53" t="s">
        <v>6140</v>
      </c>
      <c r="O50">
        <v>9886806</v>
      </c>
      <c r="P50" s="53" t="s">
        <v>6275</v>
      </c>
      <c r="R50" s="56"/>
      <c r="S50" s="53"/>
      <c r="T50" s="12"/>
      <c r="U50" s="53"/>
      <c r="W50" s="12"/>
    </row>
    <row r="51" spans="1:23" x14ac:dyDescent="0.25">
      <c r="A51">
        <v>10050</v>
      </c>
      <c r="B51" t="s">
        <v>5064</v>
      </c>
      <c r="C51" t="s">
        <v>280</v>
      </c>
      <c r="D51">
        <v>423</v>
      </c>
      <c r="E51" t="s">
        <v>281</v>
      </c>
      <c r="F51">
        <v>286</v>
      </c>
      <c r="G51" t="s">
        <v>132</v>
      </c>
      <c r="H51">
        <v>50</v>
      </c>
      <c r="I51" t="s">
        <v>110</v>
      </c>
      <c r="J51">
        <v>8</v>
      </c>
      <c r="K51" t="s">
        <v>202</v>
      </c>
      <c r="L51" s="47">
        <v>1768</v>
      </c>
      <c r="M51" t="s">
        <v>5521</v>
      </c>
      <c r="N51" s="53" t="s">
        <v>6140</v>
      </c>
      <c r="O51">
        <v>10030301</v>
      </c>
      <c r="P51" s="53" t="s">
        <v>6275</v>
      </c>
      <c r="R51" s="56"/>
      <c r="S51" s="53"/>
      <c r="T51" s="12"/>
      <c r="U51" s="53"/>
      <c r="W51" s="12"/>
    </row>
    <row r="52" spans="1:23" x14ac:dyDescent="0.25">
      <c r="A52">
        <v>10051</v>
      </c>
      <c r="B52" t="s">
        <v>5064</v>
      </c>
      <c r="C52" t="s">
        <v>280</v>
      </c>
      <c r="D52">
        <v>423</v>
      </c>
      <c r="E52" t="s">
        <v>281</v>
      </c>
      <c r="F52">
        <v>286</v>
      </c>
      <c r="G52" t="s">
        <v>132</v>
      </c>
      <c r="H52">
        <v>50</v>
      </c>
      <c r="I52" t="s">
        <v>110</v>
      </c>
      <c r="J52">
        <v>8</v>
      </c>
      <c r="K52" t="s">
        <v>202</v>
      </c>
      <c r="L52" s="47">
        <v>1768</v>
      </c>
      <c r="M52" t="s">
        <v>5522</v>
      </c>
      <c r="N52" s="53" t="s">
        <v>6140</v>
      </c>
      <c r="O52">
        <v>11752097</v>
      </c>
      <c r="P52" s="53" t="s">
        <v>6275</v>
      </c>
      <c r="R52" s="56"/>
      <c r="S52" s="53"/>
      <c r="T52" s="12"/>
      <c r="U52" s="53"/>
      <c r="W52" s="12"/>
    </row>
    <row r="53" spans="1:23" x14ac:dyDescent="0.25">
      <c r="A53">
        <v>10052</v>
      </c>
      <c r="B53" t="s">
        <v>167</v>
      </c>
      <c r="C53" t="s">
        <v>306</v>
      </c>
      <c r="D53">
        <v>519</v>
      </c>
      <c r="E53" t="s">
        <v>281</v>
      </c>
      <c r="F53">
        <v>286</v>
      </c>
      <c r="G53" t="s">
        <v>102</v>
      </c>
      <c r="H53">
        <v>40</v>
      </c>
      <c r="I53" t="s">
        <v>90</v>
      </c>
      <c r="J53">
        <v>4</v>
      </c>
      <c r="K53" t="s">
        <v>206</v>
      </c>
      <c r="L53" s="47">
        <v>1384</v>
      </c>
      <c r="M53" t="s">
        <v>5523</v>
      </c>
      <c r="N53" s="53" t="s">
        <v>6144</v>
      </c>
      <c r="O53">
        <v>6672518</v>
      </c>
      <c r="P53" s="53" t="s">
        <v>6278</v>
      </c>
      <c r="R53" s="56"/>
      <c r="S53" s="53"/>
      <c r="T53" s="12"/>
      <c r="U53" s="53"/>
      <c r="W53" s="12"/>
    </row>
    <row r="54" spans="1:23" x14ac:dyDescent="0.25">
      <c r="A54">
        <v>10053</v>
      </c>
      <c r="B54" t="s">
        <v>167</v>
      </c>
      <c r="C54" t="s">
        <v>306</v>
      </c>
      <c r="D54">
        <v>519</v>
      </c>
      <c r="E54" t="s">
        <v>281</v>
      </c>
      <c r="F54">
        <v>286</v>
      </c>
      <c r="G54" t="s">
        <v>102</v>
      </c>
      <c r="H54">
        <v>40</v>
      </c>
      <c r="I54" t="s">
        <v>110</v>
      </c>
      <c r="J54">
        <v>8</v>
      </c>
      <c r="K54" t="s">
        <v>206</v>
      </c>
      <c r="L54" s="47">
        <v>1384</v>
      </c>
      <c r="M54" t="s">
        <v>5524</v>
      </c>
      <c r="N54" s="53" t="s">
        <v>6144</v>
      </c>
      <c r="O54">
        <v>7016906</v>
      </c>
      <c r="P54" s="53" t="s">
        <v>6278</v>
      </c>
      <c r="R54" s="56"/>
      <c r="S54" s="53"/>
      <c r="T54" s="12"/>
      <c r="U54" s="53"/>
      <c r="W54" s="12"/>
    </row>
    <row r="55" spans="1:23" x14ac:dyDescent="0.25">
      <c r="A55">
        <v>10054</v>
      </c>
      <c r="B55" t="s">
        <v>137</v>
      </c>
      <c r="C55" t="s">
        <v>306</v>
      </c>
      <c r="D55">
        <v>519</v>
      </c>
      <c r="E55" t="s">
        <v>281</v>
      </c>
      <c r="F55">
        <v>286</v>
      </c>
      <c r="G55" t="s">
        <v>85</v>
      </c>
      <c r="H55">
        <v>25</v>
      </c>
      <c r="I55" t="s">
        <v>110</v>
      </c>
      <c r="J55">
        <v>8</v>
      </c>
      <c r="K55" t="s">
        <v>206</v>
      </c>
      <c r="L55" s="47">
        <v>1384</v>
      </c>
      <c r="M55" t="s">
        <v>5525</v>
      </c>
      <c r="N55" s="53" t="s">
        <v>6136</v>
      </c>
      <c r="O55">
        <v>7246354</v>
      </c>
      <c r="P55" s="53" t="s">
        <v>6272</v>
      </c>
      <c r="R55" s="56"/>
      <c r="S55" s="53"/>
      <c r="T55" s="12"/>
      <c r="U55" s="53"/>
      <c r="W55" s="12"/>
    </row>
    <row r="56" spans="1:23" x14ac:dyDescent="0.25">
      <c r="A56">
        <v>10055</v>
      </c>
      <c r="B56" t="s">
        <v>167</v>
      </c>
      <c r="C56" t="s">
        <v>306</v>
      </c>
      <c r="D56">
        <v>519</v>
      </c>
      <c r="E56" t="s">
        <v>281</v>
      </c>
      <c r="F56">
        <v>286</v>
      </c>
      <c r="G56" t="s">
        <v>102</v>
      </c>
      <c r="H56">
        <v>40</v>
      </c>
      <c r="I56" t="s">
        <v>110</v>
      </c>
      <c r="J56">
        <v>8</v>
      </c>
      <c r="K56" t="s">
        <v>206</v>
      </c>
      <c r="L56" s="47">
        <v>1384</v>
      </c>
      <c r="M56" t="s">
        <v>5526</v>
      </c>
      <c r="N56" s="53" t="s">
        <v>6144</v>
      </c>
      <c r="O56">
        <v>7533488</v>
      </c>
      <c r="P56" s="53" t="s">
        <v>6278</v>
      </c>
      <c r="R56" s="56"/>
      <c r="S56" s="53"/>
      <c r="T56" s="12"/>
      <c r="U56" s="53"/>
      <c r="W56" s="12"/>
    </row>
    <row r="57" spans="1:23" x14ac:dyDescent="0.25">
      <c r="A57">
        <v>10056</v>
      </c>
      <c r="B57" t="s">
        <v>167</v>
      </c>
      <c r="C57" t="s">
        <v>306</v>
      </c>
      <c r="D57">
        <v>519</v>
      </c>
      <c r="E57" t="s">
        <v>281</v>
      </c>
      <c r="F57">
        <v>286</v>
      </c>
      <c r="G57" t="s">
        <v>102</v>
      </c>
      <c r="H57">
        <v>40</v>
      </c>
      <c r="I57" t="s">
        <v>99</v>
      </c>
      <c r="J57">
        <v>16</v>
      </c>
      <c r="K57" t="s">
        <v>206</v>
      </c>
      <c r="L57" s="47">
        <v>1384</v>
      </c>
      <c r="M57" t="s">
        <v>5527</v>
      </c>
      <c r="N57" s="53" t="s">
        <v>6144</v>
      </c>
      <c r="O57">
        <v>7734381</v>
      </c>
      <c r="P57" s="53" t="s">
        <v>6278</v>
      </c>
      <c r="R57" s="56"/>
      <c r="S57" s="53"/>
      <c r="T57" s="12"/>
      <c r="U57" s="53"/>
      <c r="W57" s="12"/>
    </row>
    <row r="58" spans="1:23" x14ac:dyDescent="0.25">
      <c r="A58">
        <v>10057</v>
      </c>
      <c r="B58" t="s">
        <v>167</v>
      </c>
      <c r="C58" t="s">
        <v>306</v>
      </c>
      <c r="D58">
        <v>519</v>
      </c>
      <c r="E58" t="s">
        <v>281</v>
      </c>
      <c r="F58">
        <v>286</v>
      </c>
      <c r="G58" t="s">
        <v>102</v>
      </c>
      <c r="H58">
        <v>40</v>
      </c>
      <c r="I58" t="s">
        <v>110</v>
      </c>
      <c r="J58">
        <v>8</v>
      </c>
      <c r="K58" t="s">
        <v>202</v>
      </c>
      <c r="L58" s="47">
        <v>1768</v>
      </c>
      <c r="M58" t="s">
        <v>5528</v>
      </c>
      <c r="N58" s="53" t="s">
        <v>6144</v>
      </c>
      <c r="O58">
        <v>7820478</v>
      </c>
      <c r="P58" s="53" t="s">
        <v>6278</v>
      </c>
      <c r="R58" s="56"/>
      <c r="S58" s="53"/>
      <c r="T58" s="12"/>
      <c r="U58" s="53"/>
      <c r="W58" s="12"/>
    </row>
    <row r="59" spans="1:23" x14ac:dyDescent="0.25">
      <c r="A59">
        <v>10058</v>
      </c>
      <c r="B59" t="s">
        <v>5405</v>
      </c>
      <c r="C59" t="s">
        <v>306</v>
      </c>
      <c r="D59">
        <v>519</v>
      </c>
      <c r="E59" t="s">
        <v>281</v>
      </c>
      <c r="F59">
        <v>286</v>
      </c>
      <c r="G59" t="s">
        <v>132</v>
      </c>
      <c r="H59">
        <v>50</v>
      </c>
      <c r="I59" t="s">
        <v>114</v>
      </c>
      <c r="J59">
        <v>12</v>
      </c>
      <c r="K59" t="s">
        <v>206</v>
      </c>
      <c r="L59" s="47">
        <v>1384</v>
      </c>
      <c r="M59" t="s">
        <v>5529</v>
      </c>
      <c r="N59" s="53" t="s">
        <v>6138</v>
      </c>
      <c r="O59">
        <v>8021371</v>
      </c>
      <c r="P59" s="53" t="s">
        <v>6274</v>
      </c>
      <c r="R59" s="56"/>
      <c r="S59" s="53"/>
      <c r="T59" s="12"/>
      <c r="U59" s="53"/>
      <c r="W59" s="12"/>
    </row>
    <row r="60" spans="1:23" x14ac:dyDescent="0.25">
      <c r="A60">
        <v>10059</v>
      </c>
      <c r="B60" t="s">
        <v>137</v>
      </c>
      <c r="C60" t="s">
        <v>306</v>
      </c>
      <c r="D60">
        <v>519</v>
      </c>
      <c r="E60" t="s">
        <v>281</v>
      </c>
      <c r="F60">
        <v>286</v>
      </c>
      <c r="G60" t="s">
        <v>85</v>
      </c>
      <c r="H60">
        <v>25</v>
      </c>
      <c r="I60" t="s">
        <v>110</v>
      </c>
      <c r="J60">
        <v>8</v>
      </c>
      <c r="K60" t="s">
        <v>202</v>
      </c>
      <c r="L60" s="47">
        <v>1768</v>
      </c>
      <c r="M60" t="s">
        <v>5530</v>
      </c>
      <c r="N60" s="53" t="s">
        <v>6136</v>
      </c>
      <c r="O60">
        <v>8035577</v>
      </c>
      <c r="P60" s="53" t="s">
        <v>6272</v>
      </c>
      <c r="R60" s="56"/>
      <c r="S60" s="53"/>
      <c r="T60" s="12"/>
      <c r="U60" s="53"/>
      <c r="W60" s="12"/>
    </row>
    <row r="61" spans="1:23" x14ac:dyDescent="0.25">
      <c r="A61">
        <v>10060</v>
      </c>
      <c r="B61" t="s">
        <v>97</v>
      </c>
      <c r="C61" t="s">
        <v>306</v>
      </c>
      <c r="D61">
        <v>519</v>
      </c>
      <c r="E61" t="s">
        <v>281</v>
      </c>
      <c r="F61">
        <v>286</v>
      </c>
      <c r="G61" t="s">
        <v>127</v>
      </c>
      <c r="H61">
        <v>30</v>
      </c>
      <c r="I61" t="s">
        <v>110</v>
      </c>
      <c r="J61">
        <v>8</v>
      </c>
      <c r="K61" t="s">
        <v>202</v>
      </c>
      <c r="L61" s="47">
        <v>1768</v>
      </c>
      <c r="M61" t="s">
        <v>5531</v>
      </c>
      <c r="N61" s="53" t="s">
        <v>6145</v>
      </c>
      <c r="O61">
        <v>8179072</v>
      </c>
      <c r="P61" s="53" t="s">
        <v>6279</v>
      </c>
      <c r="R61" s="56"/>
      <c r="S61" s="53"/>
      <c r="T61" s="12"/>
      <c r="U61" s="53"/>
      <c r="W61" s="12"/>
    </row>
    <row r="62" spans="1:23" x14ac:dyDescent="0.25">
      <c r="A62">
        <v>10061</v>
      </c>
      <c r="B62" t="s">
        <v>5407</v>
      </c>
      <c r="C62" t="s">
        <v>306</v>
      </c>
      <c r="D62">
        <v>519</v>
      </c>
      <c r="E62" t="s">
        <v>281</v>
      </c>
      <c r="F62">
        <v>286</v>
      </c>
      <c r="G62" t="s">
        <v>5408</v>
      </c>
      <c r="H62">
        <v>85</v>
      </c>
      <c r="I62" t="s">
        <v>110</v>
      </c>
      <c r="J62">
        <v>8</v>
      </c>
      <c r="K62" t="s">
        <v>206</v>
      </c>
      <c r="L62" s="47">
        <v>1384</v>
      </c>
      <c r="M62" t="s">
        <v>5532</v>
      </c>
      <c r="N62" s="53" t="s">
        <v>6146</v>
      </c>
      <c r="O62">
        <v>8236470</v>
      </c>
      <c r="P62" s="53" t="s">
        <v>6280</v>
      </c>
      <c r="R62" s="56"/>
      <c r="S62" s="53"/>
      <c r="T62" s="12"/>
      <c r="U62" s="53"/>
      <c r="W62" s="12"/>
    </row>
    <row r="63" spans="1:23" x14ac:dyDescent="0.25">
      <c r="A63">
        <v>10062</v>
      </c>
      <c r="B63" t="s">
        <v>167</v>
      </c>
      <c r="C63" t="s">
        <v>306</v>
      </c>
      <c r="D63">
        <v>519</v>
      </c>
      <c r="E63" t="s">
        <v>281</v>
      </c>
      <c r="F63">
        <v>286</v>
      </c>
      <c r="G63" t="s">
        <v>102</v>
      </c>
      <c r="H63">
        <v>40</v>
      </c>
      <c r="I63" t="s">
        <v>110</v>
      </c>
      <c r="J63">
        <v>8</v>
      </c>
      <c r="K63" t="s">
        <v>206</v>
      </c>
      <c r="L63" s="47">
        <v>1384</v>
      </c>
      <c r="M63" t="s">
        <v>5533</v>
      </c>
      <c r="N63" s="53" t="s">
        <v>6144</v>
      </c>
      <c r="O63">
        <v>8308361</v>
      </c>
      <c r="P63" s="53" t="s">
        <v>6278</v>
      </c>
      <c r="R63" s="56"/>
      <c r="S63" s="53"/>
      <c r="T63" s="12"/>
      <c r="U63" s="53"/>
      <c r="W63" s="12"/>
    </row>
    <row r="64" spans="1:23" x14ac:dyDescent="0.25">
      <c r="A64">
        <v>10063</v>
      </c>
      <c r="B64" t="s">
        <v>137</v>
      </c>
      <c r="C64" t="s">
        <v>306</v>
      </c>
      <c r="D64">
        <v>519</v>
      </c>
      <c r="E64" t="s">
        <v>281</v>
      </c>
      <c r="F64">
        <v>286</v>
      </c>
      <c r="G64" t="s">
        <v>85</v>
      </c>
      <c r="H64">
        <v>25</v>
      </c>
      <c r="I64" t="s">
        <v>99</v>
      </c>
      <c r="J64">
        <v>16</v>
      </c>
      <c r="K64" t="s">
        <v>206</v>
      </c>
      <c r="L64" s="47">
        <v>1384</v>
      </c>
      <c r="M64" t="s">
        <v>5534</v>
      </c>
      <c r="N64" s="53" t="s">
        <v>6136</v>
      </c>
      <c r="O64">
        <v>8394314</v>
      </c>
      <c r="P64" s="53" t="s">
        <v>6272</v>
      </c>
      <c r="R64" s="56"/>
      <c r="S64" s="53"/>
      <c r="T64" s="12"/>
      <c r="U64" s="53"/>
      <c r="W64" s="12"/>
    </row>
    <row r="65" spans="1:23" x14ac:dyDescent="0.25">
      <c r="A65">
        <v>10064</v>
      </c>
      <c r="B65" t="s">
        <v>5405</v>
      </c>
      <c r="C65" t="s">
        <v>306</v>
      </c>
      <c r="D65">
        <v>519</v>
      </c>
      <c r="E65" t="s">
        <v>281</v>
      </c>
      <c r="F65">
        <v>286</v>
      </c>
      <c r="G65" t="s">
        <v>102</v>
      </c>
      <c r="H65">
        <v>40</v>
      </c>
      <c r="I65" t="s">
        <v>99</v>
      </c>
      <c r="J65">
        <v>16</v>
      </c>
      <c r="K65" t="s">
        <v>202</v>
      </c>
      <c r="L65" s="47">
        <v>1768</v>
      </c>
      <c r="M65" t="s">
        <v>5535</v>
      </c>
      <c r="N65" s="53" t="s">
        <v>6138</v>
      </c>
      <c r="O65">
        <v>8738846</v>
      </c>
      <c r="P65" s="53" t="s">
        <v>6274</v>
      </c>
      <c r="R65" s="56"/>
      <c r="S65" s="53"/>
      <c r="T65" s="12"/>
      <c r="U65" s="53"/>
      <c r="W65" s="12"/>
    </row>
    <row r="66" spans="1:23" x14ac:dyDescent="0.25">
      <c r="A66">
        <v>10065</v>
      </c>
      <c r="B66" t="s">
        <v>167</v>
      </c>
      <c r="C66" t="s">
        <v>306</v>
      </c>
      <c r="D66">
        <v>519</v>
      </c>
      <c r="E66" t="s">
        <v>281</v>
      </c>
      <c r="F66">
        <v>286</v>
      </c>
      <c r="G66" t="s">
        <v>102</v>
      </c>
      <c r="H66">
        <v>40</v>
      </c>
      <c r="I66" t="s">
        <v>99</v>
      </c>
      <c r="J66">
        <v>16</v>
      </c>
      <c r="K66" t="s">
        <v>206</v>
      </c>
      <c r="L66" s="47">
        <v>1384</v>
      </c>
      <c r="M66" t="s">
        <v>5536</v>
      </c>
      <c r="N66" s="53" t="s">
        <v>6144</v>
      </c>
      <c r="O66">
        <v>8882341</v>
      </c>
      <c r="P66" s="53" t="s">
        <v>6278</v>
      </c>
      <c r="R66" s="56"/>
      <c r="S66" s="53"/>
      <c r="T66" s="12"/>
      <c r="U66" s="53"/>
      <c r="W66" s="12"/>
    </row>
    <row r="67" spans="1:23" x14ac:dyDescent="0.25">
      <c r="A67">
        <v>10066</v>
      </c>
      <c r="B67" t="s">
        <v>97</v>
      </c>
      <c r="C67" t="s">
        <v>306</v>
      </c>
      <c r="D67">
        <v>519</v>
      </c>
      <c r="E67" t="s">
        <v>281</v>
      </c>
      <c r="F67">
        <v>286</v>
      </c>
      <c r="G67" t="s">
        <v>127</v>
      </c>
      <c r="H67">
        <v>30</v>
      </c>
      <c r="I67" t="s">
        <v>114</v>
      </c>
      <c r="J67">
        <v>12</v>
      </c>
      <c r="K67" t="s">
        <v>202</v>
      </c>
      <c r="L67" s="47">
        <v>1768</v>
      </c>
      <c r="M67" t="s">
        <v>5537</v>
      </c>
      <c r="N67" s="53" t="s">
        <v>6145</v>
      </c>
      <c r="O67">
        <v>8896547</v>
      </c>
      <c r="P67" s="53" t="s">
        <v>6279</v>
      </c>
      <c r="R67" s="56"/>
      <c r="S67" s="53"/>
      <c r="T67" s="12"/>
      <c r="U67" s="53"/>
      <c r="W67" s="12"/>
    </row>
    <row r="68" spans="1:23" x14ac:dyDescent="0.25">
      <c r="A68">
        <v>10067</v>
      </c>
      <c r="B68" t="s">
        <v>5404</v>
      </c>
      <c r="C68" t="s">
        <v>306</v>
      </c>
      <c r="D68">
        <v>519</v>
      </c>
      <c r="E68" t="s">
        <v>281</v>
      </c>
      <c r="F68">
        <v>286</v>
      </c>
      <c r="G68" t="s">
        <v>229</v>
      </c>
      <c r="H68">
        <v>90</v>
      </c>
      <c r="I68" t="s">
        <v>110</v>
      </c>
      <c r="J68">
        <v>8</v>
      </c>
      <c r="K68" t="s">
        <v>206</v>
      </c>
      <c r="L68" s="47">
        <v>1384</v>
      </c>
      <c r="M68" t="s">
        <v>5538</v>
      </c>
      <c r="N68" s="53" t="s">
        <v>6134</v>
      </c>
      <c r="O68">
        <v>9025836</v>
      </c>
      <c r="P68" s="53" t="s">
        <v>6271</v>
      </c>
      <c r="R68" s="56"/>
      <c r="S68" s="53"/>
      <c r="T68" s="12"/>
      <c r="U68" s="53"/>
      <c r="W68" s="12"/>
    </row>
    <row r="69" spans="1:23" x14ac:dyDescent="0.25">
      <c r="A69">
        <v>10068</v>
      </c>
      <c r="B69" t="s">
        <v>5409</v>
      </c>
      <c r="C69" t="s">
        <v>306</v>
      </c>
      <c r="D69">
        <v>519</v>
      </c>
      <c r="E69" t="s">
        <v>281</v>
      </c>
      <c r="F69">
        <v>286</v>
      </c>
      <c r="G69" t="s">
        <v>229</v>
      </c>
      <c r="H69">
        <v>90</v>
      </c>
      <c r="I69" t="s">
        <v>114</v>
      </c>
      <c r="J69">
        <v>12</v>
      </c>
      <c r="K69" t="s">
        <v>202</v>
      </c>
      <c r="L69" s="47">
        <v>1768</v>
      </c>
      <c r="M69" t="s">
        <v>5539</v>
      </c>
      <c r="N69" s="53" t="s">
        <v>6147</v>
      </c>
      <c r="O69">
        <v>9040042</v>
      </c>
      <c r="P69" s="53" t="s">
        <v>6281</v>
      </c>
      <c r="R69" s="56"/>
      <c r="S69" s="53"/>
      <c r="T69" s="12"/>
      <c r="U69" s="53"/>
      <c r="W69" s="12"/>
    </row>
    <row r="70" spans="1:23" x14ac:dyDescent="0.25">
      <c r="A70">
        <v>10069</v>
      </c>
      <c r="B70" t="s">
        <v>97</v>
      </c>
      <c r="C70" t="s">
        <v>306</v>
      </c>
      <c r="D70">
        <v>519</v>
      </c>
      <c r="E70" t="s">
        <v>281</v>
      </c>
      <c r="F70">
        <v>286</v>
      </c>
      <c r="G70" t="s">
        <v>127</v>
      </c>
      <c r="H70">
        <v>30</v>
      </c>
      <c r="I70" t="s">
        <v>219</v>
      </c>
      <c r="J70">
        <v>20</v>
      </c>
      <c r="K70" t="s">
        <v>202</v>
      </c>
      <c r="L70" s="47">
        <v>1768</v>
      </c>
      <c r="M70" t="s">
        <v>5540</v>
      </c>
      <c r="N70" s="53" t="s">
        <v>6145</v>
      </c>
      <c r="O70">
        <v>9327032</v>
      </c>
      <c r="P70" s="53" t="s">
        <v>6279</v>
      </c>
      <c r="R70" s="56"/>
      <c r="S70" s="53"/>
      <c r="T70" s="12"/>
      <c r="U70" s="53"/>
      <c r="W70" s="12"/>
    </row>
    <row r="71" spans="1:23" x14ac:dyDescent="0.25">
      <c r="A71">
        <v>10070</v>
      </c>
      <c r="B71" t="s">
        <v>167</v>
      </c>
      <c r="C71" t="s">
        <v>306</v>
      </c>
      <c r="D71">
        <v>519</v>
      </c>
      <c r="E71" t="s">
        <v>281</v>
      </c>
      <c r="F71">
        <v>286</v>
      </c>
      <c r="G71" t="s">
        <v>102</v>
      </c>
      <c r="H71">
        <v>40</v>
      </c>
      <c r="I71" t="s">
        <v>99</v>
      </c>
      <c r="J71">
        <v>16</v>
      </c>
      <c r="K71" t="s">
        <v>202</v>
      </c>
      <c r="L71" s="47">
        <v>1768</v>
      </c>
      <c r="M71" t="s">
        <v>5541</v>
      </c>
      <c r="N71" s="53" t="s">
        <v>6144</v>
      </c>
      <c r="O71">
        <v>9599816</v>
      </c>
      <c r="P71" s="53" t="s">
        <v>6278</v>
      </c>
      <c r="R71" s="56"/>
      <c r="S71" s="53"/>
      <c r="T71" s="12"/>
      <c r="U71" s="53"/>
      <c r="W71" s="12"/>
    </row>
    <row r="72" spans="1:23" x14ac:dyDescent="0.25">
      <c r="A72">
        <v>10071</v>
      </c>
      <c r="B72" t="s">
        <v>5409</v>
      </c>
      <c r="C72" t="s">
        <v>306</v>
      </c>
      <c r="D72">
        <v>519</v>
      </c>
      <c r="E72" t="s">
        <v>281</v>
      </c>
      <c r="F72">
        <v>286</v>
      </c>
      <c r="G72" t="s">
        <v>5408</v>
      </c>
      <c r="H72">
        <v>85</v>
      </c>
      <c r="I72" t="s">
        <v>219</v>
      </c>
      <c r="J72">
        <v>20</v>
      </c>
      <c r="K72" t="s">
        <v>213</v>
      </c>
      <c r="L72" s="47">
        <v>2768</v>
      </c>
      <c r="M72" t="s">
        <v>5542</v>
      </c>
      <c r="N72" s="53" t="s">
        <v>6147</v>
      </c>
      <c r="O72">
        <v>10747776</v>
      </c>
      <c r="P72" s="53" t="s">
        <v>6281</v>
      </c>
      <c r="R72" s="56"/>
      <c r="S72" s="53"/>
      <c r="T72" s="12"/>
      <c r="U72" s="53"/>
      <c r="W72" s="12"/>
    </row>
    <row r="73" spans="1:23" x14ac:dyDescent="0.25">
      <c r="A73">
        <v>10072</v>
      </c>
      <c r="B73" t="s">
        <v>137</v>
      </c>
      <c r="C73" t="s">
        <v>5336</v>
      </c>
      <c r="D73">
        <v>522</v>
      </c>
      <c r="E73" t="s">
        <v>281</v>
      </c>
      <c r="F73">
        <v>286</v>
      </c>
      <c r="G73" t="s">
        <v>85</v>
      </c>
      <c r="H73">
        <v>25</v>
      </c>
      <c r="I73" t="s">
        <v>110</v>
      </c>
      <c r="J73">
        <v>8</v>
      </c>
      <c r="K73" t="s">
        <v>202</v>
      </c>
      <c r="L73" s="47">
        <v>1768</v>
      </c>
      <c r="M73" t="s">
        <v>5543</v>
      </c>
      <c r="N73" s="53" t="s">
        <v>6136</v>
      </c>
      <c r="O73">
        <v>6744122</v>
      </c>
      <c r="P73" s="53" t="s">
        <v>6272</v>
      </c>
      <c r="R73" s="56"/>
      <c r="S73" s="53"/>
      <c r="T73" s="12"/>
      <c r="U73" s="53"/>
      <c r="W73" s="12"/>
    </row>
    <row r="74" spans="1:23" x14ac:dyDescent="0.25">
      <c r="A74">
        <v>10073</v>
      </c>
      <c r="B74" t="s">
        <v>4836</v>
      </c>
      <c r="C74" t="s">
        <v>5338</v>
      </c>
      <c r="D74">
        <v>341</v>
      </c>
      <c r="E74" t="s">
        <v>5351</v>
      </c>
      <c r="F74">
        <v>291</v>
      </c>
      <c r="G74" t="s">
        <v>132</v>
      </c>
      <c r="H74">
        <v>50</v>
      </c>
      <c r="I74" t="s">
        <v>99</v>
      </c>
      <c r="J74">
        <v>16</v>
      </c>
      <c r="K74" t="s">
        <v>202</v>
      </c>
      <c r="L74" s="47">
        <v>1768</v>
      </c>
      <c r="M74" t="s">
        <v>5544</v>
      </c>
      <c r="N74" s="53" t="s">
        <v>6148</v>
      </c>
      <c r="O74">
        <v>5955043</v>
      </c>
      <c r="P74" s="53" t="s">
        <v>6282</v>
      </c>
      <c r="R74" s="56"/>
      <c r="S74" s="53"/>
      <c r="T74" s="12"/>
      <c r="U74" s="53"/>
      <c r="W74" s="12"/>
    </row>
    <row r="75" spans="1:23" x14ac:dyDescent="0.25">
      <c r="A75">
        <v>10074</v>
      </c>
      <c r="B75" t="s">
        <v>4836</v>
      </c>
      <c r="C75" t="s">
        <v>5338</v>
      </c>
      <c r="D75">
        <v>341</v>
      </c>
      <c r="E75" t="s">
        <v>5351</v>
      </c>
      <c r="F75">
        <v>291</v>
      </c>
      <c r="G75" t="s">
        <v>132</v>
      </c>
      <c r="H75">
        <v>50</v>
      </c>
      <c r="I75" t="s">
        <v>114</v>
      </c>
      <c r="J75">
        <v>12</v>
      </c>
      <c r="K75" t="s">
        <v>206</v>
      </c>
      <c r="L75" s="47">
        <v>1384</v>
      </c>
      <c r="M75" t="s">
        <v>5545</v>
      </c>
      <c r="N75" s="53" t="s">
        <v>6148</v>
      </c>
      <c r="O75">
        <v>9011486</v>
      </c>
      <c r="P75" s="53" t="s">
        <v>6282</v>
      </c>
      <c r="R75" s="56"/>
      <c r="S75" s="53"/>
      <c r="T75" s="12"/>
      <c r="U75" s="53"/>
      <c r="W75" s="12"/>
    </row>
    <row r="76" spans="1:23" x14ac:dyDescent="0.25">
      <c r="A76">
        <v>10075</v>
      </c>
      <c r="B76" t="s">
        <v>4836</v>
      </c>
      <c r="C76" t="s">
        <v>5338</v>
      </c>
      <c r="D76">
        <v>341</v>
      </c>
      <c r="E76" t="s">
        <v>5351</v>
      </c>
      <c r="F76">
        <v>291</v>
      </c>
      <c r="G76" t="s">
        <v>134</v>
      </c>
      <c r="H76">
        <v>45</v>
      </c>
      <c r="I76" t="s">
        <v>110</v>
      </c>
      <c r="J76">
        <v>8</v>
      </c>
      <c r="K76" t="s">
        <v>206</v>
      </c>
      <c r="L76" s="47">
        <v>1384</v>
      </c>
      <c r="M76" t="s">
        <v>5545</v>
      </c>
      <c r="N76" s="53" t="s">
        <v>6148</v>
      </c>
      <c r="O76">
        <v>9025836</v>
      </c>
      <c r="P76" s="53" t="s">
        <v>6282</v>
      </c>
      <c r="R76" s="56"/>
      <c r="S76" s="53"/>
      <c r="T76" s="12"/>
      <c r="U76" s="53"/>
      <c r="W76" s="12"/>
    </row>
    <row r="77" spans="1:23" x14ac:dyDescent="0.25">
      <c r="A77">
        <v>10076</v>
      </c>
      <c r="B77" t="s">
        <v>4836</v>
      </c>
      <c r="C77" t="s">
        <v>5338</v>
      </c>
      <c r="D77">
        <v>341</v>
      </c>
      <c r="E77" t="s">
        <v>5351</v>
      </c>
      <c r="F77">
        <v>291</v>
      </c>
      <c r="G77" t="s">
        <v>132</v>
      </c>
      <c r="H77">
        <v>50</v>
      </c>
      <c r="I77" t="s">
        <v>110</v>
      </c>
      <c r="J77">
        <v>8</v>
      </c>
      <c r="K77" t="s">
        <v>206</v>
      </c>
      <c r="L77" s="47">
        <v>1384</v>
      </c>
      <c r="M77" t="s">
        <v>5545</v>
      </c>
      <c r="N77" s="53" t="s">
        <v>6148</v>
      </c>
      <c r="O77">
        <v>9312826</v>
      </c>
      <c r="P77" s="53" t="s">
        <v>6282</v>
      </c>
      <c r="R77" s="56"/>
      <c r="S77" s="53"/>
      <c r="T77" s="12"/>
      <c r="U77" s="53"/>
      <c r="W77" s="12"/>
    </row>
    <row r="78" spans="1:23" x14ac:dyDescent="0.25">
      <c r="A78">
        <v>10077</v>
      </c>
      <c r="B78" t="s">
        <v>4836</v>
      </c>
      <c r="C78" t="s">
        <v>5338</v>
      </c>
      <c r="D78">
        <v>341</v>
      </c>
      <c r="E78" t="s">
        <v>5351</v>
      </c>
      <c r="F78">
        <v>291</v>
      </c>
      <c r="G78" t="s">
        <v>134</v>
      </c>
      <c r="H78">
        <v>45</v>
      </c>
      <c r="I78" t="s">
        <v>110</v>
      </c>
      <c r="J78">
        <v>8</v>
      </c>
      <c r="K78" t="s">
        <v>206</v>
      </c>
      <c r="L78" s="47">
        <v>1384</v>
      </c>
      <c r="M78" t="s">
        <v>5546</v>
      </c>
      <c r="N78" s="53" t="s">
        <v>6148</v>
      </c>
      <c r="O78">
        <v>9599816</v>
      </c>
      <c r="P78" s="53" t="s">
        <v>6282</v>
      </c>
      <c r="R78" s="56"/>
      <c r="S78" s="53"/>
      <c r="T78" s="12"/>
      <c r="U78" s="53"/>
      <c r="W78" s="12"/>
    </row>
    <row r="79" spans="1:23" x14ac:dyDescent="0.25">
      <c r="A79">
        <v>10078</v>
      </c>
      <c r="B79" t="s">
        <v>461</v>
      </c>
      <c r="C79" t="s">
        <v>1225</v>
      </c>
      <c r="D79">
        <v>647</v>
      </c>
      <c r="E79" t="s">
        <v>33</v>
      </c>
      <c r="F79">
        <v>296</v>
      </c>
      <c r="G79" t="s">
        <v>462</v>
      </c>
      <c r="H79">
        <v>80</v>
      </c>
      <c r="I79" t="s">
        <v>219</v>
      </c>
      <c r="J79">
        <v>20</v>
      </c>
      <c r="K79" t="s">
        <v>241</v>
      </c>
      <c r="L79" s="47">
        <v>7000</v>
      </c>
      <c r="M79" t="s">
        <v>5547</v>
      </c>
      <c r="N79" s="53" t="s">
        <v>6149</v>
      </c>
      <c r="O79">
        <v>16200586</v>
      </c>
      <c r="P79" s="53" t="s">
        <v>6283</v>
      </c>
      <c r="R79" s="56"/>
      <c r="S79" s="53"/>
      <c r="T79" s="12"/>
      <c r="U79" s="53"/>
      <c r="W79" s="12"/>
    </row>
    <row r="80" spans="1:23" x14ac:dyDescent="0.25">
      <c r="A80">
        <v>10079</v>
      </c>
      <c r="B80" t="s">
        <v>5403</v>
      </c>
      <c r="C80" t="s">
        <v>289</v>
      </c>
      <c r="D80">
        <v>742</v>
      </c>
      <c r="E80" t="s">
        <v>33</v>
      </c>
      <c r="F80">
        <v>296</v>
      </c>
      <c r="G80" t="s">
        <v>109</v>
      </c>
      <c r="H80">
        <v>35</v>
      </c>
      <c r="I80" t="s">
        <v>110</v>
      </c>
      <c r="J80">
        <v>8</v>
      </c>
      <c r="K80" t="s">
        <v>206</v>
      </c>
      <c r="L80" s="47">
        <v>1384</v>
      </c>
      <c r="M80" t="s">
        <v>5548</v>
      </c>
      <c r="N80" s="53" t="s">
        <v>6133</v>
      </c>
      <c r="O80">
        <v>11292913</v>
      </c>
      <c r="P80" s="53" t="s">
        <v>6270</v>
      </c>
      <c r="R80" s="56"/>
      <c r="S80" s="53"/>
      <c r="T80" s="12"/>
      <c r="U80" s="53"/>
      <c r="W80" s="12"/>
    </row>
    <row r="81" spans="1:23" x14ac:dyDescent="0.25">
      <c r="A81">
        <v>10080</v>
      </c>
      <c r="B81" t="s">
        <v>5410</v>
      </c>
      <c r="C81" t="s">
        <v>32</v>
      </c>
      <c r="D81">
        <v>754</v>
      </c>
      <c r="E81" t="s">
        <v>33</v>
      </c>
      <c r="F81">
        <v>296</v>
      </c>
      <c r="G81" t="s">
        <v>132</v>
      </c>
      <c r="H81">
        <v>50</v>
      </c>
      <c r="I81" t="s">
        <v>110</v>
      </c>
      <c r="J81">
        <v>8</v>
      </c>
      <c r="K81" t="s">
        <v>206</v>
      </c>
      <c r="L81" s="47">
        <v>1384</v>
      </c>
      <c r="M81" t="s">
        <v>5549</v>
      </c>
      <c r="N81" s="53" t="s">
        <v>6150</v>
      </c>
      <c r="O81">
        <v>8882341</v>
      </c>
      <c r="P81" s="53" t="s">
        <v>6284</v>
      </c>
      <c r="R81" s="56"/>
      <c r="S81" s="53"/>
      <c r="T81" s="12"/>
      <c r="U81" s="53"/>
      <c r="W81" s="12"/>
    </row>
    <row r="82" spans="1:23" x14ac:dyDescent="0.25">
      <c r="A82">
        <v>10081</v>
      </c>
      <c r="B82" t="s">
        <v>5411</v>
      </c>
      <c r="C82" t="s">
        <v>32</v>
      </c>
      <c r="D82">
        <v>754</v>
      </c>
      <c r="E82" t="s">
        <v>33</v>
      </c>
      <c r="F82">
        <v>296</v>
      </c>
      <c r="G82" t="s">
        <v>134</v>
      </c>
      <c r="H82">
        <v>45</v>
      </c>
      <c r="I82" t="s">
        <v>114</v>
      </c>
      <c r="J82">
        <v>12</v>
      </c>
      <c r="K82" t="s">
        <v>202</v>
      </c>
      <c r="L82" s="47">
        <v>1768</v>
      </c>
      <c r="M82" t="s">
        <v>5550</v>
      </c>
      <c r="N82" s="53" t="s">
        <v>6151</v>
      </c>
      <c r="O82">
        <v>9040042</v>
      </c>
      <c r="P82" s="53" t="s">
        <v>6285</v>
      </c>
      <c r="R82" s="56"/>
      <c r="S82" s="53"/>
      <c r="T82" s="12"/>
      <c r="U82" s="53"/>
      <c r="W82" s="12"/>
    </row>
    <row r="83" spans="1:23" x14ac:dyDescent="0.25">
      <c r="A83">
        <v>10082</v>
      </c>
      <c r="B83" t="s">
        <v>5411</v>
      </c>
      <c r="C83" t="s">
        <v>32</v>
      </c>
      <c r="D83">
        <v>754</v>
      </c>
      <c r="E83" t="s">
        <v>33</v>
      </c>
      <c r="F83">
        <v>296</v>
      </c>
      <c r="G83" t="s">
        <v>134</v>
      </c>
      <c r="H83">
        <v>45</v>
      </c>
      <c r="I83" t="s">
        <v>219</v>
      </c>
      <c r="J83">
        <v>20</v>
      </c>
      <c r="K83" t="s">
        <v>202</v>
      </c>
      <c r="L83" s="47">
        <v>1768</v>
      </c>
      <c r="M83" t="s">
        <v>5551</v>
      </c>
      <c r="N83" s="53" t="s">
        <v>6151</v>
      </c>
      <c r="O83">
        <v>9901012</v>
      </c>
      <c r="P83" s="53" t="s">
        <v>6285</v>
      </c>
      <c r="R83" s="56"/>
      <c r="S83" s="53"/>
      <c r="T83" s="12"/>
      <c r="U83" s="53"/>
      <c r="W83" s="12"/>
    </row>
    <row r="84" spans="1:23" x14ac:dyDescent="0.25">
      <c r="A84">
        <v>10083</v>
      </c>
      <c r="B84" t="s">
        <v>5410</v>
      </c>
      <c r="C84" t="s">
        <v>32</v>
      </c>
      <c r="D84">
        <v>754</v>
      </c>
      <c r="E84" t="s">
        <v>33</v>
      </c>
      <c r="F84">
        <v>296</v>
      </c>
      <c r="G84" t="s">
        <v>132</v>
      </c>
      <c r="H84">
        <v>50</v>
      </c>
      <c r="I84" t="s">
        <v>114</v>
      </c>
      <c r="J84">
        <v>12</v>
      </c>
      <c r="K84" t="s">
        <v>206</v>
      </c>
      <c r="L84" s="47">
        <v>1384</v>
      </c>
      <c r="M84" t="s">
        <v>5552</v>
      </c>
      <c r="N84" s="53" t="s">
        <v>6150</v>
      </c>
      <c r="O84">
        <v>11465251</v>
      </c>
      <c r="P84" s="53" t="s">
        <v>6284</v>
      </c>
      <c r="R84" s="56"/>
      <c r="S84" s="53"/>
      <c r="T84" s="12"/>
      <c r="U84" s="53"/>
      <c r="W84" s="12"/>
    </row>
    <row r="85" spans="1:23" x14ac:dyDescent="0.25">
      <c r="A85">
        <v>10084</v>
      </c>
      <c r="B85" t="s">
        <v>5410</v>
      </c>
      <c r="C85" t="s">
        <v>1052</v>
      </c>
      <c r="D85">
        <v>837</v>
      </c>
      <c r="E85" t="s">
        <v>33</v>
      </c>
      <c r="F85">
        <v>296</v>
      </c>
      <c r="G85" t="s">
        <v>134</v>
      </c>
      <c r="H85">
        <v>45</v>
      </c>
      <c r="I85" t="s">
        <v>110</v>
      </c>
      <c r="J85">
        <v>8</v>
      </c>
      <c r="K85" t="s">
        <v>206</v>
      </c>
      <c r="L85" s="47">
        <v>1384</v>
      </c>
      <c r="M85" t="s">
        <v>5553</v>
      </c>
      <c r="N85" s="53" t="s">
        <v>6150</v>
      </c>
      <c r="O85">
        <v>12181004</v>
      </c>
      <c r="P85" s="53" t="s">
        <v>6284</v>
      </c>
      <c r="R85" s="56"/>
      <c r="S85" s="53"/>
      <c r="T85" s="12"/>
      <c r="U85" s="53"/>
      <c r="W85" s="12"/>
    </row>
    <row r="86" spans="1:23" x14ac:dyDescent="0.25">
      <c r="A86">
        <v>10085</v>
      </c>
      <c r="B86" t="s">
        <v>5410</v>
      </c>
      <c r="C86" t="s">
        <v>1052</v>
      </c>
      <c r="D86">
        <v>837</v>
      </c>
      <c r="E86" t="s">
        <v>33</v>
      </c>
      <c r="F86">
        <v>296</v>
      </c>
      <c r="G86" t="s">
        <v>134</v>
      </c>
      <c r="H86">
        <v>45</v>
      </c>
      <c r="I86" t="s">
        <v>114</v>
      </c>
      <c r="J86">
        <v>12</v>
      </c>
      <c r="K86" t="s">
        <v>206</v>
      </c>
      <c r="L86" s="47">
        <v>1384</v>
      </c>
      <c r="M86" t="s">
        <v>5554</v>
      </c>
      <c r="N86" s="53" t="s">
        <v>6150</v>
      </c>
      <c r="O86">
        <v>12900201</v>
      </c>
      <c r="P86" s="53" t="s">
        <v>6284</v>
      </c>
      <c r="R86" s="56"/>
      <c r="S86" s="53"/>
      <c r="T86" s="12"/>
      <c r="U86" s="53"/>
      <c r="W86" s="12"/>
    </row>
    <row r="87" spans="1:23" x14ac:dyDescent="0.25">
      <c r="A87">
        <v>10086</v>
      </c>
      <c r="B87" t="s">
        <v>5412</v>
      </c>
      <c r="C87" t="s">
        <v>1052</v>
      </c>
      <c r="D87">
        <v>837</v>
      </c>
      <c r="E87" t="s">
        <v>33</v>
      </c>
      <c r="F87">
        <v>296</v>
      </c>
      <c r="G87" t="s">
        <v>132</v>
      </c>
      <c r="H87">
        <v>50</v>
      </c>
      <c r="I87" t="s">
        <v>114</v>
      </c>
      <c r="J87">
        <v>12</v>
      </c>
      <c r="K87" t="s">
        <v>206</v>
      </c>
      <c r="L87" s="47">
        <v>1384</v>
      </c>
      <c r="M87" t="s">
        <v>5555</v>
      </c>
      <c r="N87" s="53" t="s">
        <v>6152</v>
      </c>
      <c r="O87">
        <v>12914407</v>
      </c>
      <c r="P87" s="53" t="s">
        <v>6286</v>
      </c>
      <c r="R87" s="56"/>
      <c r="S87" s="53"/>
      <c r="T87" s="12"/>
      <c r="U87" s="53"/>
      <c r="W87" s="12"/>
    </row>
    <row r="88" spans="1:23" x14ac:dyDescent="0.25">
      <c r="A88">
        <v>10087</v>
      </c>
      <c r="B88" t="s">
        <v>5413</v>
      </c>
      <c r="C88" t="s">
        <v>1052</v>
      </c>
      <c r="D88">
        <v>837</v>
      </c>
      <c r="E88" t="s">
        <v>33</v>
      </c>
      <c r="F88">
        <v>296</v>
      </c>
      <c r="G88" t="s">
        <v>132</v>
      </c>
      <c r="H88">
        <v>50</v>
      </c>
      <c r="I88" t="s">
        <v>99</v>
      </c>
      <c r="J88">
        <v>16</v>
      </c>
      <c r="K88" t="s">
        <v>202</v>
      </c>
      <c r="L88" s="47">
        <v>1768</v>
      </c>
      <c r="M88" t="s">
        <v>5556</v>
      </c>
      <c r="N88" s="53" t="s">
        <v>6153</v>
      </c>
      <c r="O88">
        <v>14335151</v>
      </c>
      <c r="P88" s="53" t="s">
        <v>6287</v>
      </c>
      <c r="R88" s="56"/>
      <c r="S88" s="53"/>
      <c r="T88" s="12"/>
      <c r="U88" s="53"/>
      <c r="W88" s="12"/>
    </row>
    <row r="89" spans="1:23" x14ac:dyDescent="0.25">
      <c r="A89">
        <v>10088</v>
      </c>
      <c r="B89" t="s">
        <v>5414</v>
      </c>
      <c r="C89" t="s">
        <v>1052</v>
      </c>
      <c r="D89">
        <v>837</v>
      </c>
      <c r="E89" t="s">
        <v>33</v>
      </c>
      <c r="F89">
        <v>296</v>
      </c>
      <c r="G89" t="s">
        <v>102</v>
      </c>
      <c r="H89">
        <v>40</v>
      </c>
      <c r="I89" t="s">
        <v>110</v>
      </c>
      <c r="J89">
        <v>8</v>
      </c>
      <c r="K89" t="s">
        <v>206</v>
      </c>
      <c r="L89" s="47">
        <v>1384</v>
      </c>
      <c r="M89" t="s">
        <v>5557</v>
      </c>
      <c r="N89" s="53" t="s">
        <v>6154</v>
      </c>
      <c r="O89">
        <v>14421104</v>
      </c>
      <c r="P89" s="53" t="s">
        <v>6288</v>
      </c>
      <c r="R89" s="56"/>
      <c r="S89" s="53"/>
      <c r="T89" s="12"/>
      <c r="U89" s="53"/>
      <c r="W89" s="12"/>
    </row>
    <row r="90" spans="1:23" x14ac:dyDescent="0.25">
      <c r="A90">
        <v>10089</v>
      </c>
      <c r="B90" t="s">
        <v>5410</v>
      </c>
      <c r="C90" t="s">
        <v>1052</v>
      </c>
      <c r="D90">
        <v>837</v>
      </c>
      <c r="E90" t="s">
        <v>33</v>
      </c>
      <c r="F90">
        <v>296</v>
      </c>
      <c r="G90" t="s">
        <v>132</v>
      </c>
      <c r="H90">
        <v>50</v>
      </c>
      <c r="I90" t="s">
        <v>121</v>
      </c>
      <c r="J90">
        <v>24</v>
      </c>
      <c r="K90" t="s">
        <v>206</v>
      </c>
      <c r="L90" s="47">
        <v>1384</v>
      </c>
      <c r="M90" t="s">
        <v>5558</v>
      </c>
      <c r="N90" s="53" t="s">
        <v>6150</v>
      </c>
      <c r="O90">
        <v>15755751</v>
      </c>
      <c r="P90" s="53" t="s">
        <v>6284</v>
      </c>
      <c r="R90" s="56"/>
      <c r="S90" s="53"/>
      <c r="T90" s="12"/>
      <c r="U90" s="53"/>
      <c r="W90" s="12"/>
    </row>
    <row r="91" spans="1:23" x14ac:dyDescent="0.25">
      <c r="A91">
        <v>10090</v>
      </c>
      <c r="B91" t="s">
        <v>5415</v>
      </c>
      <c r="C91" t="s">
        <v>1052</v>
      </c>
      <c r="D91">
        <v>837</v>
      </c>
      <c r="E91" t="s">
        <v>33</v>
      </c>
      <c r="F91">
        <v>296</v>
      </c>
      <c r="G91" t="s">
        <v>132</v>
      </c>
      <c r="H91">
        <v>50</v>
      </c>
      <c r="I91" t="s">
        <v>99</v>
      </c>
      <c r="J91">
        <v>16</v>
      </c>
      <c r="K91" t="s">
        <v>202</v>
      </c>
      <c r="L91" s="47">
        <v>1768</v>
      </c>
      <c r="M91" t="s">
        <v>5559</v>
      </c>
      <c r="N91" s="53" t="s">
        <v>6155</v>
      </c>
      <c r="O91">
        <v>15770101</v>
      </c>
      <c r="P91" s="53" t="s">
        <v>6287</v>
      </c>
      <c r="R91" s="56"/>
      <c r="S91" s="53"/>
      <c r="T91" s="12"/>
      <c r="U91" s="53"/>
      <c r="W91" s="12"/>
    </row>
    <row r="92" spans="1:23" x14ac:dyDescent="0.25">
      <c r="A92">
        <v>10091</v>
      </c>
      <c r="B92" t="s">
        <v>5415</v>
      </c>
      <c r="C92" t="s">
        <v>1052</v>
      </c>
      <c r="D92">
        <v>837</v>
      </c>
      <c r="E92" t="s">
        <v>33</v>
      </c>
      <c r="F92">
        <v>296</v>
      </c>
      <c r="G92" t="s">
        <v>132</v>
      </c>
      <c r="H92">
        <v>50</v>
      </c>
      <c r="I92" t="s">
        <v>99</v>
      </c>
      <c r="J92">
        <v>16</v>
      </c>
      <c r="K92" t="s">
        <v>202</v>
      </c>
      <c r="L92" s="47">
        <v>1768</v>
      </c>
      <c r="M92" t="s">
        <v>5560</v>
      </c>
      <c r="N92" s="53" t="s">
        <v>6155</v>
      </c>
      <c r="O92">
        <v>15784307</v>
      </c>
      <c r="P92" s="53" t="s">
        <v>6287</v>
      </c>
      <c r="R92" s="56"/>
      <c r="S92" s="53"/>
      <c r="T92" s="12"/>
      <c r="U92" s="53"/>
      <c r="W92" s="12"/>
    </row>
    <row r="93" spans="1:23" x14ac:dyDescent="0.25">
      <c r="A93">
        <v>10092</v>
      </c>
      <c r="B93" t="s">
        <v>5416</v>
      </c>
      <c r="C93" t="s">
        <v>1052</v>
      </c>
      <c r="D93">
        <v>837</v>
      </c>
      <c r="E93" t="s">
        <v>33</v>
      </c>
      <c r="F93">
        <v>296</v>
      </c>
      <c r="G93" t="s">
        <v>102</v>
      </c>
      <c r="H93">
        <v>40</v>
      </c>
      <c r="I93" t="s">
        <v>110</v>
      </c>
      <c r="J93">
        <v>8</v>
      </c>
      <c r="K93" t="s">
        <v>4117</v>
      </c>
      <c r="L93" s="47">
        <v>1268</v>
      </c>
      <c r="M93" t="s">
        <v>5561</v>
      </c>
      <c r="N93" s="53" t="s">
        <v>6156</v>
      </c>
      <c r="O93">
        <v>16071297</v>
      </c>
      <c r="P93" s="53" t="s">
        <v>6289</v>
      </c>
      <c r="R93" s="56"/>
      <c r="S93" s="53"/>
      <c r="T93" s="12"/>
      <c r="U93" s="53"/>
      <c r="W93" s="12"/>
    </row>
    <row r="94" spans="1:23" x14ac:dyDescent="0.25">
      <c r="A94">
        <v>10093</v>
      </c>
      <c r="B94" t="s">
        <v>5416</v>
      </c>
      <c r="C94" t="s">
        <v>1052</v>
      </c>
      <c r="D94">
        <v>837</v>
      </c>
      <c r="E94" t="s">
        <v>33</v>
      </c>
      <c r="F94">
        <v>296</v>
      </c>
      <c r="G94" t="s">
        <v>102</v>
      </c>
      <c r="H94">
        <v>40</v>
      </c>
      <c r="I94" t="s">
        <v>110</v>
      </c>
      <c r="J94">
        <v>8</v>
      </c>
      <c r="K94" t="s">
        <v>4117</v>
      </c>
      <c r="L94" s="47">
        <v>1268</v>
      </c>
      <c r="M94" t="s">
        <v>5562</v>
      </c>
      <c r="N94" s="53" t="s">
        <v>6156</v>
      </c>
      <c r="O94">
        <v>16071297</v>
      </c>
      <c r="P94" s="53" t="s">
        <v>6289</v>
      </c>
      <c r="R94" s="56"/>
      <c r="S94" s="53"/>
      <c r="T94" s="12"/>
      <c r="U94" s="53"/>
      <c r="W94" s="12"/>
    </row>
    <row r="95" spans="1:23" x14ac:dyDescent="0.25">
      <c r="A95">
        <v>10094</v>
      </c>
      <c r="B95" t="s">
        <v>5416</v>
      </c>
      <c r="C95" t="s">
        <v>1052</v>
      </c>
      <c r="D95">
        <v>837</v>
      </c>
      <c r="E95" t="s">
        <v>33</v>
      </c>
      <c r="F95">
        <v>296</v>
      </c>
      <c r="G95" t="s">
        <v>102</v>
      </c>
      <c r="H95">
        <v>40</v>
      </c>
      <c r="I95" t="s">
        <v>110</v>
      </c>
      <c r="J95">
        <v>8</v>
      </c>
      <c r="K95" t="s">
        <v>202</v>
      </c>
      <c r="L95" s="47">
        <v>1768</v>
      </c>
      <c r="M95" t="s">
        <v>5563</v>
      </c>
      <c r="N95" s="53" t="s">
        <v>6156</v>
      </c>
      <c r="O95">
        <v>16071297</v>
      </c>
      <c r="P95" s="53" t="s">
        <v>6289</v>
      </c>
      <c r="R95" s="56"/>
      <c r="S95" s="53"/>
      <c r="T95" s="12"/>
      <c r="U95" s="53"/>
      <c r="W95" s="12"/>
    </row>
    <row r="96" spans="1:23" x14ac:dyDescent="0.25">
      <c r="A96">
        <v>10095</v>
      </c>
      <c r="B96" t="s">
        <v>5417</v>
      </c>
      <c r="C96" t="s">
        <v>1052</v>
      </c>
      <c r="D96">
        <v>837</v>
      </c>
      <c r="E96" t="s">
        <v>33</v>
      </c>
      <c r="F96">
        <v>296</v>
      </c>
      <c r="G96" t="s">
        <v>102</v>
      </c>
      <c r="H96">
        <v>40</v>
      </c>
      <c r="I96" t="s">
        <v>110</v>
      </c>
      <c r="J96">
        <v>8</v>
      </c>
      <c r="K96" t="s">
        <v>4117</v>
      </c>
      <c r="L96" s="47">
        <v>1268</v>
      </c>
      <c r="M96" t="s">
        <v>5564</v>
      </c>
      <c r="N96" s="53" t="s">
        <v>6156</v>
      </c>
      <c r="O96">
        <v>16071297</v>
      </c>
      <c r="P96" s="53" t="s">
        <v>6289</v>
      </c>
      <c r="R96" s="56"/>
      <c r="S96" s="53"/>
      <c r="T96" s="12"/>
      <c r="U96" s="53"/>
      <c r="W96" s="12"/>
    </row>
    <row r="97" spans="1:23" x14ac:dyDescent="0.25">
      <c r="A97">
        <v>10096</v>
      </c>
      <c r="B97" t="s">
        <v>5417</v>
      </c>
      <c r="C97" t="s">
        <v>1052</v>
      </c>
      <c r="D97">
        <v>837</v>
      </c>
      <c r="E97" t="s">
        <v>33</v>
      </c>
      <c r="F97">
        <v>296</v>
      </c>
      <c r="G97" t="s">
        <v>102</v>
      </c>
      <c r="H97">
        <v>40</v>
      </c>
      <c r="I97" t="s">
        <v>110</v>
      </c>
      <c r="J97">
        <v>8</v>
      </c>
      <c r="K97" t="s">
        <v>202</v>
      </c>
      <c r="L97" s="47">
        <v>1768</v>
      </c>
      <c r="M97" t="s">
        <v>5565</v>
      </c>
      <c r="N97" s="53" t="s">
        <v>6156</v>
      </c>
      <c r="O97">
        <v>16071297</v>
      </c>
      <c r="P97" s="53" t="s">
        <v>6289</v>
      </c>
      <c r="R97" s="56"/>
      <c r="S97" s="53"/>
      <c r="T97" s="55"/>
      <c r="U97" s="53"/>
      <c r="W97" s="55"/>
    </row>
    <row r="98" spans="1:23" x14ac:dyDescent="0.25">
      <c r="A98">
        <v>10097</v>
      </c>
      <c r="B98" t="s">
        <v>5417</v>
      </c>
      <c r="C98" t="s">
        <v>1052</v>
      </c>
      <c r="D98">
        <v>837</v>
      </c>
      <c r="E98" t="s">
        <v>33</v>
      </c>
      <c r="F98">
        <v>296</v>
      </c>
      <c r="G98" t="s">
        <v>102</v>
      </c>
      <c r="H98">
        <v>40</v>
      </c>
      <c r="I98" t="s">
        <v>110</v>
      </c>
      <c r="J98">
        <v>8</v>
      </c>
      <c r="K98" t="s">
        <v>202</v>
      </c>
      <c r="L98" s="47">
        <v>1768</v>
      </c>
      <c r="M98" t="s">
        <v>5566</v>
      </c>
      <c r="N98" s="53" t="s">
        <v>6156</v>
      </c>
      <c r="O98">
        <v>16071297</v>
      </c>
      <c r="P98" s="53" t="s">
        <v>6289</v>
      </c>
      <c r="R98" s="56"/>
      <c r="S98" s="53"/>
      <c r="T98" s="55"/>
      <c r="U98" s="53"/>
      <c r="W98" s="55"/>
    </row>
    <row r="99" spans="1:23" x14ac:dyDescent="0.25">
      <c r="A99">
        <v>10098</v>
      </c>
      <c r="B99" t="s">
        <v>5410</v>
      </c>
      <c r="C99" t="s">
        <v>1052</v>
      </c>
      <c r="D99">
        <v>837</v>
      </c>
      <c r="E99" t="s">
        <v>33</v>
      </c>
      <c r="F99">
        <v>296</v>
      </c>
      <c r="G99" t="s">
        <v>132</v>
      </c>
      <c r="H99">
        <v>50</v>
      </c>
      <c r="I99" t="s">
        <v>99</v>
      </c>
      <c r="J99">
        <v>16</v>
      </c>
      <c r="K99" t="s">
        <v>206</v>
      </c>
      <c r="L99" s="47">
        <v>1384</v>
      </c>
      <c r="M99" t="s">
        <v>5567</v>
      </c>
      <c r="N99" s="53" t="s">
        <v>6150</v>
      </c>
      <c r="O99">
        <v>21518223</v>
      </c>
      <c r="P99" s="53" t="s">
        <v>6284</v>
      </c>
      <c r="R99" s="56"/>
      <c r="S99" s="53"/>
      <c r="T99" s="55"/>
      <c r="U99" s="53"/>
      <c r="W99" s="55"/>
    </row>
    <row r="100" spans="1:23" x14ac:dyDescent="0.25">
      <c r="A100">
        <v>10099</v>
      </c>
      <c r="B100" t="s">
        <v>5401</v>
      </c>
      <c r="C100" t="s">
        <v>1035</v>
      </c>
      <c r="D100">
        <v>854</v>
      </c>
      <c r="E100" t="s">
        <v>33</v>
      </c>
      <c r="F100">
        <v>296</v>
      </c>
      <c r="G100" t="s">
        <v>229</v>
      </c>
      <c r="H100">
        <v>90</v>
      </c>
      <c r="I100" t="s">
        <v>90</v>
      </c>
      <c r="J100">
        <v>4</v>
      </c>
      <c r="K100" t="s">
        <v>206</v>
      </c>
      <c r="L100" s="47">
        <v>1384</v>
      </c>
      <c r="M100" t="s">
        <v>5568</v>
      </c>
      <c r="N100" s="53" t="s">
        <v>6131</v>
      </c>
      <c r="O100">
        <v>11608746</v>
      </c>
      <c r="P100" s="53" t="s">
        <v>6269</v>
      </c>
      <c r="R100" s="56"/>
      <c r="S100" s="53"/>
      <c r="T100" s="55"/>
      <c r="U100" s="53"/>
      <c r="W100" s="55"/>
    </row>
    <row r="101" spans="1:23" x14ac:dyDescent="0.25">
      <c r="A101">
        <v>10100</v>
      </c>
      <c r="B101" t="s">
        <v>5401</v>
      </c>
      <c r="C101" t="s">
        <v>1035</v>
      </c>
      <c r="D101">
        <v>854</v>
      </c>
      <c r="E101" t="s">
        <v>33</v>
      </c>
      <c r="F101">
        <v>296</v>
      </c>
      <c r="G101" t="s">
        <v>229</v>
      </c>
      <c r="H101">
        <v>90</v>
      </c>
      <c r="I101" t="s">
        <v>90</v>
      </c>
      <c r="J101">
        <v>4</v>
      </c>
      <c r="K101" t="s">
        <v>202</v>
      </c>
      <c r="L101" s="47">
        <v>1768</v>
      </c>
      <c r="M101" t="s">
        <v>5569</v>
      </c>
      <c r="N101" s="53" t="s">
        <v>6131</v>
      </c>
      <c r="O101">
        <v>12039231</v>
      </c>
      <c r="P101" s="53" t="s">
        <v>6269</v>
      </c>
      <c r="R101" s="56"/>
      <c r="S101" s="53"/>
      <c r="T101" s="53"/>
      <c r="U101" s="53"/>
    </row>
    <row r="102" spans="1:23" x14ac:dyDescent="0.25">
      <c r="A102">
        <v>10101</v>
      </c>
      <c r="B102" t="s">
        <v>5418</v>
      </c>
      <c r="C102" t="s">
        <v>1035</v>
      </c>
      <c r="D102">
        <v>854</v>
      </c>
      <c r="E102" t="s">
        <v>33</v>
      </c>
      <c r="F102">
        <v>296</v>
      </c>
      <c r="G102" t="s">
        <v>109</v>
      </c>
      <c r="H102">
        <v>35</v>
      </c>
      <c r="I102" t="s">
        <v>99</v>
      </c>
      <c r="J102">
        <v>16</v>
      </c>
      <c r="K102" t="s">
        <v>261</v>
      </c>
      <c r="L102" s="47">
        <v>2384</v>
      </c>
      <c r="M102" t="s">
        <v>5570</v>
      </c>
      <c r="N102" s="53" t="s">
        <v>6157</v>
      </c>
      <c r="O102">
        <v>12039231</v>
      </c>
      <c r="P102" s="53" t="s">
        <v>6290</v>
      </c>
      <c r="R102" s="56"/>
      <c r="S102" s="53"/>
      <c r="T102" s="53"/>
      <c r="U102" s="53"/>
    </row>
    <row r="103" spans="1:23" x14ac:dyDescent="0.25">
      <c r="A103">
        <v>10102</v>
      </c>
      <c r="B103" t="s">
        <v>5401</v>
      </c>
      <c r="C103" t="s">
        <v>1035</v>
      </c>
      <c r="D103">
        <v>854</v>
      </c>
      <c r="E103" t="s">
        <v>33</v>
      </c>
      <c r="F103">
        <v>296</v>
      </c>
      <c r="G103" t="s">
        <v>229</v>
      </c>
      <c r="H103">
        <v>90</v>
      </c>
      <c r="I103" t="s">
        <v>110</v>
      </c>
      <c r="J103">
        <v>8</v>
      </c>
      <c r="K103" t="s">
        <v>261</v>
      </c>
      <c r="L103" s="47">
        <v>2384</v>
      </c>
      <c r="M103" t="s">
        <v>5571</v>
      </c>
      <c r="N103" s="53" t="s">
        <v>6131</v>
      </c>
      <c r="O103">
        <v>12053580</v>
      </c>
      <c r="P103" s="53" t="s">
        <v>6269</v>
      </c>
      <c r="R103" s="56"/>
      <c r="S103" s="53"/>
      <c r="T103" s="55"/>
      <c r="U103" s="53"/>
      <c r="W103" s="55"/>
    </row>
    <row r="104" spans="1:23" x14ac:dyDescent="0.25">
      <c r="A104">
        <v>10103</v>
      </c>
      <c r="B104" t="s">
        <v>5401</v>
      </c>
      <c r="C104" t="s">
        <v>1035</v>
      </c>
      <c r="D104">
        <v>854</v>
      </c>
      <c r="E104" t="s">
        <v>33</v>
      </c>
      <c r="F104">
        <v>296</v>
      </c>
      <c r="G104" t="s">
        <v>229</v>
      </c>
      <c r="H104">
        <v>90</v>
      </c>
      <c r="I104" t="s">
        <v>114</v>
      </c>
      <c r="J104">
        <v>12</v>
      </c>
      <c r="K104" t="s">
        <v>202</v>
      </c>
      <c r="L104" s="47">
        <v>1768</v>
      </c>
      <c r="M104" t="s">
        <v>5572</v>
      </c>
      <c r="N104" s="53" t="s">
        <v>6131</v>
      </c>
      <c r="O104">
        <v>12555813</v>
      </c>
      <c r="P104" s="53" t="s">
        <v>6269</v>
      </c>
      <c r="R104" s="56"/>
      <c r="S104" s="53"/>
      <c r="T104" s="55"/>
      <c r="U104" s="53"/>
      <c r="W104" s="55"/>
    </row>
    <row r="105" spans="1:23" x14ac:dyDescent="0.25">
      <c r="A105">
        <v>10104</v>
      </c>
      <c r="B105" t="s">
        <v>5419</v>
      </c>
      <c r="C105" t="s">
        <v>1035</v>
      </c>
      <c r="D105">
        <v>854</v>
      </c>
      <c r="E105" t="s">
        <v>33</v>
      </c>
      <c r="F105">
        <v>296</v>
      </c>
      <c r="G105" t="s">
        <v>109</v>
      </c>
      <c r="H105">
        <v>35</v>
      </c>
      <c r="I105" t="s">
        <v>99</v>
      </c>
      <c r="J105">
        <v>16</v>
      </c>
      <c r="K105" t="s">
        <v>206</v>
      </c>
      <c r="L105" s="47">
        <v>1384</v>
      </c>
      <c r="M105" t="s">
        <v>5573</v>
      </c>
      <c r="N105" s="53" t="s">
        <v>6158</v>
      </c>
      <c r="O105">
        <v>12613211</v>
      </c>
      <c r="P105" s="53" t="s">
        <v>6283</v>
      </c>
      <c r="R105" s="56"/>
      <c r="S105" s="53"/>
      <c r="T105" s="53"/>
      <c r="U105" s="53"/>
    </row>
    <row r="106" spans="1:23" x14ac:dyDescent="0.25">
      <c r="A106">
        <v>10105</v>
      </c>
      <c r="B106" t="s">
        <v>5242</v>
      </c>
      <c r="C106" t="s">
        <v>1035</v>
      </c>
      <c r="D106">
        <v>854</v>
      </c>
      <c r="E106" t="s">
        <v>33</v>
      </c>
      <c r="F106">
        <v>296</v>
      </c>
      <c r="G106" t="s">
        <v>102</v>
      </c>
      <c r="H106">
        <v>40</v>
      </c>
      <c r="I106" t="s">
        <v>110</v>
      </c>
      <c r="J106">
        <v>8</v>
      </c>
      <c r="K106" t="s">
        <v>202</v>
      </c>
      <c r="L106" s="47">
        <v>1768</v>
      </c>
      <c r="M106" t="s">
        <v>5574</v>
      </c>
      <c r="N106" s="53" t="s">
        <v>6159</v>
      </c>
      <c r="O106">
        <v>12613211</v>
      </c>
      <c r="P106" s="53" t="s">
        <v>6284</v>
      </c>
      <c r="R106" s="56"/>
      <c r="S106" s="53"/>
      <c r="T106" s="55"/>
      <c r="U106" s="53"/>
      <c r="W106" s="55"/>
    </row>
    <row r="107" spans="1:23" x14ac:dyDescent="0.25">
      <c r="A107">
        <v>10106</v>
      </c>
      <c r="B107" t="s">
        <v>446</v>
      </c>
      <c r="C107" t="s">
        <v>1035</v>
      </c>
      <c r="D107">
        <v>854</v>
      </c>
      <c r="E107" t="s">
        <v>33</v>
      </c>
      <c r="F107">
        <v>296</v>
      </c>
      <c r="G107" t="s">
        <v>102</v>
      </c>
      <c r="H107">
        <v>40</v>
      </c>
      <c r="I107" t="s">
        <v>110</v>
      </c>
      <c r="J107">
        <v>8</v>
      </c>
      <c r="K107" t="s">
        <v>202</v>
      </c>
      <c r="L107" s="47">
        <v>1768</v>
      </c>
      <c r="M107" t="s">
        <v>5575</v>
      </c>
      <c r="N107" s="53" t="s">
        <v>6160</v>
      </c>
      <c r="O107">
        <v>12756706</v>
      </c>
      <c r="P107" s="53" t="s">
        <v>6284</v>
      </c>
      <c r="R107" s="56"/>
      <c r="S107" s="53"/>
      <c r="T107" s="53"/>
      <c r="U107" s="53"/>
    </row>
    <row r="108" spans="1:23" x14ac:dyDescent="0.25">
      <c r="A108">
        <v>10107</v>
      </c>
      <c r="B108" t="s">
        <v>5242</v>
      </c>
      <c r="C108" t="s">
        <v>1035</v>
      </c>
      <c r="D108">
        <v>854</v>
      </c>
      <c r="E108" t="s">
        <v>33</v>
      </c>
      <c r="F108">
        <v>296</v>
      </c>
      <c r="G108" t="s">
        <v>102</v>
      </c>
      <c r="H108">
        <v>40</v>
      </c>
      <c r="I108" t="s">
        <v>110</v>
      </c>
      <c r="J108">
        <v>8</v>
      </c>
      <c r="K108" t="s">
        <v>206</v>
      </c>
      <c r="L108" s="47">
        <v>1384</v>
      </c>
      <c r="M108" t="s">
        <v>5576</v>
      </c>
      <c r="N108" s="53" t="s">
        <v>6159</v>
      </c>
      <c r="O108">
        <v>12770912</v>
      </c>
      <c r="P108" s="53" t="s">
        <v>6284</v>
      </c>
      <c r="R108" s="56"/>
      <c r="S108" s="53"/>
      <c r="T108" s="55"/>
      <c r="U108" s="53"/>
      <c r="W108" s="55"/>
    </row>
    <row r="109" spans="1:23" x14ac:dyDescent="0.25">
      <c r="A109">
        <v>10108</v>
      </c>
      <c r="B109" t="s">
        <v>5242</v>
      </c>
      <c r="C109" t="s">
        <v>1035</v>
      </c>
      <c r="D109">
        <v>854</v>
      </c>
      <c r="E109" t="s">
        <v>33</v>
      </c>
      <c r="F109">
        <v>296</v>
      </c>
      <c r="G109" t="s">
        <v>102</v>
      </c>
      <c r="H109">
        <v>40</v>
      </c>
      <c r="I109" t="s">
        <v>99</v>
      </c>
      <c r="J109">
        <v>16</v>
      </c>
      <c r="K109" t="s">
        <v>202</v>
      </c>
      <c r="L109" s="47">
        <v>1768</v>
      </c>
      <c r="M109" t="s">
        <v>5577</v>
      </c>
      <c r="N109" s="53" t="s">
        <v>6159</v>
      </c>
      <c r="O109">
        <v>13330542</v>
      </c>
      <c r="P109" s="53" t="s">
        <v>6284</v>
      </c>
      <c r="R109" s="56"/>
      <c r="S109" s="53"/>
      <c r="T109" s="53"/>
      <c r="U109" s="53"/>
    </row>
    <row r="110" spans="1:23" x14ac:dyDescent="0.25">
      <c r="A110">
        <v>10109</v>
      </c>
      <c r="B110" t="s">
        <v>5199</v>
      </c>
      <c r="C110" t="s">
        <v>1035</v>
      </c>
      <c r="D110">
        <v>854</v>
      </c>
      <c r="E110" t="s">
        <v>33</v>
      </c>
      <c r="F110">
        <v>296</v>
      </c>
      <c r="G110" t="s">
        <v>134</v>
      </c>
      <c r="H110">
        <v>45</v>
      </c>
      <c r="I110" t="s">
        <v>110</v>
      </c>
      <c r="J110">
        <v>8</v>
      </c>
      <c r="K110" t="s">
        <v>4117</v>
      </c>
      <c r="L110" s="47">
        <v>1268</v>
      </c>
      <c r="M110" t="s">
        <v>5578</v>
      </c>
      <c r="N110" s="53" t="s">
        <v>6161</v>
      </c>
      <c r="O110">
        <v>13344892</v>
      </c>
      <c r="P110" s="53" t="s">
        <v>6291</v>
      </c>
      <c r="R110" s="56"/>
      <c r="S110" s="53"/>
      <c r="T110" s="53"/>
      <c r="U110" s="53"/>
    </row>
    <row r="111" spans="1:23" x14ac:dyDescent="0.25">
      <c r="A111">
        <v>10110</v>
      </c>
      <c r="B111" t="s">
        <v>5199</v>
      </c>
      <c r="C111" t="s">
        <v>1035</v>
      </c>
      <c r="D111">
        <v>854</v>
      </c>
      <c r="E111" t="s">
        <v>33</v>
      </c>
      <c r="F111">
        <v>296</v>
      </c>
      <c r="G111" t="s">
        <v>134</v>
      </c>
      <c r="H111">
        <v>45</v>
      </c>
      <c r="I111" t="s">
        <v>110</v>
      </c>
      <c r="J111">
        <v>8</v>
      </c>
      <c r="K111" t="s">
        <v>4117</v>
      </c>
      <c r="L111" s="47">
        <v>1268</v>
      </c>
      <c r="M111" t="s">
        <v>5579</v>
      </c>
      <c r="N111" s="53" t="s">
        <v>6161</v>
      </c>
      <c r="O111">
        <v>13631882</v>
      </c>
      <c r="P111" s="53" t="s">
        <v>6291</v>
      </c>
      <c r="R111" s="56"/>
      <c r="S111" s="53"/>
      <c r="T111" s="55"/>
      <c r="U111" s="53"/>
      <c r="W111" s="55"/>
    </row>
    <row r="112" spans="1:23" x14ac:dyDescent="0.25">
      <c r="A112">
        <v>10111</v>
      </c>
      <c r="B112" t="s">
        <v>5404</v>
      </c>
      <c r="C112" t="s">
        <v>1035</v>
      </c>
      <c r="D112">
        <v>854</v>
      </c>
      <c r="E112" t="s">
        <v>33</v>
      </c>
      <c r="F112">
        <v>296</v>
      </c>
      <c r="G112" t="s">
        <v>462</v>
      </c>
      <c r="H112">
        <v>80</v>
      </c>
      <c r="I112" t="s">
        <v>114</v>
      </c>
      <c r="J112">
        <v>12</v>
      </c>
      <c r="K112" t="s">
        <v>206</v>
      </c>
      <c r="L112" s="47">
        <v>1384</v>
      </c>
      <c r="M112" t="s">
        <v>5580</v>
      </c>
      <c r="N112" s="53" t="s">
        <v>6134</v>
      </c>
      <c r="O112">
        <v>13918872</v>
      </c>
      <c r="P112" s="53" t="s">
        <v>6271</v>
      </c>
      <c r="R112" s="56"/>
      <c r="S112" s="53"/>
      <c r="T112" s="53"/>
      <c r="U112" s="53"/>
    </row>
    <row r="113" spans="1:23" x14ac:dyDescent="0.25">
      <c r="A113">
        <v>10112</v>
      </c>
      <c r="B113" t="s">
        <v>5242</v>
      </c>
      <c r="C113" t="s">
        <v>1035</v>
      </c>
      <c r="D113">
        <v>854</v>
      </c>
      <c r="E113" t="s">
        <v>33</v>
      </c>
      <c r="F113">
        <v>296</v>
      </c>
      <c r="G113" t="s">
        <v>102</v>
      </c>
      <c r="H113">
        <v>40</v>
      </c>
      <c r="I113" t="s">
        <v>99</v>
      </c>
      <c r="J113">
        <v>16</v>
      </c>
      <c r="K113" t="s">
        <v>206</v>
      </c>
      <c r="L113" s="47">
        <v>1384</v>
      </c>
      <c r="M113" t="s">
        <v>5581</v>
      </c>
      <c r="N113" s="53" t="s">
        <v>6159</v>
      </c>
      <c r="O113">
        <v>14048161</v>
      </c>
      <c r="P113" s="53" t="s">
        <v>6284</v>
      </c>
      <c r="R113" s="56"/>
      <c r="S113" s="53"/>
      <c r="T113" s="55"/>
      <c r="U113" s="53"/>
      <c r="W113" s="55"/>
    </row>
    <row r="114" spans="1:23" x14ac:dyDescent="0.25">
      <c r="A114">
        <v>10113</v>
      </c>
      <c r="B114" t="s">
        <v>5199</v>
      </c>
      <c r="C114" t="s">
        <v>1035</v>
      </c>
      <c r="D114">
        <v>854</v>
      </c>
      <c r="E114" t="s">
        <v>33</v>
      </c>
      <c r="F114">
        <v>296</v>
      </c>
      <c r="G114" t="s">
        <v>134</v>
      </c>
      <c r="H114">
        <v>45</v>
      </c>
      <c r="I114" t="s">
        <v>114</v>
      </c>
      <c r="J114">
        <v>12</v>
      </c>
      <c r="K114" t="s">
        <v>4117</v>
      </c>
      <c r="L114" s="47">
        <v>1268</v>
      </c>
      <c r="M114" t="s">
        <v>5582</v>
      </c>
      <c r="N114" s="53" t="s">
        <v>6161</v>
      </c>
      <c r="O114">
        <v>14062367</v>
      </c>
      <c r="P114" s="53" t="s">
        <v>6291</v>
      </c>
      <c r="R114" s="56"/>
      <c r="S114" s="53"/>
      <c r="T114" s="55"/>
      <c r="U114" s="53"/>
      <c r="W114" s="55"/>
    </row>
    <row r="115" spans="1:23" x14ac:dyDescent="0.25">
      <c r="A115">
        <v>10114</v>
      </c>
      <c r="B115" t="s">
        <v>5199</v>
      </c>
      <c r="C115" t="s">
        <v>1035</v>
      </c>
      <c r="D115">
        <v>854</v>
      </c>
      <c r="E115" t="s">
        <v>33</v>
      </c>
      <c r="F115">
        <v>296</v>
      </c>
      <c r="G115" t="s">
        <v>134</v>
      </c>
      <c r="H115">
        <v>45</v>
      </c>
      <c r="I115" t="s">
        <v>110</v>
      </c>
      <c r="J115">
        <v>8</v>
      </c>
      <c r="K115" t="s">
        <v>202</v>
      </c>
      <c r="L115" s="47">
        <v>1768</v>
      </c>
      <c r="M115" t="s">
        <v>5583</v>
      </c>
      <c r="N115" s="53" t="s">
        <v>6161</v>
      </c>
      <c r="O115">
        <v>14349357</v>
      </c>
      <c r="P115" s="53" t="s">
        <v>6291</v>
      </c>
      <c r="R115" s="56"/>
      <c r="S115" s="53"/>
      <c r="T115" s="55"/>
      <c r="U115" s="53"/>
      <c r="W115" s="55"/>
    </row>
    <row r="116" spans="1:23" x14ac:dyDescent="0.25">
      <c r="A116">
        <v>10115</v>
      </c>
      <c r="B116" t="s">
        <v>5199</v>
      </c>
      <c r="C116" t="s">
        <v>1035</v>
      </c>
      <c r="D116">
        <v>854</v>
      </c>
      <c r="E116" t="s">
        <v>33</v>
      </c>
      <c r="F116">
        <v>296</v>
      </c>
      <c r="G116" t="s">
        <v>134</v>
      </c>
      <c r="H116">
        <v>45</v>
      </c>
      <c r="I116" t="s">
        <v>114</v>
      </c>
      <c r="J116">
        <v>12</v>
      </c>
      <c r="K116" t="s">
        <v>4117</v>
      </c>
      <c r="L116" s="47">
        <v>1268</v>
      </c>
      <c r="M116" t="s">
        <v>5584</v>
      </c>
      <c r="N116" s="53" t="s">
        <v>6161</v>
      </c>
      <c r="O116">
        <v>14349357</v>
      </c>
      <c r="P116" s="53" t="s">
        <v>6291</v>
      </c>
      <c r="R116" s="56"/>
      <c r="S116" s="53"/>
      <c r="T116" s="55"/>
      <c r="U116" s="53"/>
      <c r="W116" s="55"/>
    </row>
    <row r="117" spans="1:23" x14ac:dyDescent="0.25">
      <c r="A117">
        <v>10116</v>
      </c>
      <c r="B117" t="s">
        <v>5199</v>
      </c>
      <c r="C117" t="s">
        <v>1035</v>
      </c>
      <c r="D117">
        <v>854</v>
      </c>
      <c r="E117" t="s">
        <v>33</v>
      </c>
      <c r="F117">
        <v>296</v>
      </c>
      <c r="G117" t="s">
        <v>134</v>
      </c>
      <c r="H117">
        <v>45</v>
      </c>
      <c r="I117" t="s">
        <v>110</v>
      </c>
      <c r="J117">
        <v>8</v>
      </c>
      <c r="K117" t="s">
        <v>202</v>
      </c>
      <c r="L117" s="47">
        <v>1768</v>
      </c>
      <c r="M117" t="s">
        <v>5585</v>
      </c>
      <c r="N117" s="53" t="s">
        <v>6161</v>
      </c>
      <c r="O117">
        <v>14349357</v>
      </c>
      <c r="P117" s="53" t="s">
        <v>6291</v>
      </c>
      <c r="R117" s="56"/>
      <c r="S117" s="53"/>
      <c r="T117" s="53"/>
      <c r="U117" s="53"/>
    </row>
    <row r="118" spans="1:23" x14ac:dyDescent="0.25">
      <c r="A118">
        <v>10117</v>
      </c>
      <c r="B118" t="s">
        <v>5199</v>
      </c>
      <c r="C118" t="s">
        <v>1035</v>
      </c>
      <c r="D118">
        <v>854</v>
      </c>
      <c r="E118" t="s">
        <v>33</v>
      </c>
      <c r="F118">
        <v>296</v>
      </c>
      <c r="G118" t="s">
        <v>134</v>
      </c>
      <c r="H118">
        <v>45</v>
      </c>
      <c r="I118" t="s">
        <v>114</v>
      </c>
      <c r="J118">
        <v>12</v>
      </c>
      <c r="K118" t="s">
        <v>4117</v>
      </c>
      <c r="L118" s="47">
        <v>1268</v>
      </c>
      <c r="M118" t="s">
        <v>5586</v>
      </c>
      <c r="N118" s="53" t="s">
        <v>6161</v>
      </c>
      <c r="O118">
        <v>14349357</v>
      </c>
      <c r="P118" s="53" t="s">
        <v>6291</v>
      </c>
      <c r="R118" s="56"/>
      <c r="S118" s="53"/>
      <c r="T118" s="53"/>
      <c r="U118" s="53"/>
    </row>
    <row r="119" spans="1:23" x14ac:dyDescent="0.25">
      <c r="A119">
        <v>10118</v>
      </c>
      <c r="B119" t="s">
        <v>178</v>
      </c>
      <c r="C119" t="s">
        <v>1035</v>
      </c>
      <c r="D119">
        <v>854</v>
      </c>
      <c r="E119" t="s">
        <v>33</v>
      </c>
      <c r="F119">
        <v>296</v>
      </c>
      <c r="G119" t="s">
        <v>85</v>
      </c>
      <c r="H119">
        <v>25</v>
      </c>
      <c r="I119" t="s">
        <v>99</v>
      </c>
      <c r="J119">
        <v>16</v>
      </c>
      <c r="K119" t="s">
        <v>202</v>
      </c>
      <c r="L119" s="47">
        <v>1768</v>
      </c>
      <c r="M119" t="s">
        <v>5587</v>
      </c>
      <c r="N119" s="53" t="s">
        <v>6162</v>
      </c>
      <c r="O119">
        <v>14349357</v>
      </c>
      <c r="P119" s="53" t="s">
        <v>6292</v>
      </c>
      <c r="R119" s="56"/>
      <c r="S119" s="53"/>
      <c r="T119" s="53"/>
      <c r="U119" s="53"/>
    </row>
    <row r="120" spans="1:23" x14ac:dyDescent="0.25">
      <c r="A120">
        <v>10119</v>
      </c>
      <c r="B120" t="s">
        <v>5199</v>
      </c>
      <c r="C120" t="s">
        <v>1035</v>
      </c>
      <c r="D120">
        <v>854</v>
      </c>
      <c r="E120" t="s">
        <v>33</v>
      </c>
      <c r="F120">
        <v>296</v>
      </c>
      <c r="G120" t="s">
        <v>134</v>
      </c>
      <c r="H120">
        <v>45</v>
      </c>
      <c r="I120" t="s">
        <v>110</v>
      </c>
      <c r="J120">
        <v>8</v>
      </c>
      <c r="K120" t="s">
        <v>213</v>
      </c>
      <c r="L120" s="47">
        <v>2768</v>
      </c>
      <c r="M120" t="s">
        <v>5588</v>
      </c>
      <c r="N120" s="53" t="s">
        <v>6161</v>
      </c>
      <c r="O120">
        <v>14779842</v>
      </c>
      <c r="P120" s="53" t="s">
        <v>6291</v>
      </c>
      <c r="R120" s="56"/>
      <c r="S120" s="53"/>
      <c r="T120" s="53"/>
      <c r="U120" s="53"/>
    </row>
    <row r="121" spans="1:23" x14ac:dyDescent="0.25">
      <c r="A121">
        <v>10120</v>
      </c>
      <c r="B121" t="s">
        <v>5199</v>
      </c>
      <c r="C121" t="s">
        <v>1035</v>
      </c>
      <c r="D121">
        <v>854</v>
      </c>
      <c r="E121" t="s">
        <v>33</v>
      </c>
      <c r="F121">
        <v>296</v>
      </c>
      <c r="G121" t="s">
        <v>134</v>
      </c>
      <c r="H121">
        <v>45</v>
      </c>
      <c r="I121" t="s">
        <v>219</v>
      </c>
      <c r="J121">
        <v>20</v>
      </c>
      <c r="K121" t="s">
        <v>4117</v>
      </c>
      <c r="L121" s="47">
        <v>1268</v>
      </c>
      <c r="M121" t="s">
        <v>5589</v>
      </c>
      <c r="N121" s="53" t="s">
        <v>6161</v>
      </c>
      <c r="O121">
        <v>14779842</v>
      </c>
      <c r="P121" s="53" t="s">
        <v>6291</v>
      </c>
      <c r="R121" s="56"/>
      <c r="S121" s="53"/>
      <c r="T121" s="55"/>
      <c r="U121" s="53"/>
      <c r="W121" s="55"/>
    </row>
    <row r="122" spans="1:23" x14ac:dyDescent="0.25">
      <c r="A122">
        <v>10121</v>
      </c>
      <c r="B122" t="s">
        <v>5199</v>
      </c>
      <c r="C122" t="s">
        <v>1035</v>
      </c>
      <c r="D122">
        <v>854</v>
      </c>
      <c r="E122" t="s">
        <v>33</v>
      </c>
      <c r="F122">
        <v>296</v>
      </c>
      <c r="G122" t="s">
        <v>134</v>
      </c>
      <c r="H122">
        <v>45</v>
      </c>
      <c r="I122" t="s">
        <v>110</v>
      </c>
      <c r="J122">
        <v>8</v>
      </c>
      <c r="K122" t="s">
        <v>213</v>
      </c>
      <c r="L122" s="47">
        <v>2768</v>
      </c>
      <c r="M122" t="s">
        <v>5590</v>
      </c>
      <c r="N122" s="53" t="s">
        <v>6161</v>
      </c>
      <c r="O122">
        <v>15066832</v>
      </c>
      <c r="P122" s="53" t="s">
        <v>6291</v>
      </c>
      <c r="R122" s="56"/>
      <c r="S122" s="53"/>
      <c r="T122" s="53"/>
      <c r="U122" s="53"/>
    </row>
    <row r="123" spans="1:23" x14ac:dyDescent="0.25">
      <c r="A123">
        <v>10122</v>
      </c>
      <c r="B123" t="s">
        <v>5199</v>
      </c>
      <c r="C123" t="s">
        <v>1035</v>
      </c>
      <c r="D123">
        <v>854</v>
      </c>
      <c r="E123" t="s">
        <v>33</v>
      </c>
      <c r="F123">
        <v>296</v>
      </c>
      <c r="G123" t="s">
        <v>134</v>
      </c>
      <c r="H123">
        <v>45</v>
      </c>
      <c r="I123" t="s">
        <v>219</v>
      </c>
      <c r="J123">
        <v>20</v>
      </c>
      <c r="K123" t="s">
        <v>4117</v>
      </c>
      <c r="L123" s="47">
        <v>1268</v>
      </c>
      <c r="M123" t="s">
        <v>5591</v>
      </c>
      <c r="N123" s="53" t="s">
        <v>6161</v>
      </c>
      <c r="O123">
        <v>15066832</v>
      </c>
      <c r="P123" s="53" t="s">
        <v>6291</v>
      </c>
      <c r="R123" s="56"/>
      <c r="S123" s="53"/>
      <c r="T123" s="53"/>
      <c r="U123" s="53"/>
    </row>
    <row r="124" spans="1:23" x14ac:dyDescent="0.25">
      <c r="A124">
        <v>10123</v>
      </c>
      <c r="B124" t="s">
        <v>5199</v>
      </c>
      <c r="C124" t="s">
        <v>1035</v>
      </c>
      <c r="D124">
        <v>854</v>
      </c>
      <c r="E124" t="s">
        <v>33</v>
      </c>
      <c r="F124">
        <v>296</v>
      </c>
      <c r="G124" t="s">
        <v>134</v>
      </c>
      <c r="H124">
        <v>45</v>
      </c>
      <c r="I124" t="s">
        <v>114</v>
      </c>
      <c r="J124">
        <v>12</v>
      </c>
      <c r="K124" t="s">
        <v>202</v>
      </c>
      <c r="L124" s="47">
        <v>1768</v>
      </c>
      <c r="M124" t="s">
        <v>5592</v>
      </c>
      <c r="N124" s="53" t="s">
        <v>6161</v>
      </c>
      <c r="O124">
        <v>15066832</v>
      </c>
      <c r="P124" s="53" t="s">
        <v>6291</v>
      </c>
      <c r="R124" s="56"/>
      <c r="S124" s="53"/>
      <c r="T124" s="55"/>
      <c r="U124" s="53"/>
      <c r="W124" s="55"/>
    </row>
    <row r="125" spans="1:23" x14ac:dyDescent="0.25">
      <c r="A125">
        <v>10124</v>
      </c>
      <c r="B125" t="s">
        <v>5199</v>
      </c>
      <c r="C125" t="s">
        <v>1035</v>
      </c>
      <c r="D125">
        <v>854</v>
      </c>
      <c r="E125" t="s">
        <v>33</v>
      </c>
      <c r="F125">
        <v>296</v>
      </c>
      <c r="G125" t="s">
        <v>134</v>
      </c>
      <c r="H125">
        <v>45</v>
      </c>
      <c r="I125" t="s">
        <v>110</v>
      </c>
      <c r="J125">
        <v>8</v>
      </c>
      <c r="K125" t="s">
        <v>213</v>
      </c>
      <c r="L125" s="47">
        <v>2768</v>
      </c>
      <c r="M125" t="s">
        <v>5593</v>
      </c>
      <c r="N125" s="53" t="s">
        <v>6161</v>
      </c>
      <c r="O125">
        <v>15066832</v>
      </c>
      <c r="P125" s="53" t="s">
        <v>6291</v>
      </c>
      <c r="R125" s="56"/>
      <c r="S125" s="53"/>
      <c r="T125" s="53"/>
      <c r="U125" s="53"/>
    </row>
    <row r="126" spans="1:23" x14ac:dyDescent="0.25">
      <c r="A126">
        <v>10125</v>
      </c>
      <c r="B126" t="s">
        <v>5199</v>
      </c>
      <c r="C126" t="s">
        <v>1035</v>
      </c>
      <c r="D126">
        <v>854</v>
      </c>
      <c r="E126" t="s">
        <v>33</v>
      </c>
      <c r="F126">
        <v>296</v>
      </c>
      <c r="G126" t="s">
        <v>134</v>
      </c>
      <c r="H126">
        <v>45</v>
      </c>
      <c r="I126" t="s">
        <v>219</v>
      </c>
      <c r="J126">
        <v>20</v>
      </c>
      <c r="K126" t="s">
        <v>4117</v>
      </c>
      <c r="L126" s="47">
        <v>1268</v>
      </c>
      <c r="M126" t="s">
        <v>5594</v>
      </c>
      <c r="N126" s="53" t="s">
        <v>6161</v>
      </c>
      <c r="O126">
        <v>15066832</v>
      </c>
      <c r="P126" s="53" t="s">
        <v>6291</v>
      </c>
      <c r="R126" s="56"/>
      <c r="S126" s="53"/>
      <c r="T126" s="53"/>
      <c r="U126" s="53"/>
    </row>
    <row r="127" spans="1:23" x14ac:dyDescent="0.25">
      <c r="A127">
        <v>10126</v>
      </c>
      <c r="B127" t="s">
        <v>5199</v>
      </c>
      <c r="C127" t="s">
        <v>1035</v>
      </c>
      <c r="D127">
        <v>854</v>
      </c>
      <c r="E127" t="s">
        <v>33</v>
      </c>
      <c r="F127">
        <v>296</v>
      </c>
      <c r="G127" t="s">
        <v>134</v>
      </c>
      <c r="H127">
        <v>45</v>
      </c>
      <c r="I127" t="s">
        <v>114</v>
      </c>
      <c r="J127">
        <v>12</v>
      </c>
      <c r="K127" t="s">
        <v>202</v>
      </c>
      <c r="L127" s="47">
        <v>1768</v>
      </c>
      <c r="M127" t="s">
        <v>5595</v>
      </c>
      <c r="N127" s="53" t="s">
        <v>6161</v>
      </c>
      <c r="O127">
        <v>15066832</v>
      </c>
      <c r="P127" s="53" t="s">
        <v>6291</v>
      </c>
      <c r="R127" s="56"/>
      <c r="S127" s="53"/>
      <c r="T127" s="55"/>
      <c r="U127" s="53"/>
      <c r="W127" s="55"/>
    </row>
    <row r="128" spans="1:23" x14ac:dyDescent="0.25">
      <c r="A128">
        <v>10127</v>
      </c>
      <c r="B128" t="s">
        <v>5199</v>
      </c>
      <c r="C128" t="s">
        <v>1035</v>
      </c>
      <c r="D128">
        <v>854</v>
      </c>
      <c r="E128" t="s">
        <v>33</v>
      </c>
      <c r="F128">
        <v>296</v>
      </c>
      <c r="G128" t="s">
        <v>134</v>
      </c>
      <c r="H128">
        <v>45</v>
      </c>
      <c r="I128" t="s">
        <v>114</v>
      </c>
      <c r="J128">
        <v>12</v>
      </c>
      <c r="K128" t="s">
        <v>202</v>
      </c>
      <c r="L128" s="47">
        <v>1768</v>
      </c>
      <c r="M128" t="s">
        <v>5596</v>
      </c>
      <c r="N128" s="53" t="s">
        <v>6161</v>
      </c>
      <c r="O128">
        <v>15497317</v>
      </c>
      <c r="P128" s="53" t="s">
        <v>6291</v>
      </c>
      <c r="R128" s="56"/>
      <c r="S128" s="53"/>
      <c r="T128" s="55"/>
      <c r="U128" s="53"/>
      <c r="W128" s="55"/>
    </row>
    <row r="129" spans="1:23" x14ac:dyDescent="0.25">
      <c r="A129">
        <v>10128</v>
      </c>
      <c r="B129" t="s">
        <v>5199</v>
      </c>
      <c r="C129" t="s">
        <v>1035</v>
      </c>
      <c r="D129">
        <v>854</v>
      </c>
      <c r="E129" t="s">
        <v>33</v>
      </c>
      <c r="F129">
        <v>296</v>
      </c>
      <c r="G129" t="s">
        <v>134</v>
      </c>
      <c r="H129">
        <v>45</v>
      </c>
      <c r="I129" t="s">
        <v>219</v>
      </c>
      <c r="J129">
        <v>20</v>
      </c>
      <c r="K129" t="s">
        <v>202</v>
      </c>
      <c r="L129" s="47">
        <v>1768</v>
      </c>
      <c r="M129" t="s">
        <v>5597</v>
      </c>
      <c r="N129" s="53" t="s">
        <v>6161</v>
      </c>
      <c r="O129">
        <v>15784307</v>
      </c>
      <c r="P129" s="53" t="s">
        <v>6291</v>
      </c>
      <c r="R129" s="56"/>
      <c r="S129" s="53"/>
      <c r="T129" s="55"/>
      <c r="U129" s="53"/>
      <c r="W129" s="55"/>
    </row>
    <row r="130" spans="1:23" x14ac:dyDescent="0.25">
      <c r="A130">
        <v>10129</v>
      </c>
      <c r="B130" t="s">
        <v>5199</v>
      </c>
      <c r="C130" t="s">
        <v>1035</v>
      </c>
      <c r="D130">
        <v>854</v>
      </c>
      <c r="E130" t="s">
        <v>33</v>
      </c>
      <c r="F130">
        <v>296</v>
      </c>
      <c r="G130" t="s">
        <v>134</v>
      </c>
      <c r="H130">
        <v>45</v>
      </c>
      <c r="I130" t="s">
        <v>114</v>
      </c>
      <c r="J130">
        <v>12</v>
      </c>
      <c r="K130" t="s">
        <v>213</v>
      </c>
      <c r="L130" s="47">
        <v>2768</v>
      </c>
      <c r="M130" t="s">
        <v>5598</v>
      </c>
      <c r="N130" s="53" t="s">
        <v>6161</v>
      </c>
      <c r="O130">
        <v>15784307</v>
      </c>
      <c r="P130" s="53" t="s">
        <v>6291</v>
      </c>
      <c r="R130" s="56"/>
      <c r="S130" s="53"/>
      <c r="T130" s="55"/>
      <c r="U130" s="53"/>
      <c r="W130" s="55"/>
    </row>
    <row r="131" spans="1:23" x14ac:dyDescent="0.25">
      <c r="A131">
        <v>10130</v>
      </c>
      <c r="B131" t="s">
        <v>5199</v>
      </c>
      <c r="C131" t="s">
        <v>1035</v>
      </c>
      <c r="D131">
        <v>854</v>
      </c>
      <c r="E131" t="s">
        <v>33</v>
      </c>
      <c r="F131">
        <v>296</v>
      </c>
      <c r="G131" t="s">
        <v>134</v>
      </c>
      <c r="H131">
        <v>45</v>
      </c>
      <c r="I131" t="s">
        <v>219</v>
      </c>
      <c r="J131">
        <v>20</v>
      </c>
      <c r="K131" t="s">
        <v>202</v>
      </c>
      <c r="L131" s="47">
        <v>1768</v>
      </c>
      <c r="M131" t="s">
        <v>5599</v>
      </c>
      <c r="N131" s="53" t="s">
        <v>6161</v>
      </c>
      <c r="O131">
        <v>15784307</v>
      </c>
      <c r="P131" s="53" t="s">
        <v>6291</v>
      </c>
      <c r="R131" s="56"/>
      <c r="S131" s="53"/>
      <c r="T131" s="10"/>
      <c r="U131" s="53"/>
      <c r="W131" s="10"/>
    </row>
    <row r="132" spans="1:23" x14ac:dyDescent="0.25">
      <c r="A132">
        <v>10131</v>
      </c>
      <c r="B132" t="s">
        <v>5199</v>
      </c>
      <c r="C132" t="s">
        <v>1035</v>
      </c>
      <c r="D132">
        <v>854</v>
      </c>
      <c r="E132" t="s">
        <v>33</v>
      </c>
      <c r="F132">
        <v>296</v>
      </c>
      <c r="G132" t="s">
        <v>134</v>
      </c>
      <c r="H132">
        <v>45</v>
      </c>
      <c r="I132" t="s">
        <v>114</v>
      </c>
      <c r="J132">
        <v>12</v>
      </c>
      <c r="K132" t="s">
        <v>213</v>
      </c>
      <c r="L132" s="47">
        <v>2768</v>
      </c>
      <c r="M132" t="s">
        <v>5600</v>
      </c>
      <c r="N132" s="53" t="s">
        <v>6161</v>
      </c>
      <c r="O132">
        <v>15784307</v>
      </c>
      <c r="P132" s="53" t="s">
        <v>6291</v>
      </c>
      <c r="R132" s="56"/>
      <c r="S132" s="53"/>
      <c r="T132" s="53"/>
      <c r="U132" s="53"/>
    </row>
    <row r="133" spans="1:23" x14ac:dyDescent="0.25">
      <c r="A133">
        <v>10132</v>
      </c>
      <c r="B133" t="s">
        <v>5415</v>
      </c>
      <c r="C133" t="s">
        <v>349</v>
      </c>
      <c r="D133">
        <v>859</v>
      </c>
      <c r="E133" t="s">
        <v>33</v>
      </c>
      <c r="F133">
        <v>296</v>
      </c>
      <c r="G133" t="s">
        <v>102</v>
      </c>
      <c r="H133">
        <v>40</v>
      </c>
      <c r="I133" t="s">
        <v>110</v>
      </c>
      <c r="J133">
        <v>8</v>
      </c>
      <c r="K133" t="s">
        <v>202</v>
      </c>
      <c r="L133" s="47">
        <v>1768</v>
      </c>
      <c r="M133" t="s">
        <v>5601</v>
      </c>
      <c r="N133" s="53" t="s">
        <v>6155</v>
      </c>
      <c r="O133">
        <v>10459064</v>
      </c>
      <c r="P133" s="53" t="s">
        <v>6287</v>
      </c>
      <c r="R133" s="56"/>
      <c r="S133" s="53"/>
      <c r="T133" s="53"/>
      <c r="U133" s="53"/>
    </row>
    <row r="134" spans="1:23" x14ac:dyDescent="0.25">
      <c r="A134">
        <v>10133</v>
      </c>
      <c r="B134" t="s">
        <v>5415</v>
      </c>
      <c r="C134" t="s">
        <v>349</v>
      </c>
      <c r="D134">
        <v>859</v>
      </c>
      <c r="E134" t="s">
        <v>33</v>
      </c>
      <c r="F134">
        <v>296</v>
      </c>
      <c r="G134" t="s">
        <v>102</v>
      </c>
      <c r="H134">
        <v>40</v>
      </c>
      <c r="I134" t="s">
        <v>114</v>
      </c>
      <c r="J134">
        <v>12</v>
      </c>
      <c r="K134" t="s">
        <v>202</v>
      </c>
      <c r="L134" s="47">
        <v>1768</v>
      </c>
      <c r="M134" t="s">
        <v>5602</v>
      </c>
      <c r="N134" s="53" t="s">
        <v>6155</v>
      </c>
      <c r="O134">
        <v>11034766</v>
      </c>
      <c r="P134" s="53" t="s">
        <v>6287</v>
      </c>
      <c r="R134" s="56"/>
      <c r="S134" s="53"/>
      <c r="T134" s="53"/>
      <c r="U134" s="53"/>
    </row>
    <row r="135" spans="1:23" x14ac:dyDescent="0.25">
      <c r="A135">
        <v>10134</v>
      </c>
      <c r="B135" t="s">
        <v>5401</v>
      </c>
      <c r="C135" t="s">
        <v>349</v>
      </c>
      <c r="D135">
        <v>859</v>
      </c>
      <c r="E135" t="s">
        <v>33</v>
      </c>
      <c r="F135">
        <v>296</v>
      </c>
      <c r="G135" t="s">
        <v>229</v>
      </c>
      <c r="H135">
        <v>90</v>
      </c>
      <c r="I135" t="s">
        <v>110</v>
      </c>
      <c r="J135">
        <v>8</v>
      </c>
      <c r="K135" t="s">
        <v>206</v>
      </c>
      <c r="L135" s="47">
        <v>1384</v>
      </c>
      <c r="M135" t="s">
        <v>5603</v>
      </c>
      <c r="N135" s="53" t="s">
        <v>6131</v>
      </c>
      <c r="O135">
        <v>11034766</v>
      </c>
      <c r="P135" s="53" t="s">
        <v>6269</v>
      </c>
      <c r="R135" s="56"/>
      <c r="S135" s="53"/>
      <c r="T135" s="53"/>
      <c r="U135" s="53"/>
    </row>
    <row r="136" spans="1:23" x14ac:dyDescent="0.25">
      <c r="A136">
        <v>10135</v>
      </c>
      <c r="B136" t="s">
        <v>5401</v>
      </c>
      <c r="C136" t="s">
        <v>349</v>
      </c>
      <c r="D136">
        <v>859</v>
      </c>
      <c r="E136" t="s">
        <v>33</v>
      </c>
      <c r="F136">
        <v>296</v>
      </c>
      <c r="G136" t="s">
        <v>229</v>
      </c>
      <c r="H136">
        <v>90</v>
      </c>
      <c r="I136" t="s">
        <v>110</v>
      </c>
      <c r="J136">
        <v>8</v>
      </c>
      <c r="K136" t="s">
        <v>202</v>
      </c>
      <c r="L136" s="47">
        <v>1768</v>
      </c>
      <c r="M136" t="s">
        <v>5604</v>
      </c>
      <c r="N136" s="53" t="s">
        <v>6131</v>
      </c>
      <c r="O136">
        <v>11608746</v>
      </c>
      <c r="P136" s="53" t="s">
        <v>6269</v>
      </c>
      <c r="R136" s="56"/>
      <c r="S136" s="53"/>
      <c r="T136" s="53"/>
      <c r="U136" s="53"/>
    </row>
    <row r="137" spans="1:23" x14ac:dyDescent="0.25">
      <c r="A137">
        <v>10136</v>
      </c>
      <c r="B137" t="s">
        <v>167</v>
      </c>
      <c r="C137" t="s">
        <v>349</v>
      </c>
      <c r="D137">
        <v>859</v>
      </c>
      <c r="E137" t="s">
        <v>33</v>
      </c>
      <c r="F137">
        <v>296</v>
      </c>
      <c r="G137" t="s">
        <v>102</v>
      </c>
      <c r="H137">
        <v>40</v>
      </c>
      <c r="I137" t="s">
        <v>114</v>
      </c>
      <c r="J137">
        <v>12</v>
      </c>
      <c r="K137" t="s">
        <v>261</v>
      </c>
      <c r="L137" s="47">
        <v>2384</v>
      </c>
      <c r="M137" t="s">
        <v>5605</v>
      </c>
      <c r="N137" s="53" t="s">
        <v>6144</v>
      </c>
      <c r="O137">
        <v>12182726</v>
      </c>
      <c r="P137" s="53" t="s">
        <v>6278</v>
      </c>
      <c r="R137" s="56"/>
      <c r="S137" s="53"/>
      <c r="T137" s="53"/>
      <c r="U137" s="53"/>
    </row>
    <row r="138" spans="1:23" x14ac:dyDescent="0.25">
      <c r="A138">
        <v>10137</v>
      </c>
      <c r="B138" t="s">
        <v>167</v>
      </c>
      <c r="C138" t="s">
        <v>349</v>
      </c>
      <c r="D138">
        <v>859</v>
      </c>
      <c r="E138" t="s">
        <v>33</v>
      </c>
      <c r="F138">
        <v>296</v>
      </c>
      <c r="G138" t="s">
        <v>102</v>
      </c>
      <c r="H138">
        <v>40</v>
      </c>
      <c r="I138" t="s">
        <v>114</v>
      </c>
      <c r="J138">
        <v>12</v>
      </c>
      <c r="K138" t="s">
        <v>213</v>
      </c>
      <c r="L138" s="47">
        <v>2768</v>
      </c>
      <c r="M138" t="s">
        <v>5606</v>
      </c>
      <c r="N138" s="53" t="s">
        <v>6144</v>
      </c>
      <c r="O138">
        <v>12900201</v>
      </c>
      <c r="P138" s="53" t="s">
        <v>6278</v>
      </c>
      <c r="R138" s="56"/>
      <c r="S138" s="53"/>
      <c r="T138" s="53"/>
      <c r="U138" s="53"/>
    </row>
    <row r="139" spans="1:23" x14ac:dyDescent="0.25">
      <c r="A139">
        <v>10138</v>
      </c>
      <c r="B139" t="s">
        <v>167</v>
      </c>
      <c r="C139" t="s">
        <v>349</v>
      </c>
      <c r="D139">
        <v>859</v>
      </c>
      <c r="E139" t="s">
        <v>33</v>
      </c>
      <c r="F139">
        <v>296</v>
      </c>
      <c r="G139" t="s">
        <v>102</v>
      </c>
      <c r="H139">
        <v>40</v>
      </c>
      <c r="I139" t="s">
        <v>110</v>
      </c>
      <c r="J139">
        <v>8</v>
      </c>
      <c r="K139" t="s">
        <v>213</v>
      </c>
      <c r="L139" s="47">
        <v>2768</v>
      </c>
      <c r="M139" t="s">
        <v>5607</v>
      </c>
      <c r="N139" s="53" t="s">
        <v>6144</v>
      </c>
      <c r="O139">
        <v>13617676</v>
      </c>
      <c r="P139" s="53" t="s">
        <v>6278</v>
      </c>
      <c r="R139" s="56"/>
      <c r="S139" s="53"/>
      <c r="T139" s="53"/>
      <c r="U139" s="53"/>
    </row>
    <row r="140" spans="1:23" x14ac:dyDescent="0.25">
      <c r="A140">
        <v>10139</v>
      </c>
      <c r="B140" t="s">
        <v>5420</v>
      </c>
      <c r="C140" t="s">
        <v>349</v>
      </c>
      <c r="D140">
        <v>859</v>
      </c>
      <c r="E140" t="s">
        <v>33</v>
      </c>
      <c r="F140">
        <v>296</v>
      </c>
      <c r="G140" t="s">
        <v>132</v>
      </c>
      <c r="H140">
        <v>50</v>
      </c>
      <c r="I140" t="s">
        <v>110</v>
      </c>
      <c r="J140">
        <v>8</v>
      </c>
      <c r="K140" t="s">
        <v>202</v>
      </c>
      <c r="L140" s="47">
        <v>1768</v>
      </c>
      <c r="M140" t="s">
        <v>5608</v>
      </c>
      <c r="N140" s="53" t="s">
        <v>6163</v>
      </c>
      <c r="O140">
        <v>14622141</v>
      </c>
      <c r="P140" s="53" t="s">
        <v>6290</v>
      </c>
      <c r="R140" s="56"/>
      <c r="S140" s="53"/>
      <c r="T140" s="53"/>
      <c r="U140" s="53"/>
    </row>
    <row r="141" spans="1:23" x14ac:dyDescent="0.25">
      <c r="A141">
        <v>10140</v>
      </c>
      <c r="B141" t="s">
        <v>5404</v>
      </c>
      <c r="C141" t="s">
        <v>349</v>
      </c>
      <c r="D141">
        <v>859</v>
      </c>
      <c r="E141" t="s">
        <v>33</v>
      </c>
      <c r="F141">
        <v>296</v>
      </c>
      <c r="G141" t="s">
        <v>462</v>
      </c>
      <c r="H141">
        <v>80</v>
      </c>
      <c r="I141" t="s">
        <v>99</v>
      </c>
      <c r="J141">
        <v>16</v>
      </c>
      <c r="K141" t="s">
        <v>202</v>
      </c>
      <c r="L141" s="47">
        <v>1768</v>
      </c>
      <c r="M141" t="s">
        <v>5609</v>
      </c>
      <c r="N141" s="53" t="s">
        <v>6134</v>
      </c>
      <c r="O141">
        <v>14765636</v>
      </c>
      <c r="P141" s="53" t="s">
        <v>6271</v>
      </c>
      <c r="R141" s="56"/>
      <c r="S141" s="53"/>
      <c r="T141" s="53"/>
      <c r="U141" s="53"/>
    </row>
    <row r="142" spans="1:23" x14ac:dyDescent="0.25">
      <c r="A142">
        <v>10141</v>
      </c>
      <c r="B142" t="s">
        <v>5416</v>
      </c>
      <c r="C142" t="s">
        <v>349</v>
      </c>
      <c r="D142">
        <v>859</v>
      </c>
      <c r="E142" t="s">
        <v>33</v>
      </c>
      <c r="F142">
        <v>296</v>
      </c>
      <c r="G142" t="s">
        <v>132</v>
      </c>
      <c r="H142">
        <v>50</v>
      </c>
      <c r="I142" t="s">
        <v>110</v>
      </c>
      <c r="J142">
        <v>8</v>
      </c>
      <c r="K142" t="s">
        <v>4117</v>
      </c>
      <c r="L142" s="47">
        <v>1268</v>
      </c>
      <c r="M142" t="s">
        <v>5610</v>
      </c>
      <c r="N142" s="53" t="s">
        <v>6156</v>
      </c>
      <c r="O142">
        <v>15353822</v>
      </c>
      <c r="P142" s="53" t="s">
        <v>6289</v>
      </c>
      <c r="R142" s="56"/>
      <c r="S142" s="53"/>
      <c r="T142" s="53"/>
      <c r="U142" s="53"/>
    </row>
    <row r="143" spans="1:23" x14ac:dyDescent="0.25">
      <c r="A143">
        <v>10142</v>
      </c>
      <c r="B143" t="s">
        <v>5414</v>
      </c>
      <c r="C143" t="s">
        <v>349</v>
      </c>
      <c r="D143">
        <v>859</v>
      </c>
      <c r="E143" t="s">
        <v>33</v>
      </c>
      <c r="F143">
        <v>296</v>
      </c>
      <c r="G143" t="s">
        <v>102</v>
      </c>
      <c r="H143">
        <v>40</v>
      </c>
      <c r="I143" t="s">
        <v>110</v>
      </c>
      <c r="J143">
        <v>8</v>
      </c>
      <c r="K143" t="s">
        <v>4117</v>
      </c>
      <c r="L143" s="47">
        <v>1268</v>
      </c>
      <c r="M143" t="s">
        <v>5611</v>
      </c>
      <c r="N143" s="53" t="s">
        <v>6154</v>
      </c>
      <c r="O143">
        <v>15353822</v>
      </c>
      <c r="P143" s="53" t="s">
        <v>6288</v>
      </c>
      <c r="R143" s="56"/>
      <c r="S143" s="53"/>
      <c r="T143" s="53"/>
      <c r="U143" s="53"/>
    </row>
    <row r="144" spans="1:23" x14ac:dyDescent="0.25">
      <c r="A144">
        <v>10143</v>
      </c>
      <c r="B144" t="s">
        <v>5414</v>
      </c>
      <c r="C144" t="s">
        <v>349</v>
      </c>
      <c r="D144">
        <v>859</v>
      </c>
      <c r="E144" t="s">
        <v>33</v>
      </c>
      <c r="F144">
        <v>296</v>
      </c>
      <c r="G144" t="s">
        <v>102</v>
      </c>
      <c r="H144">
        <v>40</v>
      </c>
      <c r="I144" t="s">
        <v>110</v>
      </c>
      <c r="J144">
        <v>8</v>
      </c>
      <c r="K144" t="s">
        <v>4117</v>
      </c>
      <c r="L144" s="47">
        <v>1268</v>
      </c>
      <c r="M144" t="s">
        <v>5612</v>
      </c>
      <c r="N144" s="53" t="s">
        <v>6154</v>
      </c>
      <c r="O144">
        <v>15353822</v>
      </c>
      <c r="P144" s="53" t="s">
        <v>6288</v>
      </c>
      <c r="R144" s="56"/>
      <c r="S144" s="53"/>
      <c r="T144" s="53"/>
      <c r="U144" s="53"/>
    </row>
    <row r="145" spans="1:21" x14ac:dyDescent="0.25">
      <c r="A145">
        <v>10144</v>
      </c>
      <c r="B145" t="s">
        <v>5416</v>
      </c>
      <c r="C145" t="s">
        <v>349</v>
      </c>
      <c r="D145">
        <v>859</v>
      </c>
      <c r="E145" t="s">
        <v>33</v>
      </c>
      <c r="F145">
        <v>296</v>
      </c>
      <c r="G145" t="s">
        <v>132</v>
      </c>
      <c r="H145">
        <v>50</v>
      </c>
      <c r="I145" t="s">
        <v>110</v>
      </c>
      <c r="J145">
        <v>8</v>
      </c>
      <c r="K145" t="s">
        <v>202</v>
      </c>
      <c r="L145" s="47">
        <v>1768</v>
      </c>
      <c r="M145" t="s">
        <v>5613</v>
      </c>
      <c r="N145" s="53" t="s">
        <v>6156</v>
      </c>
      <c r="O145">
        <v>15353822</v>
      </c>
      <c r="P145" s="53" t="s">
        <v>6289</v>
      </c>
      <c r="R145" s="56"/>
      <c r="S145" s="53"/>
      <c r="T145" s="53"/>
      <c r="U145" s="53"/>
    </row>
    <row r="146" spans="1:21" x14ac:dyDescent="0.25">
      <c r="A146">
        <v>10145</v>
      </c>
      <c r="B146" t="s">
        <v>5416</v>
      </c>
      <c r="C146" t="s">
        <v>349</v>
      </c>
      <c r="D146">
        <v>859</v>
      </c>
      <c r="E146" t="s">
        <v>33</v>
      </c>
      <c r="F146">
        <v>296</v>
      </c>
      <c r="G146" t="s">
        <v>102</v>
      </c>
      <c r="H146">
        <v>40</v>
      </c>
      <c r="I146" t="s">
        <v>110</v>
      </c>
      <c r="J146">
        <v>8</v>
      </c>
      <c r="K146" t="s">
        <v>202</v>
      </c>
      <c r="L146" s="47">
        <v>1768</v>
      </c>
      <c r="M146" t="s">
        <v>5614</v>
      </c>
      <c r="N146" s="53" t="s">
        <v>6156</v>
      </c>
      <c r="O146">
        <v>15353822</v>
      </c>
      <c r="P146" s="53" t="s">
        <v>6289</v>
      </c>
      <c r="R146" s="56"/>
      <c r="S146" s="53"/>
      <c r="T146" s="53"/>
      <c r="U146" s="53"/>
    </row>
    <row r="147" spans="1:21" x14ac:dyDescent="0.25">
      <c r="A147">
        <v>10146</v>
      </c>
      <c r="B147" t="s">
        <v>5416</v>
      </c>
      <c r="C147" t="s">
        <v>349</v>
      </c>
      <c r="D147">
        <v>859</v>
      </c>
      <c r="E147" t="s">
        <v>33</v>
      </c>
      <c r="F147">
        <v>296</v>
      </c>
      <c r="G147" t="s">
        <v>102</v>
      </c>
      <c r="H147">
        <v>40</v>
      </c>
      <c r="I147" t="s">
        <v>110</v>
      </c>
      <c r="J147">
        <v>8</v>
      </c>
      <c r="K147" t="s">
        <v>202</v>
      </c>
      <c r="L147" s="47">
        <v>1768</v>
      </c>
      <c r="M147" t="s">
        <v>5615</v>
      </c>
      <c r="N147" s="53" t="s">
        <v>6156</v>
      </c>
      <c r="O147">
        <v>15353822</v>
      </c>
      <c r="P147" s="53" t="s">
        <v>6289</v>
      </c>
      <c r="R147" s="56"/>
      <c r="S147" s="53"/>
      <c r="T147" s="53"/>
      <c r="U147" s="53"/>
    </row>
    <row r="148" spans="1:21" x14ac:dyDescent="0.25">
      <c r="A148">
        <v>10147</v>
      </c>
      <c r="B148" t="s">
        <v>5416</v>
      </c>
      <c r="C148" t="s">
        <v>349</v>
      </c>
      <c r="D148">
        <v>859</v>
      </c>
      <c r="E148" t="s">
        <v>33</v>
      </c>
      <c r="F148">
        <v>296</v>
      </c>
      <c r="G148" t="s">
        <v>102</v>
      </c>
      <c r="H148">
        <v>40</v>
      </c>
      <c r="I148" t="s">
        <v>110</v>
      </c>
      <c r="J148">
        <v>8</v>
      </c>
      <c r="K148" t="s">
        <v>4117</v>
      </c>
      <c r="L148" s="47">
        <v>1268</v>
      </c>
      <c r="M148" t="s">
        <v>5616</v>
      </c>
      <c r="N148" s="53" t="s">
        <v>6156</v>
      </c>
      <c r="O148">
        <v>15353822</v>
      </c>
      <c r="P148" s="53" t="s">
        <v>6289</v>
      </c>
      <c r="R148" s="56"/>
      <c r="S148" s="53"/>
      <c r="T148" s="53"/>
      <c r="U148" s="53"/>
    </row>
    <row r="149" spans="1:21" x14ac:dyDescent="0.25">
      <c r="A149">
        <v>10148</v>
      </c>
      <c r="B149" t="s">
        <v>5416</v>
      </c>
      <c r="C149" t="s">
        <v>349</v>
      </c>
      <c r="D149">
        <v>859</v>
      </c>
      <c r="E149" t="s">
        <v>33</v>
      </c>
      <c r="F149">
        <v>296</v>
      </c>
      <c r="G149" t="s">
        <v>102</v>
      </c>
      <c r="H149">
        <v>40</v>
      </c>
      <c r="I149" t="s">
        <v>110</v>
      </c>
      <c r="J149">
        <v>8</v>
      </c>
      <c r="K149" t="s">
        <v>202</v>
      </c>
      <c r="L149" s="47">
        <v>1768</v>
      </c>
      <c r="M149" t="s">
        <v>5617</v>
      </c>
      <c r="N149" s="53" t="s">
        <v>6156</v>
      </c>
      <c r="O149">
        <v>15353822</v>
      </c>
      <c r="P149" s="53" t="s">
        <v>6289</v>
      </c>
      <c r="R149" s="56"/>
      <c r="S149" s="53"/>
      <c r="T149" s="53"/>
      <c r="U149" s="53"/>
    </row>
    <row r="150" spans="1:21" x14ac:dyDescent="0.25">
      <c r="A150">
        <v>10149</v>
      </c>
      <c r="B150" t="s">
        <v>5417</v>
      </c>
      <c r="C150" t="s">
        <v>349</v>
      </c>
      <c r="D150">
        <v>859</v>
      </c>
      <c r="E150" t="s">
        <v>33</v>
      </c>
      <c r="F150">
        <v>296</v>
      </c>
      <c r="G150" t="s">
        <v>132</v>
      </c>
      <c r="H150">
        <v>50</v>
      </c>
      <c r="I150" t="s">
        <v>110</v>
      </c>
      <c r="J150">
        <v>8</v>
      </c>
      <c r="K150" t="s">
        <v>4117</v>
      </c>
      <c r="L150" s="47">
        <v>1268</v>
      </c>
      <c r="M150" t="s">
        <v>5618</v>
      </c>
      <c r="N150" s="53" t="s">
        <v>6156</v>
      </c>
      <c r="O150">
        <v>15353822</v>
      </c>
      <c r="P150" s="53" t="s">
        <v>6289</v>
      </c>
      <c r="R150" s="56"/>
      <c r="S150" s="53"/>
      <c r="T150" s="53"/>
      <c r="U150" s="53"/>
    </row>
    <row r="151" spans="1:21" x14ac:dyDescent="0.25">
      <c r="A151">
        <v>10150</v>
      </c>
      <c r="B151" t="s">
        <v>5417</v>
      </c>
      <c r="C151" t="s">
        <v>349</v>
      </c>
      <c r="D151">
        <v>859</v>
      </c>
      <c r="E151" t="s">
        <v>33</v>
      </c>
      <c r="F151">
        <v>296</v>
      </c>
      <c r="G151" t="s">
        <v>132</v>
      </c>
      <c r="H151">
        <v>50</v>
      </c>
      <c r="I151" t="s">
        <v>110</v>
      </c>
      <c r="J151">
        <v>8</v>
      </c>
      <c r="K151" t="s">
        <v>202</v>
      </c>
      <c r="L151" s="47">
        <v>1768</v>
      </c>
      <c r="M151" t="s">
        <v>5619</v>
      </c>
      <c r="N151" s="53" t="s">
        <v>6156</v>
      </c>
      <c r="O151">
        <v>15353822</v>
      </c>
      <c r="P151" s="53" t="s">
        <v>6289</v>
      </c>
      <c r="R151" s="56"/>
      <c r="S151" s="53"/>
      <c r="T151" s="53"/>
      <c r="U151" s="53"/>
    </row>
    <row r="152" spans="1:21" x14ac:dyDescent="0.25">
      <c r="A152">
        <v>10151</v>
      </c>
      <c r="B152" t="s">
        <v>5417</v>
      </c>
      <c r="C152" t="s">
        <v>349</v>
      </c>
      <c r="D152">
        <v>859</v>
      </c>
      <c r="E152" t="s">
        <v>33</v>
      </c>
      <c r="F152">
        <v>296</v>
      </c>
      <c r="G152" t="s">
        <v>132</v>
      </c>
      <c r="H152">
        <v>50</v>
      </c>
      <c r="I152" t="s">
        <v>110</v>
      </c>
      <c r="J152">
        <v>8</v>
      </c>
      <c r="K152" t="s">
        <v>4117</v>
      </c>
      <c r="L152" s="47">
        <v>1268</v>
      </c>
      <c r="M152" t="s">
        <v>5620</v>
      </c>
      <c r="N152" s="53" t="s">
        <v>6156</v>
      </c>
      <c r="O152">
        <v>15353822</v>
      </c>
      <c r="P152" s="53" t="s">
        <v>6289</v>
      </c>
      <c r="R152" s="56"/>
      <c r="S152" s="53"/>
      <c r="T152" s="53"/>
      <c r="U152" s="53"/>
    </row>
    <row r="153" spans="1:21" x14ac:dyDescent="0.25">
      <c r="A153">
        <v>10152</v>
      </c>
      <c r="B153" t="s">
        <v>5417</v>
      </c>
      <c r="C153" t="s">
        <v>349</v>
      </c>
      <c r="D153">
        <v>859</v>
      </c>
      <c r="E153" t="s">
        <v>33</v>
      </c>
      <c r="F153">
        <v>296</v>
      </c>
      <c r="G153" t="s">
        <v>132</v>
      </c>
      <c r="H153">
        <v>50</v>
      </c>
      <c r="I153" t="s">
        <v>110</v>
      </c>
      <c r="J153">
        <v>8</v>
      </c>
      <c r="K153" t="s">
        <v>202</v>
      </c>
      <c r="L153" s="47">
        <v>1768</v>
      </c>
      <c r="M153" t="s">
        <v>5621</v>
      </c>
      <c r="N153" s="53" t="s">
        <v>6156</v>
      </c>
      <c r="O153">
        <v>15353822</v>
      </c>
      <c r="P153" s="53" t="s">
        <v>6289</v>
      </c>
      <c r="R153" s="56"/>
      <c r="S153" s="53"/>
      <c r="T153" s="53"/>
      <c r="U153" s="53"/>
    </row>
    <row r="154" spans="1:21" x14ac:dyDescent="0.25">
      <c r="A154">
        <v>10153</v>
      </c>
      <c r="B154" t="s">
        <v>5420</v>
      </c>
      <c r="C154" t="s">
        <v>349</v>
      </c>
      <c r="D154">
        <v>859</v>
      </c>
      <c r="E154" t="s">
        <v>33</v>
      </c>
      <c r="F154">
        <v>296</v>
      </c>
      <c r="G154" t="s">
        <v>132</v>
      </c>
      <c r="H154">
        <v>50</v>
      </c>
      <c r="I154" t="s">
        <v>114</v>
      </c>
      <c r="J154">
        <v>12</v>
      </c>
      <c r="K154" t="s">
        <v>202</v>
      </c>
      <c r="L154" s="47">
        <v>1768</v>
      </c>
      <c r="M154" t="s">
        <v>5622</v>
      </c>
      <c r="N154" s="53" t="s">
        <v>6163</v>
      </c>
      <c r="O154">
        <v>15770101</v>
      </c>
      <c r="P154" s="53" t="s">
        <v>6290</v>
      </c>
      <c r="R154" s="56"/>
      <c r="S154" s="53"/>
      <c r="T154" s="53"/>
      <c r="U154" s="53"/>
    </row>
    <row r="155" spans="1:21" x14ac:dyDescent="0.25">
      <c r="A155">
        <v>10154</v>
      </c>
      <c r="B155" t="s">
        <v>5421</v>
      </c>
      <c r="C155" t="s">
        <v>349</v>
      </c>
      <c r="D155">
        <v>859</v>
      </c>
      <c r="E155" t="s">
        <v>33</v>
      </c>
      <c r="F155">
        <v>296</v>
      </c>
      <c r="G155" t="s">
        <v>134</v>
      </c>
      <c r="H155">
        <v>45</v>
      </c>
      <c r="I155" t="s">
        <v>110</v>
      </c>
      <c r="J155">
        <v>8</v>
      </c>
      <c r="K155" t="s">
        <v>6094</v>
      </c>
      <c r="L155" s="47">
        <v>1540</v>
      </c>
      <c r="M155" t="s">
        <v>5623</v>
      </c>
      <c r="N155" s="53" t="s">
        <v>6164</v>
      </c>
      <c r="O155">
        <v>15784307</v>
      </c>
      <c r="P155" s="53" t="s">
        <v>6293</v>
      </c>
      <c r="R155" s="56"/>
      <c r="S155" s="53"/>
      <c r="T155" s="53"/>
      <c r="U155" s="53"/>
    </row>
    <row r="156" spans="1:21" x14ac:dyDescent="0.25">
      <c r="A156">
        <v>10155</v>
      </c>
      <c r="B156" t="s">
        <v>5421</v>
      </c>
      <c r="C156" t="s">
        <v>349</v>
      </c>
      <c r="D156">
        <v>859</v>
      </c>
      <c r="E156" t="s">
        <v>33</v>
      </c>
      <c r="F156">
        <v>296</v>
      </c>
      <c r="G156" t="s">
        <v>134</v>
      </c>
      <c r="H156">
        <v>45</v>
      </c>
      <c r="I156" t="s">
        <v>110</v>
      </c>
      <c r="J156">
        <v>8</v>
      </c>
      <c r="K156" t="s">
        <v>6095</v>
      </c>
      <c r="L156" s="47">
        <v>1040</v>
      </c>
      <c r="M156" t="s">
        <v>5624</v>
      </c>
      <c r="N156" s="53" t="s">
        <v>6164</v>
      </c>
      <c r="O156">
        <v>15784307</v>
      </c>
      <c r="P156" s="53" t="s">
        <v>6293</v>
      </c>
      <c r="R156" s="56"/>
      <c r="S156" s="53"/>
      <c r="T156" s="53"/>
      <c r="U156" s="53"/>
    </row>
    <row r="157" spans="1:21" x14ac:dyDescent="0.25">
      <c r="A157">
        <v>10156</v>
      </c>
      <c r="B157" t="s">
        <v>5421</v>
      </c>
      <c r="C157" t="s">
        <v>349</v>
      </c>
      <c r="D157">
        <v>859</v>
      </c>
      <c r="E157" t="s">
        <v>33</v>
      </c>
      <c r="F157">
        <v>296</v>
      </c>
      <c r="G157" t="s">
        <v>134</v>
      </c>
      <c r="H157">
        <v>45</v>
      </c>
      <c r="I157" t="s">
        <v>110</v>
      </c>
      <c r="J157">
        <v>8</v>
      </c>
      <c r="K157" t="s">
        <v>206</v>
      </c>
      <c r="L157" s="47">
        <v>1384</v>
      </c>
      <c r="M157" t="s">
        <v>5625</v>
      </c>
      <c r="N157" s="53" t="s">
        <v>6164</v>
      </c>
      <c r="O157">
        <v>15784307</v>
      </c>
      <c r="P157" s="53" t="s">
        <v>6293</v>
      </c>
      <c r="R157" s="56"/>
      <c r="S157" s="53"/>
      <c r="T157" s="53"/>
      <c r="U157" s="53"/>
    </row>
    <row r="158" spans="1:21" x14ac:dyDescent="0.25">
      <c r="A158">
        <v>10157</v>
      </c>
      <c r="B158" t="s">
        <v>5421</v>
      </c>
      <c r="C158" t="s">
        <v>349</v>
      </c>
      <c r="D158">
        <v>859</v>
      </c>
      <c r="E158" t="s">
        <v>33</v>
      </c>
      <c r="F158">
        <v>296</v>
      </c>
      <c r="G158" t="s">
        <v>134</v>
      </c>
      <c r="H158">
        <v>45</v>
      </c>
      <c r="I158" t="s">
        <v>110</v>
      </c>
      <c r="J158">
        <v>8</v>
      </c>
      <c r="K158" t="s">
        <v>4119</v>
      </c>
      <c r="L158" s="47">
        <v>884</v>
      </c>
      <c r="M158" t="s">
        <v>5626</v>
      </c>
      <c r="N158" s="53" t="s">
        <v>6164</v>
      </c>
      <c r="O158">
        <v>15784307</v>
      </c>
      <c r="P158" s="53" t="s">
        <v>6293</v>
      </c>
      <c r="R158" s="56"/>
      <c r="S158" s="53"/>
      <c r="T158" s="53"/>
      <c r="U158" s="53"/>
    </row>
    <row r="159" spans="1:21" x14ac:dyDescent="0.25">
      <c r="A159">
        <v>10158</v>
      </c>
      <c r="B159" t="s">
        <v>5416</v>
      </c>
      <c r="C159" t="s">
        <v>349</v>
      </c>
      <c r="D159">
        <v>859</v>
      </c>
      <c r="E159" t="s">
        <v>33</v>
      </c>
      <c r="F159">
        <v>296</v>
      </c>
      <c r="G159" t="s">
        <v>132</v>
      </c>
      <c r="H159">
        <v>50</v>
      </c>
      <c r="I159" t="s">
        <v>110</v>
      </c>
      <c r="J159">
        <v>8</v>
      </c>
      <c r="K159" t="s">
        <v>213</v>
      </c>
      <c r="L159" s="47">
        <v>2768</v>
      </c>
      <c r="M159" t="s">
        <v>5627</v>
      </c>
      <c r="N159" s="53" t="s">
        <v>6156</v>
      </c>
      <c r="O159">
        <v>16071297</v>
      </c>
      <c r="P159" s="53" t="s">
        <v>6289</v>
      </c>
      <c r="R159" s="56"/>
      <c r="S159" s="53"/>
      <c r="T159" s="53"/>
      <c r="U159" s="53"/>
    </row>
    <row r="160" spans="1:21" x14ac:dyDescent="0.25">
      <c r="A160">
        <v>10159</v>
      </c>
      <c r="B160" t="s">
        <v>5414</v>
      </c>
      <c r="C160" t="s">
        <v>349</v>
      </c>
      <c r="D160">
        <v>859</v>
      </c>
      <c r="E160" t="s">
        <v>33</v>
      </c>
      <c r="F160">
        <v>296</v>
      </c>
      <c r="G160" t="s">
        <v>102</v>
      </c>
      <c r="H160">
        <v>40</v>
      </c>
      <c r="I160" t="s">
        <v>110</v>
      </c>
      <c r="J160">
        <v>8</v>
      </c>
      <c r="K160" t="s">
        <v>213</v>
      </c>
      <c r="L160" s="47">
        <v>2768</v>
      </c>
      <c r="M160" t="s">
        <v>5628</v>
      </c>
      <c r="N160" s="53" t="s">
        <v>6154</v>
      </c>
      <c r="O160">
        <v>16071297</v>
      </c>
      <c r="P160" s="53" t="s">
        <v>6288</v>
      </c>
      <c r="R160" s="56"/>
      <c r="S160" s="53"/>
      <c r="T160" s="53"/>
      <c r="U160" s="53"/>
    </row>
    <row r="161" spans="1:21" x14ac:dyDescent="0.25">
      <c r="A161">
        <v>10160</v>
      </c>
      <c r="B161" t="s">
        <v>5414</v>
      </c>
      <c r="C161" t="s">
        <v>349</v>
      </c>
      <c r="D161">
        <v>859</v>
      </c>
      <c r="E161" t="s">
        <v>33</v>
      </c>
      <c r="F161">
        <v>296</v>
      </c>
      <c r="G161" t="s">
        <v>102</v>
      </c>
      <c r="H161">
        <v>40</v>
      </c>
      <c r="I161" t="s">
        <v>110</v>
      </c>
      <c r="J161">
        <v>8</v>
      </c>
      <c r="K161" t="s">
        <v>213</v>
      </c>
      <c r="L161" s="47">
        <v>2768</v>
      </c>
      <c r="M161" t="s">
        <v>5629</v>
      </c>
      <c r="N161" s="53" t="s">
        <v>6154</v>
      </c>
      <c r="O161">
        <v>16071297</v>
      </c>
      <c r="P161" s="53" t="s">
        <v>6288</v>
      </c>
      <c r="R161" s="56"/>
      <c r="S161" s="53"/>
      <c r="T161" s="53"/>
      <c r="U161" s="53"/>
    </row>
    <row r="162" spans="1:21" x14ac:dyDescent="0.25">
      <c r="A162">
        <v>10161</v>
      </c>
      <c r="B162" t="s">
        <v>5416</v>
      </c>
      <c r="C162" t="s">
        <v>349</v>
      </c>
      <c r="D162">
        <v>859</v>
      </c>
      <c r="E162" t="s">
        <v>33</v>
      </c>
      <c r="F162">
        <v>296</v>
      </c>
      <c r="G162" t="s">
        <v>102</v>
      </c>
      <c r="H162">
        <v>40</v>
      </c>
      <c r="I162" t="s">
        <v>110</v>
      </c>
      <c r="J162">
        <v>8</v>
      </c>
      <c r="K162" t="s">
        <v>213</v>
      </c>
      <c r="L162" s="47">
        <v>2768</v>
      </c>
      <c r="M162" t="s">
        <v>5630</v>
      </c>
      <c r="N162" s="53" t="s">
        <v>6156</v>
      </c>
      <c r="O162">
        <v>16071297</v>
      </c>
      <c r="P162" s="53" t="s">
        <v>6289</v>
      </c>
      <c r="R162" s="56"/>
      <c r="S162" s="53"/>
      <c r="T162" s="53"/>
      <c r="U162" s="53"/>
    </row>
    <row r="163" spans="1:21" x14ac:dyDescent="0.25">
      <c r="A163">
        <v>10162</v>
      </c>
      <c r="B163" t="s">
        <v>5417</v>
      </c>
      <c r="C163" t="s">
        <v>349</v>
      </c>
      <c r="D163">
        <v>859</v>
      </c>
      <c r="E163" t="s">
        <v>33</v>
      </c>
      <c r="F163">
        <v>296</v>
      </c>
      <c r="G163" t="s">
        <v>132</v>
      </c>
      <c r="H163">
        <v>50</v>
      </c>
      <c r="I163" t="s">
        <v>110</v>
      </c>
      <c r="J163">
        <v>8</v>
      </c>
      <c r="K163" t="s">
        <v>213</v>
      </c>
      <c r="L163" s="47">
        <v>2768</v>
      </c>
      <c r="M163" t="s">
        <v>5631</v>
      </c>
      <c r="N163" s="53" t="s">
        <v>6156</v>
      </c>
      <c r="O163">
        <v>16071297</v>
      </c>
      <c r="P163" s="53" t="s">
        <v>6289</v>
      </c>
      <c r="R163" s="56"/>
      <c r="S163" s="53"/>
      <c r="T163" s="53"/>
      <c r="U163" s="53"/>
    </row>
    <row r="164" spans="1:21" x14ac:dyDescent="0.25">
      <c r="A164">
        <v>10163</v>
      </c>
      <c r="B164" t="s">
        <v>5417</v>
      </c>
      <c r="C164" t="s">
        <v>349</v>
      </c>
      <c r="D164">
        <v>859</v>
      </c>
      <c r="E164" t="s">
        <v>33</v>
      </c>
      <c r="F164">
        <v>296</v>
      </c>
      <c r="G164" t="s">
        <v>132</v>
      </c>
      <c r="H164">
        <v>50</v>
      </c>
      <c r="I164" t="s">
        <v>110</v>
      </c>
      <c r="J164">
        <v>8</v>
      </c>
      <c r="K164" t="s">
        <v>213</v>
      </c>
      <c r="L164" s="47">
        <v>2768</v>
      </c>
      <c r="M164" t="s">
        <v>5632</v>
      </c>
      <c r="N164" s="53" t="s">
        <v>6156</v>
      </c>
      <c r="O164">
        <v>16071297</v>
      </c>
      <c r="P164" s="53" t="s">
        <v>6289</v>
      </c>
      <c r="R164" s="56"/>
      <c r="S164" s="53"/>
      <c r="T164" s="53"/>
      <c r="U164" s="53"/>
    </row>
    <row r="165" spans="1:21" x14ac:dyDescent="0.25">
      <c r="A165">
        <v>10164</v>
      </c>
      <c r="B165" t="s">
        <v>461</v>
      </c>
      <c r="C165" t="s">
        <v>1028</v>
      </c>
      <c r="D165">
        <v>862</v>
      </c>
      <c r="E165" t="s">
        <v>33</v>
      </c>
      <c r="F165">
        <v>296</v>
      </c>
      <c r="G165" t="s">
        <v>462</v>
      </c>
      <c r="H165">
        <v>80</v>
      </c>
      <c r="I165" t="s">
        <v>219</v>
      </c>
      <c r="J165">
        <v>20</v>
      </c>
      <c r="K165" t="s">
        <v>202</v>
      </c>
      <c r="L165" s="47">
        <v>1768</v>
      </c>
      <c r="M165" t="s">
        <v>5633</v>
      </c>
      <c r="N165" s="53" t="s">
        <v>6149</v>
      </c>
      <c r="O165">
        <v>12900201</v>
      </c>
      <c r="P165" s="53" t="s">
        <v>6283</v>
      </c>
      <c r="R165" s="56"/>
      <c r="S165" s="53"/>
      <c r="T165" s="53"/>
      <c r="U165" s="53"/>
    </row>
    <row r="166" spans="1:21" x14ac:dyDescent="0.25">
      <c r="A166">
        <v>10165</v>
      </c>
      <c r="B166" t="s">
        <v>5242</v>
      </c>
      <c r="C166" t="s">
        <v>1028</v>
      </c>
      <c r="D166">
        <v>862</v>
      </c>
      <c r="E166" t="s">
        <v>33</v>
      </c>
      <c r="F166">
        <v>296</v>
      </c>
      <c r="G166" t="s">
        <v>102</v>
      </c>
      <c r="H166">
        <v>40</v>
      </c>
      <c r="I166" t="s">
        <v>110</v>
      </c>
      <c r="J166">
        <v>8</v>
      </c>
      <c r="K166" t="s">
        <v>4119</v>
      </c>
      <c r="L166" s="47">
        <v>884</v>
      </c>
      <c r="M166" t="s">
        <v>5634</v>
      </c>
      <c r="N166" s="53" t="s">
        <v>6159</v>
      </c>
      <c r="O166">
        <v>14076860</v>
      </c>
      <c r="P166" s="53" t="s">
        <v>6284</v>
      </c>
      <c r="R166" s="56"/>
      <c r="S166" s="53"/>
      <c r="T166" s="53"/>
      <c r="U166" s="53"/>
    </row>
    <row r="167" spans="1:21" x14ac:dyDescent="0.25">
      <c r="A167">
        <v>10166</v>
      </c>
      <c r="B167" t="s">
        <v>5242</v>
      </c>
      <c r="C167" t="s">
        <v>1028</v>
      </c>
      <c r="D167">
        <v>862</v>
      </c>
      <c r="E167" t="s">
        <v>33</v>
      </c>
      <c r="F167">
        <v>296</v>
      </c>
      <c r="G167" t="s">
        <v>134</v>
      </c>
      <c r="H167">
        <v>45</v>
      </c>
      <c r="I167" t="s">
        <v>99</v>
      </c>
      <c r="J167">
        <v>16</v>
      </c>
      <c r="K167" t="s">
        <v>202</v>
      </c>
      <c r="L167" s="47">
        <v>1768</v>
      </c>
      <c r="M167" t="s">
        <v>5635</v>
      </c>
      <c r="N167" s="53" t="s">
        <v>6159</v>
      </c>
      <c r="O167">
        <v>14191656</v>
      </c>
      <c r="P167" s="53" t="s">
        <v>6284</v>
      </c>
      <c r="R167" s="56"/>
      <c r="S167" s="53"/>
      <c r="T167" s="53"/>
      <c r="U167" s="53"/>
    </row>
    <row r="168" spans="1:21" x14ac:dyDescent="0.25">
      <c r="A168">
        <v>10167</v>
      </c>
      <c r="B168" t="s">
        <v>5242</v>
      </c>
      <c r="C168" t="s">
        <v>1028</v>
      </c>
      <c r="D168">
        <v>862</v>
      </c>
      <c r="E168" t="s">
        <v>33</v>
      </c>
      <c r="F168">
        <v>296</v>
      </c>
      <c r="G168" t="s">
        <v>102</v>
      </c>
      <c r="H168">
        <v>40</v>
      </c>
      <c r="I168" t="s">
        <v>110</v>
      </c>
      <c r="J168">
        <v>8</v>
      </c>
      <c r="K168" t="s">
        <v>4117</v>
      </c>
      <c r="L168" s="47">
        <v>1268</v>
      </c>
      <c r="M168" t="s">
        <v>5636</v>
      </c>
      <c r="N168" s="53" t="s">
        <v>6159</v>
      </c>
      <c r="O168">
        <v>14464296</v>
      </c>
      <c r="P168" s="53" t="s">
        <v>6284</v>
      </c>
      <c r="R168" s="56"/>
      <c r="S168" s="53"/>
      <c r="T168" s="53"/>
      <c r="U168" s="53"/>
    </row>
    <row r="169" spans="1:21" x14ac:dyDescent="0.25">
      <c r="A169">
        <v>10168</v>
      </c>
      <c r="B169" t="s">
        <v>5422</v>
      </c>
      <c r="C169" t="s">
        <v>1028</v>
      </c>
      <c r="D169">
        <v>862</v>
      </c>
      <c r="E169" t="s">
        <v>33</v>
      </c>
      <c r="F169">
        <v>296</v>
      </c>
      <c r="G169" t="s">
        <v>109</v>
      </c>
      <c r="H169">
        <v>35</v>
      </c>
      <c r="I169" t="s">
        <v>99</v>
      </c>
      <c r="J169">
        <v>16</v>
      </c>
      <c r="K169" t="s">
        <v>202</v>
      </c>
      <c r="L169" s="47">
        <v>1768</v>
      </c>
      <c r="M169" t="s">
        <v>5637</v>
      </c>
      <c r="N169" s="53" t="s">
        <v>6165</v>
      </c>
      <c r="O169">
        <v>14765636</v>
      </c>
      <c r="P169" s="53" t="s">
        <v>6294</v>
      </c>
      <c r="R169" s="56"/>
      <c r="S169" s="53"/>
      <c r="T169" s="53"/>
      <c r="U169" s="53"/>
    </row>
    <row r="170" spans="1:21" x14ac:dyDescent="0.25">
      <c r="A170">
        <v>10169</v>
      </c>
      <c r="B170" t="s">
        <v>5242</v>
      </c>
      <c r="C170" t="s">
        <v>1028</v>
      </c>
      <c r="D170">
        <v>862</v>
      </c>
      <c r="E170" t="s">
        <v>33</v>
      </c>
      <c r="F170">
        <v>296</v>
      </c>
      <c r="G170" t="s">
        <v>134</v>
      </c>
      <c r="H170">
        <v>45</v>
      </c>
      <c r="I170" t="s">
        <v>110</v>
      </c>
      <c r="J170">
        <v>8</v>
      </c>
      <c r="K170" t="s">
        <v>202</v>
      </c>
      <c r="L170" s="47">
        <v>1768</v>
      </c>
      <c r="M170" t="s">
        <v>5638</v>
      </c>
      <c r="N170" s="53" t="s">
        <v>6159</v>
      </c>
      <c r="O170">
        <v>15066975</v>
      </c>
      <c r="P170" s="53" t="s">
        <v>6284</v>
      </c>
      <c r="R170" s="56"/>
      <c r="S170" s="53"/>
      <c r="T170" s="53"/>
      <c r="U170" s="53"/>
    </row>
    <row r="171" spans="1:21" x14ac:dyDescent="0.25">
      <c r="A171">
        <v>10170</v>
      </c>
      <c r="B171" t="s">
        <v>5242</v>
      </c>
      <c r="C171" t="s">
        <v>1028</v>
      </c>
      <c r="D171">
        <v>862</v>
      </c>
      <c r="E171" t="s">
        <v>33</v>
      </c>
      <c r="F171">
        <v>296</v>
      </c>
      <c r="G171" t="s">
        <v>102</v>
      </c>
      <c r="H171">
        <v>40</v>
      </c>
      <c r="I171" t="s">
        <v>110</v>
      </c>
      <c r="J171">
        <v>8</v>
      </c>
      <c r="K171" t="s">
        <v>202</v>
      </c>
      <c r="L171" s="47">
        <v>1768</v>
      </c>
      <c r="M171" t="s">
        <v>5639</v>
      </c>
      <c r="N171" s="53" t="s">
        <v>6159</v>
      </c>
      <c r="O171">
        <v>15239169</v>
      </c>
      <c r="P171" s="53" t="s">
        <v>6284</v>
      </c>
      <c r="R171" s="56"/>
      <c r="S171" s="53"/>
      <c r="T171" s="53"/>
      <c r="U171" s="53"/>
    </row>
    <row r="172" spans="1:21" x14ac:dyDescent="0.25">
      <c r="A172">
        <v>10171</v>
      </c>
      <c r="B172" t="s">
        <v>5242</v>
      </c>
      <c r="C172" t="s">
        <v>1028</v>
      </c>
      <c r="D172">
        <v>862</v>
      </c>
      <c r="E172" t="s">
        <v>33</v>
      </c>
      <c r="F172">
        <v>296</v>
      </c>
      <c r="G172" t="s">
        <v>102</v>
      </c>
      <c r="H172">
        <v>40</v>
      </c>
      <c r="I172" t="s">
        <v>114</v>
      </c>
      <c r="J172">
        <v>12</v>
      </c>
      <c r="K172" t="s">
        <v>4119</v>
      </c>
      <c r="L172" s="47">
        <v>884</v>
      </c>
      <c r="M172" t="s">
        <v>5640</v>
      </c>
      <c r="N172" s="53" t="s">
        <v>6159</v>
      </c>
      <c r="O172">
        <v>15339616</v>
      </c>
      <c r="P172" s="53" t="s">
        <v>6284</v>
      </c>
      <c r="R172" s="56"/>
      <c r="S172" s="53"/>
      <c r="T172" s="53"/>
      <c r="U172" s="53"/>
    </row>
    <row r="173" spans="1:21" x14ac:dyDescent="0.25">
      <c r="A173">
        <v>10172</v>
      </c>
      <c r="B173" t="s">
        <v>5242</v>
      </c>
      <c r="C173" t="s">
        <v>1028</v>
      </c>
      <c r="D173">
        <v>862</v>
      </c>
      <c r="E173" t="s">
        <v>33</v>
      </c>
      <c r="F173">
        <v>296</v>
      </c>
      <c r="G173" t="s">
        <v>102</v>
      </c>
      <c r="H173">
        <v>40</v>
      </c>
      <c r="I173" t="s">
        <v>110</v>
      </c>
      <c r="J173">
        <v>8</v>
      </c>
      <c r="K173" t="s">
        <v>261</v>
      </c>
      <c r="L173" s="47">
        <v>2384</v>
      </c>
      <c r="M173" t="s">
        <v>5641</v>
      </c>
      <c r="N173" s="53" t="s">
        <v>6159</v>
      </c>
      <c r="O173">
        <v>15497460</v>
      </c>
      <c r="P173" s="53" t="s">
        <v>6284</v>
      </c>
      <c r="R173" s="56"/>
      <c r="S173" s="53"/>
      <c r="T173" s="53"/>
      <c r="U173" s="53"/>
    </row>
    <row r="174" spans="1:21" x14ac:dyDescent="0.25">
      <c r="A174">
        <v>10173</v>
      </c>
      <c r="B174" t="s">
        <v>5242</v>
      </c>
      <c r="C174" t="s">
        <v>1028</v>
      </c>
      <c r="D174">
        <v>862</v>
      </c>
      <c r="E174" t="s">
        <v>33</v>
      </c>
      <c r="F174">
        <v>296</v>
      </c>
      <c r="G174" t="s">
        <v>102</v>
      </c>
      <c r="H174">
        <v>40</v>
      </c>
      <c r="I174" t="s">
        <v>110</v>
      </c>
      <c r="J174">
        <v>8</v>
      </c>
      <c r="K174" t="s">
        <v>206</v>
      </c>
      <c r="L174" s="47">
        <v>1384</v>
      </c>
      <c r="M174" t="s">
        <v>5642</v>
      </c>
      <c r="N174" s="53" t="s">
        <v>6159</v>
      </c>
      <c r="O174">
        <v>15497460</v>
      </c>
      <c r="P174" s="53" t="s">
        <v>6284</v>
      </c>
      <c r="R174" s="56"/>
      <c r="S174" s="53"/>
      <c r="T174" s="53"/>
      <c r="U174" s="53"/>
    </row>
    <row r="175" spans="1:21" x14ac:dyDescent="0.25">
      <c r="A175">
        <v>10174</v>
      </c>
      <c r="B175" t="s">
        <v>5242</v>
      </c>
      <c r="C175" t="s">
        <v>1028</v>
      </c>
      <c r="D175">
        <v>862</v>
      </c>
      <c r="E175" t="s">
        <v>33</v>
      </c>
      <c r="F175">
        <v>296</v>
      </c>
      <c r="G175" t="s">
        <v>102</v>
      </c>
      <c r="H175">
        <v>40</v>
      </c>
      <c r="I175" t="s">
        <v>114</v>
      </c>
      <c r="J175">
        <v>12</v>
      </c>
      <c r="K175" t="s">
        <v>4117</v>
      </c>
      <c r="L175" s="47">
        <v>1268</v>
      </c>
      <c r="M175" t="s">
        <v>5643</v>
      </c>
      <c r="N175" s="53" t="s">
        <v>6159</v>
      </c>
      <c r="O175">
        <v>15899246</v>
      </c>
      <c r="P175" s="53" t="s">
        <v>6284</v>
      </c>
      <c r="R175" s="56"/>
      <c r="S175" s="53"/>
      <c r="T175" s="53"/>
      <c r="U175" s="53"/>
    </row>
    <row r="176" spans="1:21" x14ac:dyDescent="0.25">
      <c r="A176">
        <v>10175</v>
      </c>
      <c r="B176" t="s">
        <v>5242</v>
      </c>
      <c r="C176" t="s">
        <v>1028</v>
      </c>
      <c r="D176">
        <v>862</v>
      </c>
      <c r="E176" t="s">
        <v>33</v>
      </c>
      <c r="F176">
        <v>296</v>
      </c>
      <c r="G176" t="s">
        <v>102</v>
      </c>
      <c r="H176">
        <v>40</v>
      </c>
      <c r="I176" t="s">
        <v>114</v>
      </c>
      <c r="J176">
        <v>12</v>
      </c>
      <c r="K176" t="s">
        <v>206</v>
      </c>
      <c r="L176" s="47">
        <v>1384</v>
      </c>
      <c r="M176" t="s">
        <v>5644</v>
      </c>
      <c r="N176" s="53" t="s">
        <v>6159</v>
      </c>
      <c r="O176">
        <v>15956644</v>
      </c>
      <c r="P176" s="53" t="s">
        <v>6284</v>
      </c>
      <c r="R176" s="56"/>
      <c r="S176" s="53"/>
      <c r="T176" s="53"/>
      <c r="U176" s="53"/>
    </row>
    <row r="177" spans="1:21" x14ac:dyDescent="0.25">
      <c r="A177">
        <v>10176</v>
      </c>
      <c r="B177" t="s">
        <v>5242</v>
      </c>
      <c r="C177" t="s">
        <v>1028</v>
      </c>
      <c r="D177">
        <v>862</v>
      </c>
      <c r="E177" t="s">
        <v>33</v>
      </c>
      <c r="F177">
        <v>296</v>
      </c>
      <c r="G177" t="s">
        <v>102</v>
      </c>
      <c r="H177">
        <v>40</v>
      </c>
      <c r="I177" t="s">
        <v>110</v>
      </c>
      <c r="J177">
        <v>8</v>
      </c>
      <c r="K177" t="s">
        <v>206</v>
      </c>
      <c r="L177" s="47">
        <v>1384</v>
      </c>
      <c r="M177" t="s">
        <v>5645</v>
      </c>
      <c r="N177" s="53" t="s">
        <v>6159</v>
      </c>
      <c r="O177">
        <v>15999693</v>
      </c>
      <c r="P177" s="53" t="s">
        <v>6284</v>
      </c>
      <c r="R177" s="56"/>
      <c r="S177" s="53"/>
      <c r="T177" s="53"/>
      <c r="U177" s="53"/>
    </row>
    <row r="178" spans="1:21" x14ac:dyDescent="0.25">
      <c r="A178">
        <v>10177</v>
      </c>
      <c r="B178" t="s">
        <v>5242</v>
      </c>
      <c r="C178" t="s">
        <v>1028</v>
      </c>
      <c r="D178">
        <v>862</v>
      </c>
      <c r="E178" t="s">
        <v>33</v>
      </c>
      <c r="F178">
        <v>296</v>
      </c>
      <c r="G178" t="s">
        <v>102</v>
      </c>
      <c r="H178">
        <v>40</v>
      </c>
      <c r="I178" t="s">
        <v>110</v>
      </c>
      <c r="J178">
        <v>8</v>
      </c>
      <c r="K178" t="s">
        <v>202</v>
      </c>
      <c r="L178" s="47">
        <v>1768</v>
      </c>
      <c r="M178" t="s">
        <v>5646</v>
      </c>
      <c r="N178" s="53" t="s">
        <v>6159</v>
      </c>
      <c r="O178">
        <v>16057091</v>
      </c>
      <c r="P178" s="53" t="s">
        <v>6284</v>
      </c>
      <c r="R178" s="56"/>
      <c r="S178" s="53"/>
      <c r="T178" s="53"/>
      <c r="U178" s="53"/>
    </row>
    <row r="179" spans="1:21" x14ac:dyDescent="0.25">
      <c r="A179">
        <v>10178</v>
      </c>
      <c r="B179" t="s">
        <v>5242</v>
      </c>
      <c r="C179" t="s">
        <v>1028</v>
      </c>
      <c r="D179">
        <v>862</v>
      </c>
      <c r="E179" t="s">
        <v>33</v>
      </c>
      <c r="F179">
        <v>296</v>
      </c>
      <c r="G179" t="s">
        <v>102</v>
      </c>
      <c r="H179">
        <v>40</v>
      </c>
      <c r="I179" t="s">
        <v>110</v>
      </c>
      <c r="J179">
        <v>8</v>
      </c>
      <c r="K179" t="s">
        <v>213</v>
      </c>
      <c r="L179" s="47">
        <v>2768</v>
      </c>
      <c r="M179" t="s">
        <v>5647</v>
      </c>
      <c r="N179" s="53" t="s">
        <v>6159</v>
      </c>
      <c r="O179">
        <v>16114489</v>
      </c>
      <c r="P179" s="53" t="s">
        <v>6284</v>
      </c>
      <c r="R179" s="56"/>
      <c r="S179" s="53"/>
      <c r="T179" s="53"/>
      <c r="U179" s="53"/>
    </row>
    <row r="180" spans="1:21" x14ac:dyDescent="0.25">
      <c r="A180">
        <v>10179</v>
      </c>
      <c r="B180" t="s">
        <v>5242</v>
      </c>
      <c r="C180" t="s">
        <v>1028</v>
      </c>
      <c r="D180">
        <v>862</v>
      </c>
      <c r="E180" t="s">
        <v>33</v>
      </c>
      <c r="F180">
        <v>296</v>
      </c>
      <c r="G180" t="s">
        <v>102</v>
      </c>
      <c r="H180">
        <v>40</v>
      </c>
      <c r="I180" t="s">
        <v>99</v>
      </c>
      <c r="J180">
        <v>16</v>
      </c>
      <c r="K180" t="s">
        <v>202</v>
      </c>
      <c r="L180" s="47">
        <v>1768</v>
      </c>
      <c r="M180" t="s">
        <v>5648</v>
      </c>
      <c r="N180" s="53" t="s">
        <v>6159</v>
      </c>
      <c r="O180">
        <v>16200586</v>
      </c>
      <c r="P180" s="53" t="s">
        <v>6284</v>
      </c>
      <c r="R180" s="56"/>
      <c r="S180" s="53"/>
      <c r="T180" s="53"/>
      <c r="U180" s="53"/>
    </row>
    <row r="181" spans="1:21" x14ac:dyDescent="0.25">
      <c r="A181">
        <v>10180</v>
      </c>
      <c r="B181" t="s">
        <v>5242</v>
      </c>
      <c r="C181" t="s">
        <v>1028</v>
      </c>
      <c r="D181">
        <v>862</v>
      </c>
      <c r="E181" t="s">
        <v>33</v>
      </c>
      <c r="F181">
        <v>296</v>
      </c>
      <c r="G181" t="s">
        <v>102</v>
      </c>
      <c r="H181">
        <v>40</v>
      </c>
      <c r="I181" t="s">
        <v>114</v>
      </c>
      <c r="J181">
        <v>12</v>
      </c>
      <c r="K181" t="s">
        <v>202</v>
      </c>
      <c r="L181" s="47">
        <v>1768</v>
      </c>
      <c r="M181" t="s">
        <v>5649</v>
      </c>
      <c r="N181" s="53" t="s">
        <v>6159</v>
      </c>
      <c r="O181">
        <v>16372780</v>
      </c>
      <c r="P181" s="53" t="s">
        <v>6284</v>
      </c>
      <c r="R181" s="56"/>
      <c r="S181" s="53"/>
      <c r="T181" s="53"/>
      <c r="U181" s="53"/>
    </row>
    <row r="182" spans="1:21" x14ac:dyDescent="0.25">
      <c r="A182">
        <v>10181</v>
      </c>
      <c r="B182" t="s">
        <v>5242</v>
      </c>
      <c r="C182" t="s">
        <v>1028</v>
      </c>
      <c r="D182">
        <v>862</v>
      </c>
      <c r="E182" t="s">
        <v>33</v>
      </c>
      <c r="F182">
        <v>296</v>
      </c>
      <c r="G182" t="s">
        <v>102</v>
      </c>
      <c r="H182">
        <v>40</v>
      </c>
      <c r="I182" t="s">
        <v>114</v>
      </c>
      <c r="J182">
        <v>12</v>
      </c>
      <c r="K182" t="s">
        <v>261</v>
      </c>
      <c r="L182" s="47">
        <v>2384</v>
      </c>
      <c r="M182" t="s">
        <v>5650</v>
      </c>
      <c r="N182" s="53" t="s">
        <v>6159</v>
      </c>
      <c r="O182">
        <v>16372780</v>
      </c>
      <c r="P182" s="53" t="s">
        <v>6284</v>
      </c>
      <c r="R182" s="56"/>
      <c r="S182" s="53"/>
      <c r="T182" s="53"/>
      <c r="U182" s="53"/>
    </row>
    <row r="183" spans="1:21" x14ac:dyDescent="0.25">
      <c r="A183">
        <v>10182</v>
      </c>
      <c r="B183" t="s">
        <v>5423</v>
      </c>
      <c r="C183" t="s">
        <v>1028</v>
      </c>
      <c r="D183">
        <v>862</v>
      </c>
      <c r="E183" t="s">
        <v>33</v>
      </c>
      <c r="F183">
        <v>296</v>
      </c>
      <c r="G183" t="s">
        <v>102</v>
      </c>
      <c r="H183">
        <v>40</v>
      </c>
      <c r="I183" t="s">
        <v>99</v>
      </c>
      <c r="J183">
        <v>16</v>
      </c>
      <c r="K183" t="s">
        <v>4119</v>
      </c>
      <c r="L183" s="47">
        <v>884</v>
      </c>
      <c r="M183" t="s">
        <v>5651</v>
      </c>
      <c r="N183" s="53" t="s">
        <v>6166</v>
      </c>
      <c r="O183">
        <v>16401479</v>
      </c>
      <c r="P183" s="53" t="s">
        <v>6295</v>
      </c>
      <c r="R183" s="56"/>
      <c r="S183" s="53"/>
      <c r="T183" s="53"/>
      <c r="U183" s="53"/>
    </row>
    <row r="184" spans="1:21" x14ac:dyDescent="0.25">
      <c r="A184">
        <v>10183</v>
      </c>
      <c r="B184" t="s">
        <v>5242</v>
      </c>
      <c r="C184" t="s">
        <v>1028</v>
      </c>
      <c r="D184">
        <v>862</v>
      </c>
      <c r="E184" t="s">
        <v>33</v>
      </c>
      <c r="F184">
        <v>296</v>
      </c>
      <c r="G184" t="s">
        <v>102</v>
      </c>
      <c r="H184">
        <v>40</v>
      </c>
      <c r="I184" t="s">
        <v>110</v>
      </c>
      <c r="J184">
        <v>8</v>
      </c>
      <c r="K184" t="s">
        <v>202</v>
      </c>
      <c r="L184" s="47">
        <v>1768</v>
      </c>
      <c r="M184" t="s">
        <v>5652</v>
      </c>
      <c r="N184" s="53" t="s">
        <v>6159</v>
      </c>
      <c r="O184">
        <v>16544974</v>
      </c>
      <c r="P184" s="53" t="s">
        <v>6284</v>
      </c>
      <c r="R184" s="56"/>
      <c r="S184" s="53"/>
      <c r="T184" s="53"/>
      <c r="U184" s="53"/>
    </row>
    <row r="185" spans="1:21" x14ac:dyDescent="0.25">
      <c r="A185">
        <v>10184</v>
      </c>
      <c r="B185" t="s">
        <v>5242</v>
      </c>
      <c r="C185" t="s">
        <v>1028</v>
      </c>
      <c r="D185">
        <v>862</v>
      </c>
      <c r="E185" t="s">
        <v>33</v>
      </c>
      <c r="F185">
        <v>296</v>
      </c>
      <c r="G185" t="s">
        <v>102</v>
      </c>
      <c r="H185">
        <v>40</v>
      </c>
      <c r="I185" t="s">
        <v>99</v>
      </c>
      <c r="J185">
        <v>16</v>
      </c>
      <c r="K185" t="s">
        <v>206</v>
      </c>
      <c r="L185" s="47">
        <v>1384</v>
      </c>
      <c r="M185" t="s">
        <v>5653</v>
      </c>
      <c r="N185" s="53" t="s">
        <v>6159</v>
      </c>
      <c r="O185">
        <v>16559323</v>
      </c>
      <c r="P185" s="53" t="s">
        <v>6284</v>
      </c>
      <c r="R185" s="56"/>
      <c r="S185" s="53"/>
      <c r="T185" s="53"/>
      <c r="U185" s="53"/>
    </row>
    <row r="186" spans="1:21" x14ac:dyDescent="0.25">
      <c r="A186">
        <v>10185</v>
      </c>
      <c r="B186" t="s">
        <v>5242</v>
      </c>
      <c r="C186" t="s">
        <v>1028</v>
      </c>
      <c r="D186">
        <v>862</v>
      </c>
      <c r="E186" t="s">
        <v>33</v>
      </c>
      <c r="F186">
        <v>296</v>
      </c>
      <c r="G186" t="s">
        <v>102</v>
      </c>
      <c r="H186">
        <v>40</v>
      </c>
      <c r="I186" t="s">
        <v>99</v>
      </c>
      <c r="J186">
        <v>16</v>
      </c>
      <c r="K186" t="s">
        <v>4117</v>
      </c>
      <c r="L186" s="47">
        <v>1268</v>
      </c>
      <c r="M186" t="s">
        <v>5654</v>
      </c>
      <c r="N186" s="53" t="s">
        <v>6159</v>
      </c>
      <c r="O186">
        <v>16659770</v>
      </c>
      <c r="P186" s="53" t="s">
        <v>6284</v>
      </c>
      <c r="R186" s="56"/>
    </row>
    <row r="187" spans="1:21" x14ac:dyDescent="0.25">
      <c r="A187">
        <v>10186</v>
      </c>
      <c r="B187" t="s">
        <v>5242</v>
      </c>
      <c r="C187" t="s">
        <v>1028</v>
      </c>
      <c r="D187">
        <v>862</v>
      </c>
      <c r="E187" t="s">
        <v>33</v>
      </c>
      <c r="F187">
        <v>296</v>
      </c>
      <c r="G187" t="s">
        <v>102</v>
      </c>
      <c r="H187">
        <v>40</v>
      </c>
      <c r="I187" t="s">
        <v>114</v>
      </c>
      <c r="J187">
        <v>12</v>
      </c>
      <c r="K187" t="s">
        <v>213</v>
      </c>
      <c r="L187" s="47">
        <v>2768</v>
      </c>
      <c r="M187" t="s">
        <v>5655</v>
      </c>
      <c r="N187" s="53" t="s">
        <v>6159</v>
      </c>
      <c r="O187">
        <v>16846313</v>
      </c>
      <c r="P187" s="53" t="s">
        <v>6284</v>
      </c>
      <c r="R187" s="56"/>
    </row>
    <row r="188" spans="1:21" x14ac:dyDescent="0.25">
      <c r="A188">
        <v>10187</v>
      </c>
      <c r="B188" t="s">
        <v>5242</v>
      </c>
      <c r="C188" t="s">
        <v>1028</v>
      </c>
      <c r="D188">
        <v>862</v>
      </c>
      <c r="E188" t="s">
        <v>33</v>
      </c>
      <c r="F188">
        <v>296</v>
      </c>
      <c r="G188" t="s">
        <v>102</v>
      </c>
      <c r="H188">
        <v>40</v>
      </c>
      <c r="I188" t="s">
        <v>219</v>
      </c>
      <c r="J188">
        <v>20</v>
      </c>
      <c r="K188" t="s">
        <v>206</v>
      </c>
      <c r="L188" s="47">
        <v>1384</v>
      </c>
      <c r="M188" t="s">
        <v>5656</v>
      </c>
      <c r="N188" s="53" t="s">
        <v>6159</v>
      </c>
      <c r="O188">
        <v>16889362</v>
      </c>
      <c r="P188" s="53" t="s">
        <v>6284</v>
      </c>
      <c r="R188" s="56"/>
    </row>
    <row r="189" spans="1:21" x14ac:dyDescent="0.25">
      <c r="A189">
        <v>10188</v>
      </c>
      <c r="B189" t="s">
        <v>5242</v>
      </c>
      <c r="C189" t="s">
        <v>1028</v>
      </c>
      <c r="D189">
        <v>862</v>
      </c>
      <c r="E189" t="s">
        <v>33</v>
      </c>
      <c r="F189">
        <v>296</v>
      </c>
      <c r="G189" t="s">
        <v>102</v>
      </c>
      <c r="H189">
        <v>40</v>
      </c>
      <c r="I189" t="s">
        <v>219</v>
      </c>
      <c r="J189">
        <v>20</v>
      </c>
      <c r="K189" t="s">
        <v>4119</v>
      </c>
      <c r="L189" s="47">
        <v>884</v>
      </c>
      <c r="M189" t="s">
        <v>5657</v>
      </c>
      <c r="N189" s="53" t="s">
        <v>6159</v>
      </c>
      <c r="O189">
        <v>17047206</v>
      </c>
      <c r="P189" s="53" t="s">
        <v>6284</v>
      </c>
      <c r="R189" s="56"/>
    </row>
    <row r="190" spans="1:21" x14ac:dyDescent="0.25">
      <c r="A190">
        <v>10189</v>
      </c>
      <c r="B190" t="s">
        <v>5242</v>
      </c>
      <c r="C190" t="s">
        <v>1028</v>
      </c>
      <c r="D190">
        <v>862</v>
      </c>
      <c r="E190" t="s">
        <v>33</v>
      </c>
      <c r="F190">
        <v>296</v>
      </c>
      <c r="G190" t="s">
        <v>102</v>
      </c>
      <c r="H190">
        <v>40</v>
      </c>
      <c r="I190" t="s">
        <v>99</v>
      </c>
      <c r="J190">
        <v>16</v>
      </c>
      <c r="K190" t="s">
        <v>213</v>
      </c>
      <c r="L190" s="47">
        <v>2768</v>
      </c>
      <c r="M190" t="s">
        <v>5658</v>
      </c>
      <c r="N190" s="53" t="s">
        <v>6159</v>
      </c>
      <c r="O190">
        <v>17061556</v>
      </c>
      <c r="P190" s="53" t="s">
        <v>6284</v>
      </c>
      <c r="R190" s="56"/>
    </row>
    <row r="191" spans="1:21" x14ac:dyDescent="0.25">
      <c r="A191">
        <v>10190</v>
      </c>
      <c r="B191" t="s">
        <v>190</v>
      </c>
      <c r="C191" t="s">
        <v>331</v>
      </c>
      <c r="D191">
        <v>1102</v>
      </c>
      <c r="E191" t="s">
        <v>5391</v>
      </c>
      <c r="F191">
        <v>307</v>
      </c>
      <c r="G191" t="s">
        <v>4114</v>
      </c>
      <c r="H191">
        <v>55</v>
      </c>
      <c r="I191" t="s">
        <v>99</v>
      </c>
      <c r="J191">
        <v>16</v>
      </c>
      <c r="K191" t="s">
        <v>202</v>
      </c>
      <c r="L191" s="47">
        <v>1768</v>
      </c>
      <c r="M191" t="s">
        <v>5659</v>
      </c>
      <c r="N191" s="53" t="s">
        <v>6167</v>
      </c>
      <c r="O191">
        <v>15899246</v>
      </c>
      <c r="P191" s="53" t="s">
        <v>6296</v>
      </c>
      <c r="R191" s="56"/>
    </row>
    <row r="192" spans="1:21" x14ac:dyDescent="0.25">
      <c r="A192">
        <v>10191</v>
      </c>
      <c r="B192" t="s">
        <v>5404</v>
      </c>
      <c r="C192" t="s">
        <v>1007</v>
      </c>
      <c r="D192">
        <v>883</v>
      </c>
      <c r="E192" t="s">
        <v>34</v>
      </c>
      <c r="F192">
        <v>312</v>
      </c>
      <c r="G192" t="s">
        <v>462</v>
      </c>
      <c r="H192">
        <v>80</v>
      </c>
      <c r="I192" t="s">
        <v>110</v>
      </c>
      <c r="J192">
        <v>8</v>
      </c>
      <c r="K192" t="s">
        <v>206</v>
      </c>
      <c r="L192" s="47">
        <v>1384</v>
      </c>
      <c r="M192" t="s">
        <v>5660</v>
      </c>
      <c r="N192" s="53" t="s">
        <v>6134</v>
      </c>
      <c r="O192">
        <v>10460786</v>
      </c>
      <c r="P192" s="53" t="s">
        <v>6271</v>
      </c>
      <c r="R192" s="56"/>
    </row>
    <row r="193" spans="1:18" x14ac:dyDescent="0.25">
      <c r="A193">
        <v>10192</v>
      </c>
      <c r="B193" t="s">
        <v>5424</v>
      </c>
      <c r="C193" t="s">
        <v>1007</v>
      </c>
      <c r="D193">
        <v>883</v>
      </c>
      <c r="E193" t="s">
        <v>34</v>
      </c>
      <c r="F193">
        <v>312</v>
      </c>
      <c r="G193" t="s">
        <v>109</v>
      </c>
      <c r="H193">
        <v>35</v>
      </c>
      <c r="I193" t="s">
        <v>110</v>
      </c>
      <c r="J193">
        <v>8</v>
      </c>
      <c r="K193" t="s">
        <v>4117</v>
      </c>
      <c r="L193" s="47">
        <v>1268</v>
      </c>
      <c r="M193" t="s">
        <v>5661</v>
      </c>
      <c r="N193" s="53" t="s">
        <v>6168</v>
      </c>
      <c r="O193">
        <v>11048972</v>
      </c>
      <c r="P193" s="53" t="s">
        <v>6297</v>
      </c>
      <c r="R193" s="56"/>
    </row>
    <row r="194" spans="1:18" x14ac:dyDescent="0.25">
      <c r="A194">
        <v>10193</v>
      </c>
      <c r="B194" t="s">
        <v>5424</v>
      </c>
      <c r="C194" t="s">
        <v>1007</v>
      </c>
      <c r="D194">
        <v>883</v>
      </c>
      <c r="E194" t="s">
        <v>34</v>
      </c>
      <c r="F194">
        <v>312</v>
      </c>
      <c r="G194" t="s">
        <v>109</v>
      </c>
      <c r="H194">
        <v>35</v>
      </c>
      <c r="I194" t="s">
        <v>110</v>
      </c>
      <c r="J194">
        <v>8</v>
      </c>
      <c r="K194" t="s">
        <v>202</v>
      </c>
      <c r="L194" s="47">
        <v>1768</v>
      </c>
      <c r="M194" t="s">
        <v>5662</v>
      </c>
      <c r="N194" s="53" t="s">
        <v>6168</v>
      </c>
      <c r="O194">
        <v>11465251</v>
      </c>
      <c r="P194" s="53" t="s">
        <v>6297</v>
      </c>
      <c r="R194" s="56"/>
    </row>
    <row r="195" spans="1:18" x14ac:dyDescent="0.25">
      <c r="A195">
        <v>10194</v>
      </c>
      <c r="B195" t="s">
        <v>5424</v>
      </c>
      <c r="C195" t="s">
        <v>1007</v>
      </c>
      <c r="D195">
        <v>883</v>
      </c>
      <c r="E195" t="s">
        <v>34</v>
      </c>
      <c r="F195">
        <v>312</v>
      </c>
      <c r="G195" t="s">
        <v>109</v>
      </c>
      <c r="H195">
        <v>35</v>
      </c>
      <c r="I195" t="s">
        <v>99</v>
      </c>
      <c r="J195">
        <v>16</v>
      </c>
      <c r="K195" t="s">
        <v>4117</v>
      </c>
      <c r="L195" s="47">
        <v>1268</v>
      </c>
      <c r="M195" t="s">
        <v>5663</v>
      </c>
      <c r="N195" s="53" t="s">
        <v>6168</v>
      </c>
      <c r="O195">
        <v>11909942</v>
      </c>
      <c r="P195" s="53" t="s">
        <v>6297</v>
      </c>
      <c r="R195" s="56"/>
    </row>
    <row r="196" spans="1:18" x14ac:dyDescent="0.25">
      <c r="A196">
        <v>10195</v>
      </c>
      <c r="B196" t="s">
        <v>5425</v>
      </c>
      <c r="C196" t="s">
        <v>1007</v>
      </c>
      <c r="D196">
        <v>883</v>
      </c>
      <c r="E196" t="s">
        <v>34</v>
      </c>
      <c r="F196">
        <v>312</v>
      </c>
      <c r="G196" t="s">
        <v>229</v>
      </c>
      <c r="H196">
        <v>90</v>
      </c>
      <c r="I196" t="s">
        <v>114</v>
      </c>
      <c r="J196">
        <v>12</v>
      </c>
      <c r="K196" t="s">
        <v>206</v>
      </c>
      <c r="L196" s="47">
        <v>1384</v>
      </c>
      <c r="M196" t="s">
        <v>5664</v>
      </c>
      <c r="N196" s="53" t="s">
        <v>6168</v>
      </c>
      <c r="O196">
        <v>12182726</v>
      </c>
      <c r="P196" s="53" t="s">
        <v>6298</v>
      </c>
      <c r="R196" s="56"/>
    </row>
    <row r="197" spans="1:18" x14ac:dyDescent="0.25">
      <c r="A197">
        <v>10196</v>
      </c>
      <c r="B197" t="s">
        <v>5426</v>
      </c>
      <c r="C197" t="s">
        <v>1007</v>
      </c>
      <c r="D197">
        <v>883</v>
      </c>
      <c r="E197" t="s">
        <v>34</v>
      </c>
      <c r="F197">
        <v>312</v>
      </c>
      <c r="G197" t="s">
        <v>229</v>
      </c>
      <c r="H197">
        <v>90</v>
      </c>
      <c r="I197" t="s">
        <v>114</v>
      </c>
      <c r="J197">
        <v>12</v>
      </c>
      <c r="K197" t="s">
        <v>202</v>
      </c>
      <c r="L197" s="47">
        <v>1768</v>
      </c>
      <c r="M197" t="s">
        <v>5665</v>
      </c>
      <c r="N197" s="53" t="s">
        <v>6168</v>
      </c>
      <c r="O197">
        <v>12613211</v>
      </c>
      <c r="P197" s="53" t="s">
        <v>6299</v>
      </c>
      <c r="R197" s="56"/>
    </row>
    <row r="198" spans="1:18" x14ac:dyDescent="0.25">
      <c r="A198">
        <v>10197</v>
      </c>
      <c r="B198" t="s">
        <v>5427</v>
      </c>
      <c r="C198" t="s">
        <v>1007</v>
      </c>
      <c r="D198">
        <v>883</v>
      </c>
      <c r="E198" t="s">
        <v>34</v>
      </c>
      <c r="F198">
        <v>312</v>
      </c>
      <c r="G198" t="s">
        <v>134</v>
      </c>
      <c r="H198">
        <v>45</v>
      </c>
      <c r="I198" t="s">
        <v>99</v>
      </c>
      <c r="J198">
        <v>16</v>
      </c>
      <c r="K198" t="s">
        <v>4117</v>
      </c>
      <c r="L198" s="47">
        <v>1268</v>
      </c>
      <c r="M198" t="s">
        <v>5666</v>
      </c>
      <c r="N198" s="53" t="s">
        <v>6169</v>
      </c>
      <c r="O198">
        <v>12627417</v>
      </c>
      <c r="P198" s="53" t="s">
        <v>6300</v>
      </c>
      <c r="R198" s="56"/>
    </row>
    <row r="199" spans="1:18" x14ac:dyDescent="0.25">
      <c r="A199">
        <v>10198</v>
      </c>
      <c r="B199" t="s">
        <v>5428</v>
      </c>
      <c r="C199" t="s">
        <v>1007</v>
      </c>
      <c r="D199">
        <v>883</v>
      </c>
      <c r="E199" t="s">
        <v>34</v>
      </c>
      <c r="F199">
        <v>312</v>
      </c>
      <c r="G199" t="s">
        <v>85</v>
      </c>
      <c r="H199">
        <v>25</v>
      </c>
      <c r="I199" t="s">
        <v>110</v>
      </c>
      <c r="J199">
        <v>8</v>
      </c>
      <c r="K199" t="s">
        <v>4117</v>
      </c>
      <c r="L199" s="47">
        <v>1268</v>
      </c>
      <c r="M199" t="s">
        <v>5667</v>
      </c>
      <c r="N199" s="53" t="s">
        <v>6170</v>
      </c>
      <c r="O199">
        <v>12641910</v>
      </c>
      <c r="P199" s="53" t="s">
        <v>6301</v>
      </c>
      <c r="R199" s="56"/>
    </row>
    <row r="200" spans="1:18" x14ac:dyDescent="0.25">
      <c r="A200">
        <v>10199</v>
      </c>
      <c r="B200" t="s">
        <v>5429</v>
      </c>
      <c r="C200" t="s">
        <v>1007</v>
      </c>
      <c r="D200">
        <v>883</v>
      </c>
      <c r="E200" t="s">
        <v>34</v>
      </c>
      <c r="F200">
        <v>312</v>
      </c>
      <c r="G200" t="s">
        <v>229</v>
      </c>
      <c r="H200">
        <v>90</v>
      </c>
      <c r="I200" t="s">
        <v>99</v>
      </c>
      <c r="J200">
        <v>16</v>
      </c>
      <c r="K200" t="s">
        <v>202</v>
      </c>
      <c r="L200" s="47">
        <v>1768</v>
      </c>
      <c r="M200" t="s">
        <v>5668</v>
      </c>
      <c r="N200" s="53" t="s">
        <v>6171</v>
      </c>
      <c r="O200">
        <v>12900201</v>
      </c>
      <c r="P200" s="53" t="s">
        <v>6302</v>
      </c>
      <c r="R200" s="56"/>
    </row>
    <row r="201" spans="1:18" x14ac:dyDescent="0.25">
      <c r="A201">
        <v>10200</v>
      </c>
      <c r="B201" t="s">
        <v>5430</v>
      </c>
      <c r="C201" t="s">
        <v>1007</v>
      </c>
      <c r="D201">
        <v>883</v>
      </c>
      <c r="E201" t="s">
        <v>34</v>
      </c>
      <c r="F201">
        <v>312</v>
      </c>
      <c r="G201" t="s">
        <v>134</v>
      </c>
      <c r="H201">
        <v>45</v>
      </c>
      <c r="I201" t="s">
        <v>110</v>
      </c>
      <c r="J201">
        <v>8</v>
      </c>
      <c r="K201" t="s">
        <v>202</v>
      </c>
      <c r="L201" s="47">
        <v>1768</v>
      </c>
      <c r="M201" t="s">
        <v>5669</v>
      </c>
      <c r="N201" s="53" t="s">
        <v>6172</v>
      </c>
      <c r="O201">
        <v>12900201</v>
      </c>
      <c r="P201" s="53" t="s">
        <v>6284</v>
      </c>
      <c r="R201" s="56"/>
    </row>
    <row r="202" spans="1:18" x14ac:dyDescent="0.25">
      <c r="A202">
        <v>10201</v>
      </c>
      <c r="B202" t="s">
        <v>5431</v>
      </c>
      <c r="C202" t="s">
        <v>1007</v>
      </c>
      <c r="D202">
        <v>883</v>
      </c>
      <c r="E202" t="s">
        <v>34</v>
      </c>
      <c r="F202">
        <v>312</v>
      </c>
      <c r="G202" t="s">
        <v>102</v>
      </c>
      <c r="H202">
        <v>40</v>
      </c>
      <c r="I202" t="s">
        <v>110</v>
      </c>
      <c r="J202">
        <v>8</v>
      </c>
      <c r="K202" t="s">
        <v>4117</v>
      </c>
      <c r="L202" s="47">
        <v>1268</v>
      </c>
      <c r="M202" t="s">
        <v>5670</v>
      </c>
      <c r="N202" s="53" t="s">
        <v>6173</v>
      </c>
      <c r="O202">
        <v>12914407</v>
      </c>
      <c r="P202" s="53" t="s">
        <v>6303</v>
      </c>
      <c r="R202" s="56"/>
    </row>
    <row r="203" spans="1:18" x14ac:dyDescent="0.25">
      <c r="A203">
        <v>10202</v>
      </c>
      <c r="B203" t="s">
        <v>5427</v>
      </c>
      <c r="C203" t="s">
        <v>1007</v>
      </c>
      <c r="D203">
        <v>883</v>
      </c>
      <c r="E203" t="s">
        <v>34</v>
      </c>
      <c r="F203">
        <v>312</v>
      </c>
      <c r="G203" t="s">
        <v>134</v>
      </c>
      <c r="H203">
        <v>45</v>
      </c>
      <c r="I203" t="s">
        <v>99</v>
      </c>
      <c r="J203">
        <v>16</v>
      </c>
      <c r="K203" t="s">
        <v>202</v>
      </c>
      <c r="L203" s="47">
        <v>1768</v>
      </c>
      <c r="M203" t="s">
        <v>5671</v>
      </c>
      <c r="N203" s="53" t="s">
        <v>6169</v>
      </c>
      <c r="O203">
        <v>12914407</v>
      </c>
      <c r="P203" s="53" t="s">
        <v>6300</v>
      </c>
      <c r="R203" s="56"/>
    </row>
    <row r="204" spans="1:18" x14ac:dyDescent="0.25">
      <c r="A204">
        <v>10203</v>
      </c>
      <c r="B204" t="s">
        <v>5426</v>
      </c>
      <c r="C204" t="s">
        <v>1007</v>
      </c>
      <c r="D204">
        <v>883</v>
      </c>
      <c r="E204" t="s">
        <v>34</v>
      </c>
      <c r="F204">
        <v>312</v>
      </c>
      <c r="G204" t="s">
        <v>229</v>
      </c>
      <c r="H204">
        <v>90</v>
      </c>
      <c r="I204" t="s">
        <v>99</v>
      </c>
      <c r="J204">
        <v>16</v>
      </c>
      <c r="K204" t="s">
        <v>202</v>
      </c>
      <c r="L204" s="47">
        <v>1768</v>
      </c>
      <c r="M204" t="s">
        <v>5672</v>
      </c>
      <c r="N204" s="53" t="s">
        <v>6168</v>
      </c>
      <c r="O204">
        <v>13043696</v>
      </c>
      <c r="P204" s="53" t="s">
        <v>6299</v>
      </c>
      <c r="R204" s="56"/>
    </row>
    <row r="205" spans="1:18" x14ac:dyDescent="0.25">
      <c r="A205">
        <v>10204</v>
      </c>
      <c r="B205" t="s">
        <v>5431</v>
      </c>
      <c r="C205" t="s">
        <v>1007</v>
      </c>
      <c r="D205">
        <v>883</v>
      </c>
      <c r="E205" t="s">
        <v>34</v>
      </c>
      <c r="F205">
        <v>312</v>
      </c>
      <c r="G205" t="s">
        <v>102</v>
      </c>
      <c r="H205">
        <v>40</v>
      </c>
      <c r="I205" t="s">
        <v>114</v>
      </c>
      <c r="J205">
        <v>12</v>
      </c>
      <c r="K205" t="s">
        <v>4117</v>
      </c>
      <c r="L205" s="47">
        <v>1268</v>
      </c>
      <c r="M205" t="s">
        <v>5673</v>
      </c>
      <c r="N205" s="53" t="s">
        <v>6173</v>
      </c>
      <c r="O205">
        <v>13344892</v>
      </c>
      <c r="P205" s="53" t="s">
        <v>6303</v>
      </c>
      <c r="R205" s="56"/>
    </row>
    <row r="206" spans="1:18" x14ac:dyDescent="0.25">
      <c r="A206">
        <v>10205</v>
      </c>
      <c r="B206" t="s">
        <v>5426</v>
      </c>
      <c r="C206" t="s">
        <v>1007</v>
      </c>
      <c r="D206">
        <v>883</v>
      </c>
      <c r="E206" t="s">
        <v>34</v>
      </c>
      <c r="F206">
        <v>312</v>
      </c>
      <c r="G206" t="s">
        <v>229</v>
      </c>
      <c r="H206">
        <v>90</v>
      </c>
      <c r="I206" t="s">
        <v>110</v>
      </c>
      <c r="J206">
        <v>8</v>
      </c>
      <c r="K206" t="s">
        <v>202</v>
      </c>
      <c r="L206" s="47">
        <v>1768</v>
      </c>
      <c r="M206" t="s">
        <v>5674</v>
      </c>
      <c r="N206" s="53" t="s">
        <v>6168</v>
      </c>
      <c r="O206">
        <v>13474181</v>
      </c>
      <c r="P206" s="53" t="s">
        <v>6299</v>
      </c>
      <c r="R206" s="56"/>
    </row>
    <row r="207" spans="1:18" x14ac:dyDescent="0.25">
      <c r="A207">
        <v>10206</v>
      </c>
      <c r="B207" t="s">
        <v>5428</v>
      </c>
      <c r="C207" t="s">
        <v>1007</v>
      </c>
      <c r="D207">
        <v>883</v>
      </c>
      <c r="E207" t="s">
        <v>34</v>
      </c>
      <c r="F207">
        <v>312</v>
      </c>
      <c r="G207" t="s">
        <v>85</v>
      </c>
      <c r="H207">
        <v>25</v>
      </c>
      <c r="I207" t="s">
        <v>90</v>
      </c>
      <c r="J207">
        <v>4</v>
      </c>
      <c r="K207" t="s">
        <v>4117</v>
      </c>
      <c r="L207" s="47">
        <v>1268</v>
      </c>
      <c r="M207" t="s">
        <v>5675</v>
      </c>
      <c r="N207" s="53" t="s">
        <v>6170</v>
      </c>
      <c r="O207">
        <v>14177306</v>
      </c>
      <c r="P207" s="53" t="s">
        <v>6301</v>
      </c>
      <c r="R207" s="56"/>
    </row>
    <row r="208" spans="1:18" x14ac:dyDescent="0.25">
      <c r="A208">
        <v>10207</v>
      </c>
      <c r="B208" t="s">
        <v>5428</v>
      </c>
      <c r="C208" t="s">
        <v>1007</v>
      </c>
      <c r="D208">
        <v>883</v>
      </c>
      <c r="E208" t="s">
        <v>34</v>
      </c>
      <c r="F208">
        <v>312</v>
      </c>
      <c r="G208" t="s">
        <v>85</v>
      </c>
      <c r="H208">
        <v>25</v>
      </c>
      <c r="I208" t="s">
        <v>110</v>
      </c>
      <c r="J208">
        <v>8</v>
      </c>
      <c r="K208" t="s">
        <v>206</v>
      </c>
      <c r="L208" s="47">
        <v>1384</v>
      </c>
      <c r="M208" t="s">
        <v>5676</v>
      </c>
      <c r="N208" s="53" t="s">
        <v>6170</v>
      </c>
      <c r="O208">
        <v>15210470</v>
      </c>
      <c r="P208" s="53" t="s">
        <v>6301</v>
      </c>
      <c r="R208" s="56"/>
    </row>
    <row r="209" spans="1:18" x14ac:dyDescent="0.25">
      <c r="A209">
        <v>10208</v>
      </c>
      <c r="B209" t="s">
        <v>5432</v>
      </c>
      <c r="C209" t="s">
        <v>1007</v>
      </c>
      <c r="D209">
        <v>883</v>
      </c>
      <c r="E209" t="s">
        <v>34</v>
      </c>
      <c r="F209">
        <v>312</v>
      </c>
      <c r="G209" t="s">
        <v>102</v>
      </c>
      <c r="H209">
        <v>40</v>
      </c>
      <c r="I209" t="s">
        <v>110</v>
      </c>
      <c r="J209">
        <v>8</v>
      </c>
      <c r="K209" t="s">
        <v>4117</v>
      </c>
      <c r="L209" s="47">
        <v>1268</v>
      </c>
      <c r="M209" t="s">
        <v>5677</v>
      </c>
      <c r="N209" s="53" t="s">
        <v>6174</v>
      </c>
      <c r="O209">
        <v>15353965</v>
      </c>
      <c r="P209" s="53" t="s">
        <v>6304</v>
      </c>
      <c r="R209" s="56"/>
    </row>
    <row r="210" spans="1:18" x14ac:dyDescent="0.25">
      <c r="A210">
        <v>10209</v>
      </c>
      <c r="B210" t="s">
        <v>5432</v>
      </c>
      <c r="C210" t="s">
        <v>1007</v>
      </c>
      <c r="D210">
        <v>883</v>
      </c>
      <c r="E210" t="s">
        <v>34</v>
      </c>
      <c r="F210">
        <v>312</v>
      </c>
      <c r="G210" t="s">
        <v>102</v>
      </c>
      <c r="H210">
        <v>40</v>
      </c>
      <c r="I210" t="s">
        <v>110</v>
      </c>
      <c r="J210">
        <v>8</v>
      </c>
      <c r="K210" t="s">
        <v>202</v>
      </c>
      <c r="L210" s="47">
        <v>1768</v>
      </c>
      <c r="M210" t="s">
        <v>5678</v>
      </c>
      <c r="N210" s="53" t="s">
        <v>6174</v>
      </c>
      <c r="O210">
        <v>15497460</v>
      </c>
      <c r="P210" s="53" t="s">
        <v>6304</v>
      </c>
      <c r="R210" s="56"/>
    </row>
    <row r="211" spans="1:18" x14ac:dyDescent="0.25">
      <c r="A211">
        <v>10210</v>
      </c>
      <c r="B211" t="s">
        <v>5432</v>
      </c>
      <c r="C211" t="s">
        <v>1007</v>
      </c>
      <c r="D211">
        <v>883</v>
      </c>
      <c r="E211" t="s">
        <v>34</v>
      </c>
      <c r="F211">
        <v>312</v>
      </c>
      <c r="G211" t="s">
        <v>102</v>
      </c>
      <c r="H211">
        <v>40</v>
      </c>
      <c r="I211" t="s">
        <v>99</v>
      </c>
      <c r="J211">
        <v>16</v>
      </c>
      <c r="K211" t="s">
        <v>4117</v>
      </c>
      <c r="L211" s="47">
        <v>1268</v>
      </c>
      <c r="M211" t="s">
        <v>5678</v>
      </c>
      <c r="N211" s="53" t="s">
        <v>6174</v>
      </c>
      <c r="O211">
        <v>15497460</v>
      </c>
      <c r="P211" s="53" t="s">
        <v>6304</v>
      </c>
      <c r="R211" s="56"/>
    </row>
    <row r="212" spans="1:18" x14ac:dyDescent="0.25">
      <c r="A212">
        <v>10211</v>
      </c>
      <c r="B212" t="s">
        <v>5429</v>
      </c>
      <c r="C212" t="s">
        <v>1007</v>
      </c>
      <c r="D212">
        <v>883</v>
      </c>
      <c r="E212" t="s">
        <v>34</v>
      </c>
      <c r="F212">
        <v>312</v>
      </c>
      <c r="G212" t="s">
        <v>229</v>
      </c>
      <c r="H212">
        <v>90</v>
      </c>
      <c r="I212" t="s">
        <v>110</v>
      </c>
      <c r="J212">
        <v>8</v>
      </c>
      <c r="K212" t="s">
        <v>202</v>
      </c>
      <c r="L212" s="47">
        <v>1768</v>
      </c>
      <c r="M212" t="s">
        <v>5679</v>
      </c>
      <c r="N212" s="53" t="s">
        <v>6171</v>
      </c>
      <c r="O212">
        <v>15655161</v>
      </c>
      <c r="P212" s="53" t="s">
        <v>6302</v>
      </c>
      <c r="R212" s="56"/>
    </row>
    <row r="213" spans="1:18" x14ac:dyDescent="0.25">
      <c r="A213">
        <v>10212</v>
      </c>
      <c r="B213" t="s">
        <v>5428</v>
      </c>
      <c r="C213" t="s">
        <v>1007</v>
      </c>
      <c r="D213">
        <v>883</v>
      </c>
      <c r="E213" t="s">
        <v>34</v>
      </c>
      <c r="F213">
        <v>312</v>
      </c>
      <c r="G213" t="s">
        <v>85</v>
      </c>
      <c r="H213">
        <v>25</v>
      </c>
      <c r="I213" t="s">
        <v>90</v>
      </c>
      <c r="J213">
        <v>4</v>
      </c>
      <c r="K213" t="s">
        <v>4117</v>
      </c>
      <c r="L213" s="47">
        <v>1268</v>
      </c>
      <c r="M213" t="s">
        <v>5680</v>
      </c>
      <c r="N213" s="53" t="s">
        <v>6170</v>
      </c>
      <c r="O213">
        <v>15655305</v>
      </c>
      <c r="P213" s="53" t="s">
        <v>6301</v>
      </c>
      <c r="R213" s="56"/>
    </row>
    <row r="214" spans="1:18" x14ac:dyDescent="0.25">
      <c r="A214">
        <v>10213</v>
      </c>
      <c r="B214" t="s">
        <v>5428</v>
      </c>
      <c r="C214" t="s">
        <v>1007</v>
      </c>
      <c r="D214">
        <v>883</v>
      </c>
      <c r="E214" t="s">
        <v>34</v>
      </c>
      <c r="F214">
        <v>312</v>
      </c>
      <c r="G214" t="s">
        <v>85</v>
      </c>
      <c r="H214">
        <v>25</v>
      </c>
      <c r="I214" t="s">
        <v>90</v>
      </c>
      <c r="J214">
        <v>4</v>
      </c>
      <c r="K214" t="s">
        <v>4117</v>
      </c>
      <c r="L214" s="47">
        <v>1268</v>
      </c>
      <c r="M214" t="s">
        <v>5681</v>
      </c>
      <c r="N214" s="53" t="s">
        <v>6170</v>
      </c>
      <c r="O214">
        <v>15655305</v>
      </c>
      <c r="P214" s="53" t="s">
        <v>6301</v>
      </c>
      <c r="R214" s="56"/>
    </row>
    <row r="215" spans="1:18" x14ac:dyDescent="0.25">
      <c r="A215">
        <v>10214</v>
      </c>
      <c r="B215" t="s">
        <v>5428</v>
      </c>
      <c r="C215" t="s">
        <v>1007</v>
      </c>
      <c r="D215">
        <v>883</v>
      </c>
      <c r="E215" t="s">
        <v>34</v>
      </c>
      <c r="F215">
        <v>312</v>
      </c>
      <c r="G215" t="s">
        <v>85</v>
      </c>
      <c r="H215">
        <v>25</v>
      </c>
      <c r="I215" t="s">
        <v>90</v>
      </c>
      <c r="J215">
        <v>4</v>
      </c>
      <c r="K215" t="s">
        <v>213</v>
      </c>
      <c r="L215" s="47">
        <v>2768</v>
      </c>
      <c r="M215" t="s">
        <v>5682</v>
      </c>
      <c r="N215" s="53" t="s">
        <v>6170</v>
      </c>
      <c r="O215">
        <v>15655305</v>
      </c>
      <c r="P215" s="53" t="s">
        <v>6301</v>
      </c>
      <c r="R215" s="56"/>
    </row>
    <row r="216" spans="1:18" x14ac:dyDescent="0.25">
      <c r="A216">
        <v>10215</v>
      </c>
      <c r="B216" t="s">
        <v>5432</v>
      </c>
      <c r="C216" t="s">
        <v>1007</v>
      </c>
      <c r="D216">
        <v>883</v>
      </c>
      <c r="E216" t="s">
        <v>34</v>
      </c>
      <c r="F216">
        <v>312</v>
      </c>
      <c r="G216" t="s">
        <v>102</v>
      </c>
      <c r="H216">
        <v>40</v>
      </c>
      <c r="I216" t="s">
        <v>110</v>
      </c>
      <c r="J216">
        <v>8</v>
      </c>
      <c r="K216" t="s">
        <v>206</v>
      </c>
      <c r="L216" s="47">
        <v>1384</v>
      </c>
      <c r="M216" t="s">
        <v>5683</v>
      </c>
      <c r="N216" s="53" t="s">
        <v>6174</v>
      </c>
      <c r="O216">
        <v>15942295</v>
      </c>
      <c r="P216" s="53" t="s">
        <v>6304</v>
      </c>
      <c r="R216" s="56"/>
    </row>
    <row r="217" spans="1:18" x14ac:dyDescent="0.25">
      <c r="A217">
        <v>10216</v>
      </c>
      <c r="B217" t="s">
        <v>5432</v>
      </c>
      <c r="C217" t="s">
        <v>1007</v>
      </c>
      <c r="D217">
        <v>883</v>
      </c>
      <c r="E217" t="s">
        <v>34</v>
      </c>
      <c r="F217">
        <v>312</v>
      </c>
      <c r="G217" t="s">
        <v>102</v>
      </c>
      <c r="H217">
        <v>40</v>
      </c>
      <c r="I217" t="s">
        <v>99</v>
      </c>
      <c r="J217">
        <v>16</v>
      </c>
      <c r="K217" t="s">
        <v>202</v>
      </c>
      <c r="L217" s="47">
        <v>1768</v>
      </c>
      <c r="M217" t="s">
        <v>5683</v>
      </c>
      <c r="N217" s="53" t="s">
        <v>6174</v>
      </c>
      <c r="O217">
        <v>15942295</v>
      </c>
      <c r="P217" s="53" t="s">
        <v>6304</v>
      </c>
      <c r="R217" s="56"/>
    </row>
    <row r="218" spans="1:18" x14ac:dyDescent="0.25">
      <c r="A218">
        <v>10217</v>
      </c>
      <c r="B218" t="s">
        <v>5432</v>
      </c>
      <c r="C218" t="s">
        <v>1007</v>
      </c>
      <c r="D218">
        <v>883</v>
      </c>
      <c r="E218" t="s">
        <v>34</v>
      </c>
      <c r="F218">
        <v>312</v>
      </c>
      <c r="G218" t="s">
        <v>102</v>
      </c>
      <c r="H218">
        <v>40</v>
      </c>
      <c r="I218" t="s">
        <v>110</v>
      </c>
      <c r="J218">
        <v>8</v>
      </c>
      <c r="K218" t="s">
        <v>206</v>
      </c>
      <c r="L218" s="47">
        <v>1384</v>
      </c>
      <c r="M218" t="s">
        <v>5684</v>
      </c>
      <c r="N218" s="53" t="s">
        <v>6174</v>
      </c>
      <c r="O218">
        <v>15942295</v>
      </c>
      <c r="P218" s="53" t="s">
        <v>6304</v>
      </c>
      <c r="R218" s="56"/>
    </row>
    <row r="219" spans="1:18" x14ac:dyDescent="0.25">
      <c r="A219">
        <v>10218</v>
      </c>
      <c r="B219" t="s">
        <v>5428</v>
      </c>
      <c r="C219" t="s">
        <v>1007</v>
      </c>
      <c r="D219">
        <v>883</v>
      </c>
      <c r="E219" t="s">
        <v>34</v>
      </c>
      <c r="F219">
        <v>312</v>
      </c>
      <c r="G219" t="s">
        <v>85</v>
      </c>
      <c r="H219">
        <v>25</v>
      </c>
      <c r="I219" t="s">
        <v>110</v>
      </c>
      <c r="J219">
        <v>8</v>
      </c>
      <c r="K219" t="s">
        <v>206</v>
      </c>
      <c r="L219" s="47">
        <v>1384</v>
      </c>
      <c r="M219" t="s">
        <v>5685</v>
      </c>
      <c r="N219" s="53" t="s">
        <v>6170</v>
      </c>
      <c r="O219">
        <v>16071440</v>
      </c>
      <c r="P219" s="53" t="s">
        <v>6301</v>
      </c>
      <c r="R219" s="56"/>
    </row>
    <row r="220" spans="1:18" x14ac:dyDescent="0.25">
      <c r="A220">
        <v>10219</v>
      </c>
      <c r="B220" t="s">
        <v>5428</v>
      </c>
      <c r="C220" t="s">
        <v>1007</v>
      </c>
      <c r="D220">
        <v>883</v>
      </c>
      <c r="E220" t="s">
        <v>34</v>
      </c>
      <c r="F220">
        <v>312</v>
      </c>
      <c r="G220" t="s">
        <v>85</v>
      </c>
      <c r="H220">
        <v>25</v>
      </c>
      <c r="I220" t="s">
        <v>110</v>
      </c>
      <c r="J220">
        <v>8</v>
      </c>
      <c r="K220" t="s">
        <v>206</v>
      </c>
      <c r="L220" s="47">
        <v>1384</v>
      </c>
      <c r="M220" t="s">
        <v>5686</v>
      </c>
      <c r="N220" s="53" t="s">
        <v>6170</v>
      </c>
      <c r="O220">
        <v>16071440</v>
      </c>
      <c r="P220" s="53" t="s">
        <v>6301</v>
      </c>
      <c r="R220" s="56"/>
    </row>
    <row r="221" spans="1:18" x14ac:dyDescent="0.25">
      <c r="A221">
        <v>10220</v>
      </c>
      <c r="B221" t="s">
        <v>5428</v>
      </c>
      <c r="C221" t="s">
        <v>1007</v>
      </c>
      <c r="D221">
        <v>883</v>
      </c>
      <c r="E221" t="s">
        <v>34</v>
      </c>
      <c r="F221">
        <v>312</v>
      </c>
      <c r="G221" t="s">
        <v>85</v>
      </c>
      <c r="H221">
        <v>25</v>
      </c>
      <c r="I221" t="s">
        <v>99</v>
      </c>
      <c r="J221">
        <v>16</v>
      </c>
      <c r="K221" t="s">
        <v>206</v>
      </c>
      <c r="L221" s="47">
        <v>1384</v>
      </c>
      <c r="M221" t="s">
        <v>5687</v>
      </c>
      <c r="N221" s="53" t="s">
        <v>6170</v>
      </c>
      <c r="O221">
        <v>16071440</v>
      </c>
      <c r="P221" s="53" t="s">
        <v>6301</v>
      </c>
      <c r="R221" s="56"/>
    </row>
    <row r="222" spans="1:18" x14ac:dyDescent="0.25">
      <c r="A222">
        <v>10221</v>
      </c>
      <c r="B222" t="s">
        <v>5428</v>
      </c>
      <c r="C222" t="s">
        <v>1007</v>
      </c>
      <c r="D222">
        <v>883</v>
      </c>
      <c r="E222" t="s">
        <v>34</v>
      </c>
      <c r="F222">
        <v>312</v>
      </c>
      <c r="G222" t="s">
        <v>85</v>
      </c>
      <c r="H222">
        <v>25</v>
      </c>
      <c r="I222" t="s">
        <v>99</v>
      </c>
      <c r="J222">
        <v>16</v>
      </c>
      <c r="K222" t="s">
        <v>206</v>
      </c>
      <c r="L222" s="47">
        <v>1384</v>
      </c>
      <c r="M222" t="s">
        <v>5688</v>
      </c>
      <c r="N222" s="53" t="s">
        <v>6170</v>
      </c>
      <c r="O222">
        <v>16071440</v>
      </c>
      <c r="P222" s="53" t="s">
        <v>6301</v>
      </c>
      <c r="R222" s="56"/>
    </row>
    <row r="223" spans="1:18" x14ac:dyDescent="0.25">
      <c r="A223">
        <v>10222</v>
      </c>
      <c r="B223" t="s">
        <v>5432</v>
      </c>
      <c r="C223" t="s">
        <v>1007</v>
      </c>
      <c r="D223">
        <v>883</v>
      </c>
      <c r="E223" t="s">
        <v>34</v>
      </c>
      <c r="F223">
        <v>312</v>
      </c>
      <c r="G223" t="s">
        <v>102</v>
      </c>
      <c r="H223">
        <v>40</v>
      </c>
      <c r="I223" t="s">
        <v>90</v>
      </c>
      <c r="J223">
        <v>4</v>
      </c>
      <c r="K223" t="s">
        <v>4117</v>
      </c>
      <c r="L223" s="47">
        <v>1268</v>
      </c>
      <c r="M223" t="s">
        <v>5688</v>
      </c>
      <c r="N223" s="53" t="s">
        <v>6174</v>
      </c>
      <c r="O223">
        <v>16100139</v>
      </c>
      <c r="P223" s="53" t="s">
        <v>6304</v>
      </c>
      <c r="R223" s="56"/>
    </row>
    <row r="224" spans="1:18" x14ac:dyDescent="0.25">
      <c r="A224">
        <v>10223</v>
      </c>
      <c r="B224" t="s">
        <v>5424</v>
      </c>
      <c r="C224" t="s">
        <v>351</v>
      </c>
      <c r="D224">
        <v>904</v>
      </c>
      <c r="E224" t="s">
        <v>34</v>
      </c>
      <c r="F224">
        <v>312</v>
      </c>
      <c r="G224" t="s">
        <v>109</v>
      </c>
      <c r="H224">
        <v>35</v>
      </c>
      <c r="I224" t="s">
        <v>110</v>
      </c>
      <c r="J224">
        <v>8</v>
      </c>
      <c r="K224" t="s">
        <v>4117</v>
      </c>
      <c r="L224" s="47">
        <v>1268</v>
      </c>
      <c r="M224" t="s">
        <v>5689</v>
      </c>
      <c r="N224" s="53" t="s">
        <v>6168</v>
      </c>
      <c r="O224">
        <v>14019462</v>
      </c>
      <c r="P224" s="53" t="s">
        <v>6297</v>
      </c>
      <c r="R224" s="56"/>
    </row>
    <row r="225" spans="1:18" x14ac:dyDescent="0.25">
      <c r="A225">
        <v>10224</v>
      </c>
      <c r="B225" t="s">
        <v>5433</v>
      </c>
      <c r="C225" t="s">
        <v>351</v>
      </c>
      <c r="D225">
        <v>904</v>
      </c>
      <c r="E225" t="s">
        <v>34</v>
      </c>
      <c r="F225">
        <v>312</v>
      </c>
      <c r="G225" t="s">
        <v>134</v>
      </c>
      <c r="H225">
        <v>45</v>
      </c>
      <c r="I225" t="s">
        <v>110</v>
      </c>
      <c r="J225">
        <v>8</v>
      </c>
      <c r="K225" t="s">
        <v>202</v>
      </c>
      <c r="L225" s="47">
        <v>1768</v>
      </c>
      <c r="M225" t="s">
        <v>5690</v>
      </c>
      <c r="N225" s="53" t="s">
        <v>6175</v>
      </c>
      <c r="O225">
        <v>14765636</v>
      </c>
      <c r="P225" s="53" t="s">
        <v>6305</v>
      </c>
      <c r="R225" s="56"/>
    </row>
    <row r="226" spans="1:18" x14ac:dyDescent="0.25">
      <c r="A226">
        <v>10225</v>
      </c>
      <c r="B226" t="s">
        <v>5434</v>
      </c>
      <c r="C226" t="s">
        <v>351</v>
      </c>
      <c r="D226">
        <v>904</v>
      </c>
      <c r="E226" t="s">
        <v>34</v>
      </c>
      <c r="F226">
        <v>312</v>
      </c>
      <c r="G226" t="s">
        <v>5408</v>
      </c>
      <c r="H226">
        <v>85</v>
      </c>
      <c r="I226" t="s">
        <v>99</v>
      </c>
      <c r="J226">
        <v>16</v>
      </c>
      <c r="K226" t="s">
        <v>202</v>
      </c>
      <c r="L226" s="47">
        <v>1768</v>
      </c>
      <c r="M226" t="s">
        <v>5691</v>
      </c>
      <c r="N226" s="53" t="s">
        <v>6176</v>
      </c>
      <c r="O226">
        <v>15210327</v>
      </c>
      <c r="P226" s="53" t="s">
        <v>6306</v>
      </c>
      <c r="R226" s="56"/>
    </row>
    <row r="227" spans="1:18" x14ac:dyDescent="0.25">
      <c r="A227">
        <v>10226</v>
      </c>
      <c r="B227" t="s">
        <v>446</v>
      </c>
      <c r="C227" t="s">
        <v>50</v>
      </c>
      <c r="D227">
        <v>791</v>
      </c>
      <c r="E227" t="s">
        <v>51</v>
      </c>
      <c r="F227">
        <v>324</v>
      </c>
      <c r="G227" t="s">
        <v>102</v>
      </c>
      <c r="H227">
        <v>40</v>
      </c>
      <c r="I227" t="s">
        <v>90</v>
      </c>
      <c r="J227">
        <v>4</v>
      </c>
      <c r="K227" t="s">
        <v>206</v>
      </c>
      <c r="L227" s="47">
        <v>1384</v>
      </c>
      <c r="M227" t="s">
        <v>5692</v>
      </c>
      <c r="N227" s="53" t="s">
        <v>6160</v>
      </c>
      <c r="O227">
        <v>7461597</v>
      </c>
      <c r="P227" s="53" t="s">
        <v>6284</v>
      </c>
      <c r="R227" s="56"/>
    </row>
    <row r="228" spans="1:18" x14ac:dyDescent="0.25">
      <c r="A228">
        <v>10227</v>
      </c>
      <c r="B228" t="s">
        <v>49</v>
      </c>
      <c r="C228" t="s">
        <v>50</v>
      </c>
      <c r="D228">
        <v>791</v>
      </c>
      <c r="E228" t="s">
        <v>51</v>
      </c>
      <c r="F228">
        <v>324</v>
      </c>
      <c r="G228" t="s">
        <v>134</v>
      </c>
      <c r="H228">
        <v>45</v>
      </c>
      <c r="I228" t="s">
        <v>114</v>
      </c>
      <c r="J228">
        <v>12</v>
      </c>
      <c r="K228" t="s">
        <v>202</v>
      </c>
      <c r="L228" s="47">
        <v>1768</v>
      </c>
      <c r="M228" t="s">
        <v>5693</v>
      </c>
      <c r="N228" s="53" t="s">
        <v>6177</v>
      </c>
      <c r="O228">
        <v>7719888</v>
      </c>
      <c r="P228" s="53" t="s">
        <v>6307</v>
      </c>
      <c r="R228" s="56"/>
    </row>
    <row r="229" spans="1:18" x14ac:dyDescent="0.25">
      <c r="A229">
        <v>10228</v>
      </c>
      <c r="B229" t="s">
        <v>446</v>
      </c>
      <c r="C229" t="s">
        <v>50</v>
      </c>
      <c r="D229">
        <v>791</v>
      </c>
      <c r="E229" t="s">
        <v>51</v>
      </c>
      <c r="F229">
        <v>324</v>
      </c>
      <c r="G229" t="s">
        <v>102</v>
      </c>
      <c r="H229">
        <v>40</v>
      </c>
      <c r="I229" t="s">
        <v>110</v>
      </c>
      <c r="J229">
        <v>8</v>
      </c>
      <c r="K229" t="s">
        <v>206</v>
      </c>
      <c r="L229" s="47">
        <v>1384</v>
      </c>
      <c r="M229" t="s">
        <v>5694</v>
      </c>
      <c r="N229" s="53" t="s">
        <v>6160</v>
      </c>
      <c r="O229">
        <v>7734381</v>
      </c>
      <c r="P229" s="53" t="s">
        <v>6284</v>
      </c>
      <c r="R229" s="56"/>
    </row>
    <row r="230" spans="1:18" x14ac:dyDescent="0.25">
      <c r="A230">
        <v>10229</v>
      </c>
      <c r="B230" t="s">
        <v>49</v>
      </c>
      <c r="C230" t="s">
        <v>50</v>
      </c>
      <c r="D230">
        <v>791</v>
      </c>
      <c r="E230" t="s">
        <v>51</v>
      </c>
      <c r="F230">
        <v>324</v>
      </c>
      <c r="G230" t="s">
        <v>134</v>
      </c>
      <c r="H230">
        <v>45</v>
      </c>
      <c r="I230" t="s">
        <v>110</v>
      </c>
      <c r="J230">
        <v>8</v>
      </c>
      <c r="K230" t="s">
        <v>4119</v>
      </c>
      <c r="L230" s="47">
        <v>884</v>
      </c>
      <c r="M230" t="s">
        <v>5695</v>
      </c>
      <c r="N230" s="53" t="s">
        <v>6177</v>
      </c>
      <c r="O230">
        <v>7777286</v>
      </c>
      <c r="P230" s="53" t="s">
        <v>6307</v>
      </c>
      <c r="R230" s="56"/>
    </row>
    <row r="231" spans="1:18" x14ac:dyDescent="0.25">
      <c r="A231">
        <v>10230</v>
      </c>
      <c r="B231" t="s">
        <v>5310</v>
      </c>
      <c r="C231" t="s">
        <v>50</v>
      </c>
      <c r="D231">
        <v>791</v>
      </c>
      <c r="E231" t="s">
        <v>51</v>
      </c>
      <c r="F231">
        <v>324</v>
      </c>
      <c r="G231" t="s">
        <v>132</v>
      </c>
      <c r="H231">
        <v>50</v>
      </c>
      <c r="I231" t="s">
        <v>110</v>
      </c>
      <c r="J231">
        <v>8</v>
      </c>
      <c r="K231" t="s">
        <v>206</v>
      </c>
      <c r="L231" s="47">
        <v>1384</v>
      </c>
      <c r="M231" t="s">
        <v>5696</v>
      </c>
      <c r="N231" s="53" t="s">
        <v>6178</v>
      </c>
      <c r="O231">
        <v>7892082</v>
      </c>
      <c r="P231" s="53" t="s">
        <v>6308</v>
      </c>
      <c r="R231" s="56"/>
    </row>
    <row r="232" spans="1:18" x14ac:dyDescent="0.25">
      <c r="A232">
        <v>10231</v>
      </c>
      <c r="B232" t="s">
        <v>161</v>
      </c>
      <c r="C232" t="s">
        <v>50</v>
      </c>
      <c r="D232">
        <v>791</v>
      </c>
      <c r="E232" t="s">
        <v>51</v>
      </c>
      <c r="F232">
        <v>324</v>
      </c>
      <c r="G232" t="s">
        <v>102</v>
      </c>
      <c r="H232">
        <v>40</v>
      </c>
      <c r="I232" t="s">
        <v>110</v>
      </c>
      <c r="J232">
        <v>8</v>
      </c>
      <c r="K232" t="s">
        <v>206</v>
      </c>
      <c r="L232" s="47">
        <v>1384</v>
      </c>
      <c r="M232" t="s">
        <v>5697</v>
      </c>
      <c r="N232" s="53" t="s">
        <v>6179</v>
      </c>
      <c r="O232">
        <v>8021371</v>
      </c>
      <c r="P232" s="53" t="s">
        <v>6309</v>
      </c>
      <c r="R232" s="56"/>
    </row>
    <row r="233" spans="1:18" x14ac:dyDescent="0.25">
      <c r="A233">
        <v>10232</v>
      </c>
      <c r="B233" t="s">
        <v>446</v>
      </c>
      <c r="C233" t="s">
        <v>50</v>
      </c>
      <c r="D233">
        <v>791</v>
      </c>
      <c r="E233" t="s">
        <v>51</v>
      </c>
      <c r="F233">
        <v>324</v>
      </c>
      <c r="G233" t="s">
        <v>102</v>
      </c>
      <c r="H233">
        <v>40</v>
      </c>
      <c r="I233" t="s">
        <v>110</v>
      </c>
      <c r="J233">
        <v>8</v>
      </c>
      <c r="K233" t="s">
        <v>202</v>
      </c>
      <c r="L233" s="47">
        <v>1768</v>
      </c>
      <c r="M233" t="s">
        <v>5698</v>
      </c>
      <c r="N233" s="53" t="s">
        <v>6160</v>
      </c>
      <c r="O233">
        <v>8164866</v>
      </c>
      <c r="P233" s="53" t="s">
        <v>6284</v>
      </c>
      <c r="R233" s="56"/>
    </row>
    <row r="234" spans="1:18" x14ac:dyDescent="0.25">
      <c r="A234">
        <v>10233</v>
      </c>
      <c r="B234" t="s">
        <v>49</v>
      </c>
      <c r="C234" t="s">
        <v>50</v>
      </c>
      <c r="D234">
        <v>791</v>
      </c>
      <c r="E234" t="s">
        <v>51</v>
      </c>
      <c r="F234">
        <v>324</v>
      </c>
      <c r="G234" t="s">
        <v>134</v>
      </c>
      <c r="H234">
        <v>45</v>
      </c>
      <c r="I234" t="s">
        <v>90</v>
      </c>
      <c r="J234">
        <v>4</v>
      </c>
      <c r="K234" t="s">
        <v>206</v>
      </c>
      <c r="L234" s="47">
        <v>1384</v>
      </c>
      <c r="M234" t="s">
        <v>5699</v>
      </c>
      <c r="N234" s="53" t="s">
        <v>6177</v>
      </c>
      <c r="O234">
        <v>8308361</v>
      </c>
      <c r="P234" s="53" t="s">
        <v>6307</v>
      </c>
      <c r="R234" s="56"/>
    </row>
    <row r="235" spans="1:18" x14ac:dyDescent="0.25">
      <c r="A235">
        <v>10234</v>
      </c>
      <c r="B235" t="s">
        <v>446</v>
      </c>
      <c r="C235" t="s">
        <v>50</v>
      </c>
      <c r="D235">
        <v>791</v>
      </c>
      <c r="E235" t="s">
        <v>51</v>
      </c>
      <c r="F235">
        <v>324</v>
      </c>
      <c r="G235" t="s">
        <v>102</v>
      </c>
      <c r="H235">
        <v>40</v>
      </c>
      <c r="I235" t="s">
        <v>110</v>
      </c>
      <c r="J235">
        <v>8</v>
      </c>
      <c r="K235" t="s">
        <v>206</v>
      </c>
      <c r="L235" s="47">
        <v>1384</v>
      </c>
      <c r="M235" t="s">
        <v>5700</v>
      </c>
      <c r="N235" s="53" t="s">
        <v>6160</v>
      </c>
      <c r="O235">
        <v>8308361</v>
      </c>
      <c r="P235" s="53" t="s">
        <v>6284</v>
      </c>
      <c r="R235" s="56"/>
    </row>
    <row r="236" spans="1:18" x14ac:dyDescent="0.25">
      <c r="A236">
        <v>10235</v>
      </c>
      <c r="B236" t="s">
        <v>446</v>
      </c>
      <c r="C236" t="s">
        <v>50</v>
      </c>
      <c r="D236">
        <v>791</v>
      </c>
      <c r="E236" t="s">
        <v>51</v>
      </c>
      <c r="F236">
        <v>324</v>
      </c>
      <c r="G236" t="s">
        <v>102</v>
      </c>
      <c r="H236">
        <v>40</v>
      </c>
      <c r="I236" t="s">
        <v>114</v>
      </c>
      <c r="J236">
        <v>12</v>
      </c>
      <c r="K236" t="s">
        <v>202</v>
      </c>
      <c r="L236" s="47">
        <v>1768</v>
      </c>
      <c r="M236" t="s">
        <v>5701</v>
      </c>
      <c r="N236" s="53" t="s">
        <v>6160</v>
      </c>
      <c r="O236">
        <v>8595351</v>
      </c>
      <c r="P236" s="53" t="s">
        <v>6284</v>
      </c>
      <c r="R236" s="56"/>
    </row>
    <row r="237" spans="1:18" x14ac:dyDescent="0.25">
      <c r="A237">
        <v>10236</v>
      </c>
      <c r="B237" t="s">
        <v>446</v>
      </c>
      <c r="C237" t="s">
        <v>50</v>
      </c>
      <c r="D237">
        <v>791</v>
      </c>
      <c r="E237" t="s">
        <v>51</v>
      </c>
      <c r="F237">
        <v>324</v>
      </c>
      <c r="G237" t="s">
        <v>102</v>
      </c>
      <c r="H237">
        <v>40</v>
      </c>
      <c r="I237" t="s">
        <v>99</v>
      </c>
      <c r="J237">
        <v>16</v>
      </c>
      <c r="K237" t="s">
        <v>206</v>
      </c>
      <c r="L237" s="47">
        <v>1384</v>
      </c>
      <c r="M237" t="s">
        <v>5702</v>
      </c>
      <c r="N237" s="53" t="s">
        <v>6160</v>
      </c>
      <c r="O237">
        <v>8609557</v>
      </c>
      <c r="P237" s="53" t="s">
        <v>6284</v>
      </c>
      <c r="R237" s="56"/>
    </row>
    <row r="238" spans="1:18" x14ac:dyDescent="0.25">
      <c r="A238">
        <v>10237</v>
      </c>
      <c r="B238" t="s">
        <v>446</v>
      </c>
      <c r="C238" t="s">
        <v>50</v>
      </c>
      <c r="D238">
        <v>791</v>
      </c>
      <c r="E238" t="s">
        <v>51</v>
      </c>
      <c r="F238">
        <v>324</v>
      </c>
      <c r="G238" t="s">
        <v>102</v>
      </c>
      <c r="H238">
        <v>40</v>
      </c>
      <c r="I238" t="s">
        <v>99</v>
      </c>
      <c r="J238">
        <v>16</v>
      </c>
      <c r="K238" t="s">
        <v>202</v>
      </c>
      <c r="L238" s="47">
        <v>1768</v>
      </c>
      <c r="M238" t="s">
        <v>5703</v>
      </c>
      <c r="N238" s="53" t="s">
        <v>6160</v>
      </c>
      <c r="O238">
        <v>8609557</v>
      </c>
      <c r="P238" s="53" t="s">
        <v>6284</v>
      </c>
      <c r="R238" s="56"/>
    </row>
    <row r="239" spans="1:18" x14ac:dyDescent="0.25">
      <c r="A239">
        <v>10238</v>
      </c>
      <c r="B239" t="s">
        <v>446</v>
      </c>
      <c r="C239" t="s">
        <v>50</v>
      </c>
      <c r="D239">
        <v>791</v>
      </c>
      <c r="E239" t="s">
        <v>51</v>
      </c>
      <c r="F239">
        <v>324</v>
      </c>
      <c r="G239" t="s">
        <v>102</v>
      </c>
      <c r="H239">
        <v>40</v>
      </c>
      <c r="I239" t="s">
        <v>114</v>
      </c>
      <c r="J239">
        <v>12</v>
      </c>
      <c r="K239" t="s">
        <v>206</v>
      </c>
      <c r="L239" s="47">
        <v>1384</v>
      </c>
      <c r="M239" t="s">
        <v>5704</v>
      </c>
      <c r="N239" s="53" t="s">
        <v>6160</v>
      </c>
      <c r="O239">
        <v>8738846</v>
      </c>
      <c r="P239" s="53" t="s">
        <v>6284</v>
      </c>
      <c r="R239" s="56"/>
    </row>
    <row r="240" spans="1:18" x14ac:dyDescent="0.25">
      <c r="A240">
        <v>10239</v>
      </c>
      <c r="B240" t="s">
        <v>5435</v>
      </c>
      <c r="C240" t="s">
        <v>50</v>
      </c>
      <c r="D240">
        <v>791</v>
      </c>
      <c r="E240" t="s">
        <v>51</v>
      </c>
      <c r="F240">
        <v>324</v>
      </c>
      <c r="G240" t="s">
        <v>462</v>
      </c>
      <c r="H240">
        <v>80</v>
      </c>
      <c r="I240" t="s">
        <v>110</v>
      </c>
      <c r="J240">
        <v>8</v>
      </c>
      <c r="K240" t="s">
        <v>206</v>
      </c>
      <c r="L240" s="47">
        <v>1384</v>
      </c>
      <c r="M240" t="s">
        <v>5705</v>
      </c>
      <c r="N240" s="53" t="s">
        <v>6180</v>
      </c>
      <c r="O240">
        <v>8896547</v>
      </c>
      <c r="P240" s="53" t="s">
        <v>6310</v>
      </c>
      <c r="R240" s="56"/>
    </row>
    <row r="241" spans="1:18" x14ac:dyDescent="0.25">
      <c r="A241">
        <v>10240</v>
      </c>
      <c r="B241" t="s">
        <v>49</v>
      </c>
      <c r="C241" t="s">
        <v>50</v>
      </c>
      <c r="D241">
        <v>791</v>
      </c>
      <c r="E241" t="s">
        <v>51</v>
      </c>
      <c r="F241">
        <v>324</v>
      </c>
      <c r="G241" t="s">
        <v>134</v>
      </c>
      <c r="H241">
        <v>45</v>
      </c>
      <c r="I241" t="s">
        <v>110</v>
      </c>
      <c r="J241">
        <v>8</v>
      </c>
      <c r="K241" t="s">
        <v>202</v>
      </c>
      <c r="L241" s="47">
        <v>1768</v>
      </c>
      <c r="M241" t="s">
        <v>5706</v>
      </c>
      <c r="N241" s="53" t="s">
        <v>6177</v>
      </c>
      <c r="O241">
        <v>9054391</v>
      </c>
      <c r="P241" s="53" t="s">
        <v>6307</v>
      </c>
      <c r="R241" s="56"/>
    </row>
    <row r="242" spans="1:18" x14ac:dyDescent="0.25">
      <c r="A242">
        <v>10241</v>
      </c>
      <c r="B242" t="s">
        <v>49</v>
      </c>
      <c r="C242" t="s">
        <v>50</v>
      </c>
      <c r="D242">
        <v>791</v>
      </c>
      <c r="E242" t="s">
        <v>51</v>
      </c>
      <c r="F242">
        <v>324</v>
      </c>
      <c r="G242" t="s">
        <v>134</v>
      </c>
      <c r="H242">
        <v>45</v>
      </c>
      <c r="I242" t="s">
        <v>110</v>
      </c>
      <c r="J242">
        <v>8</v>
      </c>
      <c r="K242" t="s">
        <v>206</v>
      </c>
      <c r="L242" s="47">
        <v>1384</v>
      </c>
      <c r="M242" t="s">
        <v>5707</v>
      </c>
      <c r="N242" s="53" t="s">
        <v>6177</v>
      </c>
      <c r="O242">
        <v>9169331</v>
      </c>
      <c r="P242" s="53" t="s">
        <v>6307</v>
      </c>
      <c r="R242" s="56"/>
    </row>
    <row r="243" spans="1:18" x14ac:dyDescent="0.25">
      <c r="A243">
        <v>10242</v>
      </c>
      <c r="B243" t="s">
        <v>49</v>
      </c>
      <c r="C243" t="s">
        <v>50</v>
      </c>
      <c r="D243">
        <v>791</v>
      </c>
      <c r="E243" t="s">
        <v>51</v>
      </c>
      <c r="F243">
        <v>324</v>
      </c>
      <c r="G243" t="s">
        <v>132</v>
      </c>
      <c r="H243">
        <v>50</v>
      </c>
      <c r="I243" t="s">
        <v>114</v>
      </c>
      <c r="J243">
        <v>12</v>
      </c>
      <c r="K243" t="s">
        <v>206</v>
      </c>
      <c r="L243" s="47">
        <v>1384</v>
      </c>
      <c r="M243" t="s">
        <v>5708</v>
      </c>
      <c r="N243" s="53" t="s">
        <v>6177</v>
      </c>
      <c r="O243">
        <v>9312826</v>
      </c>
      <c r="P243" s="53" t="s">
        <v>6307</v>
      </c>
      <c r="R243" s="56"/>
    </row>
    <row r="244" spans="1:18" x14ac:dyDescent="0.25">
      <c r="A244">
        <v>10243</v>
      </c>
      <c r="B244" t="s">
        <v>49</v>
      </c>
      <c r="C244" t="s">
        <v>50</v>
      </c>
      <c r="D244">
        <v>791</v>
      </c>
      <c r="E244" t="s">
        <v>51</v>
      </c>
      <c r="F244">
        <v>324</v>
      </c>
      <c r="G244" t="s">
        <v>134</v>
      </c>
      <c r="H244">
        <v>45</v>
      </c>
      <c r="I244" t="s">
        <v>110</v>
      </c>
      <c r="J244">
        <v>8</v>
      </c>
      <c r="K244" t="s">
        <v>206</v>
      </c>
      <c r="L244" s="47">
        <v>1384</v>
      </c>
      <c r="M244" t="s">
        <v>5709</v>
      </c>
      <c r="N244" s="53" t="s">
        <v>6177</v>
      </c>
      <c r="O244">
        <v>9456321</v>
      </c>
      <c r="P244" s="53" t="s">
        <v>6307</v>
      </c>
      <c r="R244" s="56"/>
    </row>
    <row r="245" spans="1:18" x14ac:dyDescent="0.25">
      <c r="A245">
        <v>10244</v>
      </c>
      <c r="B245" t="s">
        <v>446</v>
      </c>
      <c r="C245" t="s">
        <v>50</v>
      </c>
      <c r="D245">
        <v>791</v>
      </c>
      <c r="E245" t="s">
        <v>51</v>
      </c>
      <c r="F245">
        <v>324</v>
      </c>
      <c r="G245" t="s">
        <v>102</v>
      </c>
      <c r="H245">
        <v>40</v>
      </c>
      <c r="I245" t="s">
        <v>211</v>
      </c>
      <c r="J245">
        <v>32</v>
      </c>
      <c r="K245" t="s">
        <v>206</v>
      </c>
      <c r="L245" s="47">
        <v>1384</v>
      </c>
      <c r="M245" t="s">
        <v>5710</v>
      </c>
      <c r="N245" s="53" t="s">
        <v>6160</v>
      </c>
      <c r="O245">
        <v>9470527</v>
      </c>
      <c r="P245" s="53" t="s">
        <v>6284</v>
      </c>
      <c r="R245" s="56"/>
    </row>
    <row r="246" spans="1:18" x14ac:dyDescent="0.25">
      <c r="A246">
        <v>10245</v>
      </c>
      <c r="B246" t="s">
        <v>161</v>
      </c>
      <c r="C246" t="s">
        <v>50</v>
      </c>
      <c r="D246">
        <v>791</v>
      </c>
      <c r="E246" t="s">
        <v>51</v>
      </c>
      <c r="F246">
        <v>324</v>
      </c>
      <c r="G246" t="s">
        <v>102</v>
      </c>
      <c r="H246">
        <v>40</v>
      </c>
      <c r="I246" t="s">
        <v>114</v>
      </c>
      <c r="J246">
        <v>12</v>
      </c>
      <c r="K246" t="s">
        <v>206</v>
      </c>
      <c r="L246" s="47">
        <v>1384</v>
      </c>
      <c r="M246" t="s">
        <v>5711</v>
      </c>
      <c r="N246" s="53" t="s">
        <v>6179</v>
      </c>
      <c r="O246">
        <v>9743311</v>
      </c>
      <c r="P246" s="53" t="s">
        <v>6309</v>
      </c>
      <c r="R246" s="56"/>
    </row>
    <row r="247" spans="1:18" x14ac:dyDescent="0.25">
      <c r="A247">
        <v>10246</v>
      </c>
      <c r="B247" t="s">
        <v>161</v>
      </c>
      <c r="C247" t="s">
        <v>50</v>
      </c>
      <c r="D247">
        <v>791</v>
      </c>
      <c r="E247" t="s">
        <v>51</v>
      </c>
      <c r="F247">
        <v>324</v>
      </c>
      <c r="G247" t="s">
        <v>102</v>
      </c>
      <c r="H247">
        <v>40</v>
      </c>
      <c r="I247" t="s">
        <v>114</v>
      </c>
      <c r="J247">
        <v>12</v>
      </c>
      <c r="K247" t="s">
        <v>206</v>
      </c>
      <c r="L247" s="47">
        <v>1384</v>
      </c>
      <c r="M247" t="s">
        <v>5712</v>
      </c>
      <c r="N247" s="53" t="s">
        <v>6179</v>
      </c>
      <c r="O247">
        <v>9743311</v>
      </c>
      <c r="P247" s="53" t="s">
        <v>6309</v>
      </c>
      <c r="R247" s="56"/>
    </row>
    <row r="248" spans="1:18" x14ac:dyDescent="0.25">
      <c r="A248">
        <v>10247</v>
      </c>
      <c r="B248" t="s">
        <v>49</v>
      </c>
      <c r="C248" t="s">
        <v>50</v>
      </c>
      <c r="D248">
        <v>791</v>
      </c>
      <c r="E248" t="s">
        <v>51</v>
      </c>
      <c r="F248">
        <v>324</v>
      </c>
      <c r="G248" t="s">
        <v>134</v>
      </c>
      <c r="H248">
        <v>45</v>
      </c>
      <c r="I248" t="s">
        <v>110</v>
      </c>
      <c r="J248">
        <v>8</v>
      </c>
      <c r="K248" t="s">
        <v>202</v>
      </c>
      <c r="L248" s="47">
        <v>1768</v>
      </c>
      <c r="M248" t="s">
        <v>5713</v>
      </c>
      <c r="N248" s="53" t="s">
        <v>6177</v>
      </c>
      <c r="O248">
        <v>10173796</v>
      </c>
      <c r="P248" s="53" t="s">
        <v>6307</v>
      </c>
      <c r="R248" s="56"/>
    </row>
    <row r="249" spans="1:18" x14ac:dyDescent="0.25">
      <c r="A249">
        <v>10248</v>
      </c>
      <c r="B249" t="s">
        <v>49</v>
      </c>
      <c r="C249" t="s">
        <v>50</v>
      </c>
      <c r="D249">
        <v>791</v>
      </c>
      <c r="E249" t="s">
        <v>51</v>
      </c>
      <c r="F249">
        <v>324</v>
      </c>
      <c r="G249" t="s">
        <v>134</v>
      </c>
      <c r="H249">
        <v>45</v>
      </c>
      <c r="I249" t="s">
        <v>114</v>
      </c>
      <c r="J249">
        <v>12</v>
      </c>
      <c r="K249" t="s">
        <v>202</v>
      </c>
      <c r="L249" s="47">
        <v>1768</v>
      </c>
      <c r="M249" t="s">
        <v>5714</v>
      </c>
      <c r="N249" s="53" t="s">
        <v>6177</v>
      </c>
      <c r="O249">
        <v>10173796</v>
      </c>
      <c r="P249" s="53" t="s">
        <v>6307</v>
      </c>
      <c r="R249" s="56"/>
    </row>
    <row r="250" spans="1:18" x14ac:dyDescent="0.25">
      <c r="A250">
        <v>10249</v>
      </c>
      <c r="B250" t="s">
        <v>5436</v>
      </c>
      <c r="C250" t="s">
        <v>50</v>
      </c>
      <c r="D250">
        <v>791</v>
      </c>
      <c r="E250" t="s">
        <v>51</v>
      </c>
      <c r="F250">
        <v>324</v>
      </c>
      <c r="G250" t="s">
        <v>229</v>
      </c>
      <c r="H250">
        <v>90</v>
      </c>
      <c r="I250" t="s">
        <v>114</v>
      </c>
      <c r="J250">
        <v>12</v>
      </c>
      <c r="K250" t="s">
        <v>206</v>
      </c>
      <c r="L250" s="47">
        <v>1384</v>
      </c>
      <c r="M250" t="s">
        <v>5715</v>
      </c>
      <c r="N250" s="53" t="s">
        <v>6181</v>
      </c>
      <c r="O250">
        <v>10761982</v>
      </c>
      <c r="P250" s="53" t="s">
        <v>6284</v>
      </c>
      <c r="R250" s="56"/>
    </row>
    <row r="251" spans="1:18" x14ac:dyDescent="0.25">
      <c r="A251">
        <v>10250</v>
      </c>
      <c r="B251" t="s">
        <v>446</v>
      </c>
      <c r="C251" t="s">
        <v>50</v>
      </c>
      <c r="D251">
        <v>791</v>
      </c>
      <c r="E251" t="s">
        <v>51</v>
      </c>
      <c r="F251">
        <v>324</v>
      </c>
      <c r="G251" t="s">
        <v>102</v>
      </c>
      <c r="H251">
        <v>40</v>
      </c>
      <c r="I251" t="s">
        <v>110</v>
      </c>
      <c r="J251">
        <v>8</v>
      </c>
      <c r="K251" t="s">
        <v>206</v>
      </c>
      <c r="L251" s="47">
        <v>1384</v>
      </c>
      <c r="M251" t="s">
        <v>5716</v>
      </c>
      <c r="N251" s="53" t="s">
        <v>6160</v>
      </c>
      <c r="O251">
        <v>11049115</v>
      </c>
      <c r="P251" s="53" t="s">
        <v>6284</v>
      </c>
      <c r="R251" s="56"/>
    </row>
    <row r="252" spans="1:18" x14ac:dyDescent="0.25">
      <c r="A252">
        <v>10251</v>
      </c>
      <c r="B252" t="s">
        <v>49</v>
      </c>
      <c r="C252" t="s">
        <v>50</v>
      </c>
      <c r="D252">
        <v>791</v>
      </c>
      <c r="E252" t="s">
        <v>51</v>
      </c>
      <c r="F252">
        <v>324</v>
      </c>
      <c r="G252" t="s">
        <v>134</v>
      </c>
      <c r="H252">
        <v>45</v>
      </c>
      <c r="I252" t="s">
        <v>114</v>
      </c>
      <c r="J252">
        <v>12</v>
      </c>
      <c r="K252" t="s">
        <v>202</v>
      </c>
      <c r="L252" s="47">
        <v>1768</v>
      </c>
      <c r="M252" t="s">
        <v>5717</v>
      </c>
      <c r="N252" s="53" t="s">
        <v>6177</v>
      </c>
      <c r="O252">
        <v>11321756</v>
      </c>
      <c r="P252" s="53" t="s">
        <v>6307</v>
      </c>
      <c r="R252" s="56"/>
    </row>
    <row r="253" spans="1:18" x14ac:dyDescent="0.25">
      <c r="A253">
        <v>10252</v>
      </c>
      <c r="B253" t="s">
        <v>161</v>
      </c>
      <c r="C253" t="s">
        <v>50</v>
      </c>
      <c r="D253">
        <v>791</v>
      </c>
      <c r="E253" t="s">
        <v>51</v>
      </c>
      <c r="F253">
        <v>324</v>
      </c>
      <c r="G253" t="s">
        <v>102</v>
      </c>
      <c r="H253">
        <v>40</v>
      </c>
      <c r="I253" t="s">
        <v>114</v>
      </c>
      <c r="J253">
        <v>12</v>
      </c>
      <c r="K253" t="s">
        <v>206</v>
      </c>
      <c r="L253" s="47">
        <v>1384</v>
      </c>
      <c r="M253" t="s">
        <v>5718</v>
      </c>
      <c r="N253" s="53" t="s">
        <v>6179</v>
      </c>
      <c r="O253">
        <v>11364804</v>
      </c>
      <c r="P253" s="53" t="s">
        <v>6309</v>
      </c>
      <c r="R253" s="56"/>
    </row>
    <row r="254" spans="1:18" x14ac:dyDescent="0.25">
      <c r="A254">
        <v>10253</v>
      </c>
      <c r="B254" t="s">
        <v>446</v>
      </c>
      <c r="C254" t="s">
        <v>50</v>
      </c>
      <c r="D254">
        <v>791</v>
      </c>
      <c r="E254" t="s">
        <v>51</v>
      </c>
      <c r="F254">
        <v>324</v>
      </c>
      <c r="G254" t="s">
        <v>102</v>
      </c>
      <c r="H254">
        <v>40</v>
      </c>
      <c r="I254" t="s">
        <v>110</v>
      </c>
      <c r="J254">
        <v>8</v>
      </c>
      <c r="K254" t="s">
        <v>206</v>
      </c>
      <c r="L254" s="47">
        <v>1384</v>
      </c>
      <c r="M254" t="s">
        <v>5719</v>
      </c>
      <c r="N254" s="53" t="s">
        <v>6160</v>
      </c>
      <c r="O254">
        <v>11422202</v>
      </c>
      <c r="P254" s="53" t="s">
        <v>6284</v>
      </c>
      <c r="R254" s="56"/>
    </row>
    <row r="255" spans="1:18" x14ac:dyDescent="0.25">
      <c r="A255">
        <v>10254</v>
      </c>
      <c r="B255" t="s">
        <v>5436</v>
      </c>
      <c r="C255" t="s">
        <v>50</v>
      </c>
      <c r="D255">
        <v>791</v>
      </c>
      <c r="E255" t="s">
        <v>51</v>
      </c>
      <c r="F255">
        <v>324</v>
      </c>
      <c r="G255" t="s">
        <v>229</v>
      </c>
      <c r="H255">
        <v>90</v>
      </c>
      <c r="I255" t="s">
        <v>99</v>
      </c>
      <c r="J255">
        <v>16</v>
      </c>
      <c r="K255" t="s">
        <v>202</v>
      </c>
      <c r="L255" s="47">
        <v>1768</v>
      </c>
      <c r="M255" t="s">
        <v>5720</v>
      </c>
      <c r="N255" s="53" t="s">
        <v>6181</v>
      </c>
      <c r="O255">
        <v>11479457</v>
      </c>
      <c r="P255" s="53" t="s">
        <v>6284</v>
      </c>
      <c r="R255" s="56"/>
    </row>
    <row r="256" spans="1:18" x14ac:dyDescent="0.25">
      <c r="A256">
        <v>10255</v>
      </c>
      <c r="B256" t="s">
        <v>161</v>
      </c>
      <c r="C256" t="s">
        <v>50</v>
      </c>
      <c r="D256">
        <v>791</v>
      </c>
      <c r="E256" t="s">
        <v>51</v>
      </c>
      <c r="F256">
        <v>324</v>
      </c>
      <c r="G256" t="s">
        <v>102</v>
      </c>
      <c r="H256">
        <v>40</v>
      </c>
      <c r="I256" t="s">
        <v>114</v>
      </c>
      <c r="J256">
        <v>12</v>
      </c>
      <c r="K256" t="s">
        <v>213</v>
      </c>
      <c r="L256" s="47">
        <v>2768</v>
      </c>
      <c r="M256" t="s">
        <v>5721</v>
      </c>
      <c r="N256" s="53" t="s">
        <v>6179</v>
      </c>
      <c r="O256">
        <v>11953134</v>
      </c>
      <c r="P256" s="53" t="s">
        <v>6309</v>
      </c>
      <c r="R256" s="56"/>
    </row>
    <row r="257" spans="1:18" x14ac:dyDescent="0.25">
      <c r="A257">
        <v>10256</v>
      </c>
      <c r="B257" t="s">
        <v>161</v>
      </c>
      <c r="C257" t="s">
        <v>50</v>
      </c>
      <c r="D257">
        <v>791</v>
      </c>
      <c r="E257" t="s">
        <v>51</v>
      </c>
      <c r="F257">
        <v>324</v>
      </c>
      <c r="G257" t="s">
        <v>102</v>
      </c>
      <c r="H257">
        <v>40</v>
      </c>
      <c r="I257" t="s">
        <v>114</v>
      </c>
      <c r="J257">
        <v>12</v>
      </c>
      <c r="K257" t="s">
        <v>206</v>
      </c>
      <c r="L257" s="47">
        <v>1384</v>
      </c>
      <c r="M257" t="s">
        <v>5722</v>
      </c>
      <c r="N257" s="53" t="s">
        <v>6179</v>
      </c>
      <c r="O257">
        <v>11953134</v>
      </c>
      <c r="P257" s="53" t="s">
        <v>6309</v>
      </c>
      <c r="R257" s="56"/>
    </row>
    <row r="258" spans="1:18" x14ac:dyDescent="0.25">
      <c r="A258">
        <v>10257</v>
      </c>
      <c r="B258" t="s">
        <v>5437</v>
      </c>
      <c r="C258" t="s">
        <v>50</v>
      </c>
      <c r="D258">
        <v>791</v>
      </c>
      <c r="E258" t="s">
        <v>51</v>
      </c>
      <c r="F258">
        <v>324</v>
      </c>
      <c r="G258" t="s">
        <v>229</v>
      </c>
      <c r="H258">
        <v>90</v>
      </c>
      <c r="I258" t="s">
        <v>110</v>
      </c>
      <c r="J258">
        <v>8</v>
      </c>
      <c r="K258" t="s">
        <v>202</v>
      </c>
      <c r="L258" s="47">
        <v>1768</v>
      </c>
      <c r="M258" t="s">
        <v>5723</v>
      </c>
      <c r="N258" s="53" t="s">
        <v>6182</v>
      </c>
      <c r="O258">
        <v>12182726</v>
      </c>
      <c r="P258" s="53" t="s">
        <v>6311</v>
      </c>
      <c r="R258" s="56"/>
    </row>
    <row r="259" spans="1:18" x14ac:dyDescent="0.25">
      <c r="A259">
        <v>10258</v>
      </c>
      <c r="B259" t="s">
        <v>161</v>
      </c>
      <c r="C259" t="s">
        <v>50</v>
      </c>
      <c r="D259">
        <v>791</v>
      </c>
      <c r="E259" t="s">
        <v>51</v>
      </c>
      <c r="F259">
        <v>324</v>
      </c>
      <c r="G259" t="s">
        <v>102</v>
      </c>
      <c r="H259">
        <v>40</v>
      </c>
      <c r="I259" t="s">
        <v>114</v>
      </c>
      <c r="J259">
        <v>12</v>
      </c>
      <c r="K259" t="s">
        <v>202</v>
      </c>
      <c r="L259" s="47">
        <v>1768</v>
      </c>
      <c r="M259" t="s">
        <v>5724</v>
      </c>
      <c r="N259" s="53" t="s">
        <v>6179</v>
      </c>
      <c r="O259">
        <v>12699308</v>
      </c>
      <c r="P259" s="53" t="s">
        <v>6309</v>
      </c>
      <c r="R259" s="56"/>
    </row>
    <row r="260" spans="1:18" x14ac:dyDescent="0.25">
      <c r="A260">
        <v>10259</v>
      </c>
      <c r="B260" t="s">
        <v>5437</v>
      </c>
      <c r="C260" t="s">
        <v>50</v>
      </c>
      <c r="D260">
        <v>791</v>
      </c>
      <c r="E260" t="s">
        <v>51</v>
      </c>
      <c r="F260">
        <v>324</v>
      </c>
      <c r="G260" t="s">
        <v>229</v>
      </c>
      <c r="H260">
        <v>90</v>
      </c>
      <c r="I260" t="s">
        <v>99</v>
      </c>
      <c r="J260">
        <v>16</v>
      </c>
      <c r="K260" t="s">
        <v>202</v>
      </c>
      <c r="L260" s="47">
        <v>1768</v>
      </c>
      <c r="M260" t="s">
        <v>5725</v>
      </c>
      <c r="N260" s="53" t="s">
        <v>6182</v>
      </c>
      <c r="O260">
        <v>12900201</v>
      </c>
      <c r="P260" s="53" t="s">
        <v>6311</v>
      </c>
      <c r="R260" s="56"/>
    </row>
    <row r="261" spans="1:18" x14ac:dyDescent="0.25">
      <c r="A261">
        <v>10260</v>
      </c>
      <c r="B261" t="s">
        <v>161</v>
      </c>
      <c r="C261" t="s">
        <v>50</v>
      </c>
      <c r="D261">
        <v>791</v>
      </c>
      <c r="E261" t="s">
        <v>51</v>
      </c>
      <c r="F261">
        <v>324</v>
      </c>
      <c r="G261" t="s">
        <v>102</v>
      </c>
      <c r="H261">
        <v>40</v>
      </c>
      <c r="I261" t="s">
        <v>114</v>
      </c>
      <c r="J261">
        <v>12</v>
      </c>
      <c r="K261" t="s">
        <v>213</v>
      </c>
      <c r="L261" s="47">
        <v>2768</v>
      </c>
      <c r="M261" t="s">
        <v>5726</v>
      </c>
      <c r="N261" s="53" t="s">
        <v>6179</v>
      </c>
      <c r="O261">
        <v>14177306</v>
      </c>
      <c r="P261" s="53" t="s">
        <v>6309</v>
      </c>
      <c r="R261" s="56"/>
    </row>
    <row r="262" spans="1:18" x14ac:dyDescent="0.25">
      <c r="A262">
        <v>10261</v>
      </c>
      <c r="B262" t="s">
        <v>49</v>
      </c>
      <c r="C262" t="s">
        <v>441</v>
      </c>
      <c r="D262">
        <v>915</v>
      </c>
      <c r="E262" t="s">
        <v>51</v>
      </c>
      <c r="F262">
        <v>324</v>
      </c>
      <c r="G262" t="s">
        <v>134</v>
      </c>
      <c r="H262">
        <v>45</v>
      </c>
      <c r="I262" t="s">
        <v>110</v>
      </c>
      <c r="J262">
        <v>8</v>
      </c>
      <c r="K262" t="s">
        <v>4117</v>
      </c>
      <c r="L262" s="47">
        <v>1268</v>
      </c>
      <c r="M262" t="s">
        <v>5727</v>
      </c>
      <c r="N262" s="53" t="s">
        <v>6177</v>
      </c>
      <c r="O262">
        <v>7920781</v>
      </c>
      <c r="P262" s="53" t="s">
        <v>6307</v>
      </c>
      <c r="R262" s="56"/>
    </row>
    <row r="263" spans="1:18" x14ac:dyDescent="0.25">
      <c r="A263">
        <v>10262</v>
      </c>
      <c r="B263" t="s">
        <v>167</v>
      </c>
      <c r="C263" t="s">
        <v>441</v>
      </c>
      <c r="D263">
        <v>915</v>
      </c>
      <c r="E263" t="s">
        <v>51</v>
      </c>
      <c r="F263">
        <v>324</v>
      </c>
      <c r="G263" t="s">
        <v>102</v>
      </c>
      <c r="H263">
        <v>40</v>
      </c>
      <c r="I263" t="s">
        <v>99</v>
      </c>
      <c r="J263">
        <v>16</v>
      </c>
      <c r="K263" t="s">
        <v>202</v>
      </c>
      <c r="L263" s="47">
        <v>1768</v>
      </c>
      <c r="M263" t="s">
        <v>5728</v>
      </c>
      <c r="N263" s="53" t="s">
        <v>6144</v>
      </c>
      <c r="O263">
        <v>8322567</v>
      </c>
      <c r="P263" s="53" t="s">
        <v>6278</v>
      </c>
      <c r="R263" s="56"/>
    </row>
    <row r="264" spans="1:18" x14ac:dyDescent="0.25">
      <c r="A264">
        <v>10263</v>
      </c>
      <c r="B264" t="s">
        <v>5438</v>
      </c>
      <c r="C264" t="s">
        <v>441</v>
      </c>
      <c r="D264">
        <v>915</v>
      </c>
      <c r="E264" t="s">
        <v>51</v>
      </c>
      <c r="F264">
        <v>324</v>
      </c>
      <c r="G264" t="s">
        <v>134</v>
      </c>
      <c r="H264">
        <v>45</v>
      </c>
      <c r="I264" t="s">
        <v>114</v>
      </c>
      <c r="J264">
        <v>12</v>
      </c>
      <c r="K264" t="s">
        <v>4117</v>
      </c>
      <c r="L264" s="47">
        <v>1268</v>
      </c>
      <c r="M264" t="s">
        <v>5729</v>
      </c>
      <c r="N264" s="53" t="s">
        <v>6183</v>
      </c>
      <c r="O264">
        <v>8882341</v>
      </c>
      <c r="P264" s="53" t="s">
        <v>6312</v>
      </c>
      <c r="R264" s="56"/>
    </row>
    <row r="265" spans="1:18" x14ac:dyDescent="0.25">
      <c r="A265">
        <v>10264</v>
      </c>
      <c r="B265" t="s">
        <v>167</v>
      </c>
      <c r="C265" t="s">
        <v>441</v>
      </c>
      <c r="D265">
        <v>915</v>
      </c>
      <c r="E265" t="s">
        <v>51</v>
      </c>
      <c r="F265">
        <v>324</v>
      </c>
      <c r="G265" t="s">
        <v>134</v>
      </c>
      <c r="H265">
        <v>45</v>
      </c>
      <c r="I265" t="s">
        <v>99</v>
      </c>
      <c r="J265">
        <v>16</v>
      </c>
      <c r="K265" t="s">
        <v>202</v>
      </c>
      <c r="L265" s="47">
        <v>1768</v>
      </c>
      <c r="M265" t="s">
        <v>5730</v>
      </c>
      <c r="N265" s="53" t="s">
        <v>6144</v>
      </c>
      <c r="O265">
        <v>8896547</v>
      </c>
      <c r="P265" s="53" t="s">
        <v>6278</v>
      </c>
      <c r="R265" s="56"/>
    </row>
    <row r="266" spans="1:18" x14ac:dyDescent="0.25">
      <c r="A266">
        <v>10265</v>
      </c>
      <c r="B266" t="s">
        <v>5438</v>
      </c>
      <c r="C266" t="s">
        <v>441</v>
      </c>
      <c r="D266">
        <v>915</v>
      </c>
      <c r="E266" t="s">
        <v>51</v>
      </c>
      <c r="F266">
        <v>324</v>
      </c>
      <c r="G266" t="s">
        <v>134</v>
      </c>
      <c r="H266">
        <v>45</v>
      </c>
      <c r="I266" t="s">
        <v>114</v>
      </c>
      <c r="J266">
        <v>12</v>
      </c>
      <c r="K266" t="s">
        <v>202</v>
      </c>
      <c r="L266" s="47">
        <v>1768</v>
      </c>
      <c r="M266" t="s">
        <v>5731</v>
      </c>
      <c r="N266" s="53" t="s">
        <v>6183</v>
      </c>
      <c r="O266">
        <v>9040042</v>
      </c>
      <c r="P266" s="53" t="s">
        <v>6312</v>
      </c>
      <c r="R266" s="56"/>
    </row>
    <row r="267" spans="1:18" x14ac:dyDescent="0.25">
      <c r="A267">
        <v>10266</v>
      </c>
      <c r="B267" t="s">
        <v>5438</v>
      </c>
      <c r="C267" t="s">
        <v>441</v>
      </c>
      <c r="D267">
        <v>915</v>
      </c>
      <c r="E267" t="s">
        <v>51</v>
      </c>
      <c r="F267">
        <v>324</v>
      </c>
      <c r="G267" t="s">
        <v>134</v>
      </c>
      <c r="H267">
        <v>45</v>
      </c>
      <c r="I267" t="s">
        <v>219</v>
      </c>
      <c r="J267">
        <v>20</v>
      </c>
      <c r="K267" t="s">
        <v>213</v>
      </c>
      <c r="L267" s="47">
        <v>2768</v>
      </c>
      <c r="M267" t="s">
        <v>5732</v>
      </c>
      <c r="N267" s="53" t="s">
        <v>6183</v>
      </c>
      <c r="O267">
        <v>10030301</v>
      </c>
      <c r="P267" s="53" t="s">
        <v>6312</v>
      </c>
      <c r="R267" s="56"/>
    </row>
    <row r="268" spans="1:18" x14ac:dyDescent="0.25">
      <c r="A268">
        <v>10267</v>
      </c>
      <c r="B268" t="s">
        <v>5439</v>
      </c>
      <c r="C268" t="s">
        <v>441</v>
      </c>
      <c r="D268">
        <v>915</v>
      </c>
      <c r="E268" t="s">
        <v>51</v>
      </c>
      <c r="F268">
        <v>324</v>
      </c>
      <c r="G268" t="s">
        <v>462</v>
      </c>
      <c r="H268">
        <v>80</v>
      </c>
      <c r="I268" t="s">
        <v>110</v>
      </c>
      <c r="J268">
        <v>8</v>
      </c>
      <c r="K268" t="s">
        <v>206</v>
      </c>
      <c r="L268" s="47">
        <v>1384</v>
      </c>
      <c r="M268" t="s">
        <v>5733</v>
      </c>
      <c r="N268" s="53" t="s">
        <v>6184</v>
      </c>
      <c r="O268">
        <v>10188145</v>
      </c>
      <c r="P268" s="53" t="s">
        <v>6313</v>
      </c>
      <c r="R268" s="56"/>
    </row>
    <row r="269" spans="1:18" x14ac:dyDescent="0.25">
      <c r="A269">
        <v>10268</v>
      </c>
      <c r="B269" t="s">
        <v>161</v>
      </c>
      <c r="C269" t="s">
        <v>441</v>
      </c>
      <c r="D269">
        <v>915</v>
      </c>
      <c r="E269" t="s">
        <v>51</v>
      </c>
      <c r="F269">
        <v>324</v>
      </c>
      <c r="G269" t="s">
        <v>102</v>
      </c>
      <c r="H269">
        <v>40</v>
      </c>
      <c r="I269" t="s">
        <v>110</v>
      </c>
      <c r="J269">
        <v>8</v>
      </c>
      <c r="K269" t="s">
        <v>202</v>
      </c>
      <c r="L269" s="47">
        <v>1768</v>
      </c>
      <c r="M269" t="s">
        <v>5734</v>
      </c>
      <c r="N269" s="53" t="s">
        <v>6179</v>
      </c>
      <c r="O269">
        <v>10317291</v>
      </c>
      <c r="P269" s="53" t="s">
        <v>6309</v>
      </c>
      <c r="R269" s="56"/>
    </row>
    <row r="270" spans="1:18" x14ac:dyDescent="0.25">
      <c r="A270">
        <v>10269</v>
      </c>
      <c r="B270" t="s">
        <v>167</v>
      </c>
      <c r="C270" t="s">
        <v>441</v>
      </c>
      <c r="D270">
        <v>915</v>
      </c>
      <c r="E270" t="s">
        <v>51</v>
      </c>
      <c r="F270">
        <v>324</v>
      </c>
      <c r="G270" t="s">
        <v>134</v>
      </c>
      <c r="H270">
        <v>45</v>
      </c>
      <c r="I270" t="s">
        <v>114</v>
      </c>
      <c r="J270">
        <v>12</v>
      </c>
      <c r="K270" t="s">
        <v>202</v>
      </c>
      <c r="L270" s="47">
        <v>1768</v>
      </c>
      <c r="M270" t="s">
        <v>5735</v>
      </c>
      <c r="N270" s="53" t="s">
        <v>6144</v>
      </c>
      <c r="O270">
        <v>10331497</v>
      </c>
      <c r="P270" s="53" t="s">
        <v>6278</v>
      </c>
      <c r="R270" s="56"/>
    </row>
    <row r="271" spans="1:18" x14ac:dyDescent="0.25">
      <c r="A271">
        <v>10270</v>
      </c>
      <c r="B271" t="s">
        <v>5440</v>
      </c>
      <c r="C271" t="s">
        <v>441</v>
      </c>
      <c r="D271">
        <v>915</v>
      </c>
      <c r="E271" t="s">
        <v>51</v>
      </c>
      <c r="F271">
        <v>324</v>
      </c>
      <c r="G271" t="s">
        <v>132</v>
      </c>
      <c r="H271">
        <v>50</v>
      </c>
      <c r="I271" t="s">
        <v>110</v>
      </c>
      <c r="J271">
        <v>8</v>
      </c>
      <c r="K271" t="s">
        <v>206</v>
      </c>
      <c r="L271" s="47">
        <v>1384</v>
      </c>
      <c r="M271" t="s">
        <v>5736</v>
      </c>
      <c r="N271" s="53" t="s">
        <v>6184</v>
      </c>
      <c r="O271">
        <v>10331640</v>
      </c>
      <c r="P271" s="53" t="s">
        <v>6314</v>
      </c>
      <c r="R271" s="56"/>
    </row>
    <row r="272" spans="1:18" x14ac:dyDescent="0.25">
      <c r="A272">
        <v>10271</v>
      </c>
      <c r="B272" t="s">
        <v>5440</v>
      </c>
      <c r="C272" t="s">
        <v>441</v>
      </c>
      <c r="D272">
        <v>915</v>
      </c>
      <c r="E272" t="s">
        <v>51</v>
      </c>
      <c r="F272">
        <v>324</v>
      </c>
      <c r="G272" t="s">
        <v>132</v>
      </c>
      <c r="H272">
        <v>50</v>
      </c>
      <c r="I272" t="s">
        <v>110</v>
      </c>
      <c r="J272">
        <v>8</v>
      </c>
      <c r="K272" t="s">
        <v>202</v>
      </c>
      <c r="L272" s="47">
        <v>1768</v>
      </c>
      <c r="M272" t="s">
        <v>5737</v>
      </c>
      <c r="N272" s="53" t="s">
        <v>6184</v>
      </c>
      <c r="O272">
        <v>10618630</v>
      </c>
      <c r="P272" s="53" t="s">
        <v>6314</v>
      </c>
      <c r="R272" s="56"/>
    </row>
    <row r="273" spans="1:18" x14ac:dyDescent="0.25">
      <c r="A273">
        <v>10272</v>
      </c>
      <c r="B273" t="s">
        <v>5441</v>
      </c>
      <c r="C273" t="s">
        <v>441</v>
      </c>
      <c r="D273">
        <v>915</v>
      </c>
      <c r="E273" t="s">
        <v>51</v>
      </c>
      <c r="F273">
        <v>324</v>
      </c>
      <c r="G273" t="s">
        <v>132</v>
      </c>
      <c r="H273">
        <v>50</v>
      </c>
      <c r="I273" t="s">
        <v>110</v>
      </c>
      <c r="J273">
        <v>8</v>
      </c>
      <c r="K273" t="s">
        <v>202</v>
      </c>
      <c r="L273" s="47">
        <v>1768</v>
      </c>
      <c r="M273" t="s">
        <v>5738</v>
      </c>
      <c r="N273" s="53" t="s">
        <v>6184</v>
      </c>
      <c r="O273">
        <v>10891271</v>
      </c>
      <c r="P273" s="53" t="s">
        <v>6315</v>
      </c>
      <c r="R273" s="56"/>
    </row>
    <row r="274" spans="1:18" x14ac:dyDescent="0.25">
      <c r="A274">
        <v>10273</v>
      </c>
      <c r="B274" t="s">
        <v>5442</v>
      </c>
      <c r="C274" t="s">
        <v>441</v>
      </c>
      <c r="D274">
        <v>915</v>
      </c>
      <c r="E274" t="s">
        <v>51</v>
      </c>
      <c r="F274">
        <v>324</v>
      </c>
      <c r="G274" t="s">
        <v>132</v>
      </c>
      <c r="H274">
        <v>50</v>
      </c>
      <c r="I274" t="s">
        <v>99</v>
      </c>
      <c r="J274">
        <v>16</v>
      </c>
      <c r="K274" t="s">
        <v>202</v>
      </c>
      <c r="L274" s="47">
        <v>1768</v>
      </c>
      <c r="M274" t="s">
        <v>5739</v>
      </c>
      <c r="N274" s="53" t="s">
        <v>6185</v>
      </c>
      <c r="O274">
        <v>10977224</v>
      </c>
      <c r="P274" s="53" t="s">
        <v>6315</v>
      </c>
      <c r="R274" s="56"/>
    </row>
    <row r="275" spans="1:18" x14ac:dyDescent="0.25">
      <c r="A275">
        <v>10274</v>
      </c>
      <c r="B275" t="s">
        <v>5440</v>
      </c>
      <c r="C275" t="s">
        <v>441</v>
      </c>
      <c r="D275">
        <v>915</v>
      </c>
      <c r="E275" t="s">
        <v>51</v>
      </c>
      <c r="F275">
        <v>324</v>
      </c>
      <c r="G275" t="s">
        <v>132</v>
      </c>
      <c r="H275">
        <v>50</v>
      </c>
      <c r="I275" t="s">
        <v>99</v>
      </c>
      <c r="J275">
        <v>16</v>
      </c>
      <c r="K275" t="s">
        <v>206</v>
      </c>
      <c r="L275" s="47">
        <v>1384</v>
      </c>
      <c r="M275" t="s">
        <v>5740</v>
      </c>
      <c r="N275" s="53" t="s">
        <v>6184</v>
      </c>
      <c r="O275">
        <v>11005923</v>
      </c>
      <c r="P275" s="53" t="s">
        <v>6314</v>
      </c>
      <c r="R275" s="56"/>
    </row>
    <row r="276" spans="1:18" x14ac:dyDescent="0.25">
      <c r="A276">
        <v>10275</v>
      </c>
      <c r="B276" t="s">
        <v>5443</v>
      </c>
      <c r="C276" t="s">
        <v>441</v>
      </c>
      <c r="D276">
        <v>915</v>
      </c>
      <c r="E276" t="s">
        <v>51</v>
      </c>
      <c r="F276">
        <v>324</v>
      </c>
      <c r="G276" t="s">
        <v>229</v>
      </c>
      <c r="H276">
        <v>90</v>
      </c>
      <c r="I276" t="s">
        <v>110</v>
      </c>
      <c r="J276">
        <v>8</v>
      </c>
      <c r="K276" t="s">
        <v>202</v>
      </c>
      <c r="L276" s="47">
        <v>1768</v>
      </c>
      <c r="M276" t="s">
        <v>5741</v>
      </c>
      <c r="N276" s="53" t="s">
        <v>6186</v>
      </c>
      <c r="O276">
        <v>11163768</v>
      </c>
      <c r="P276" s="53" t="s">
        <v>6316</v>
      </c>
      <c r="R276" s="56"/>
    </row>
    <row r="277" spans="1:18" x14ac:dyDescent="0.25">
      <c r="A277">
        <v>10276</v>
      </c>
      <c r="B277" t="s">
        <v>446</v>
      </c>
      <c r="C277" t="s">
        <v>441</v>
      </c>
      <c r="D277">
        <v>915</v>
      </c>
      <c r="E277" t="s">
        <v>51</v>
      </c>
      <c r="F277">
        <v>324</v>
      </c>
      <c r="G277" t="s">
        <v>102</v>
      </c>
      <c r="H277">
        <v>40</v>
      </c>
      <c r="I277" t="s">
        <v>99</v>
      </c>
      <c r="J277">
        <v>16</v>
      </c>
      <c r="K277" t="s">
        <v>202</v>
      </c>
      <c r="L277" s="47">
        <v>1768</v>
      </c>
      <c r="M277" t="s">
        <v>5742</v>
      </c>
      <c r="N277" s="53" t="s">
        <v>6160</v>
      </c>
      <c r="O277">
        <v>11178261</v>
      </c>
      <c r="P277" s="53" t="s">
        <v>6284</v>
      </c>
      <c r="R277" s="56"/>
    </row>
    <row r="278" spans="1:18" x14ac:dyDescent="0.25">
      <c r="A278">
        <v>10277</v>
      </c>
      <c r="B278" t="s">
        <v>5440</v>
      </c>
      <c r="C278" t="s">
        <v>441</v>
      </c>
      <c r="D278">
        <v>915</v>
      </c>
      <c r="E278" t="s">
        <v>51</v>
      </c>
      <c r="F278">
        <v>324</v>
      </c>
      <c r="G278" t="s">
        <v>132</v>
      </c>
      <c r="H278">
        <v>50</v>
      </c>
      <c r="I278" t="s">
        <v>99</v>
      </c>
      <c r="J278">
        <v>16</v>
      </c>
      <c r="K278" t="s">
        <v>202</v>
      </c>
      <c r="L278" s="47">
        <v>1768</v>
      </c>
      <c r="M278" t="s">
        <v>5743</v>
      </c>
      <c r="N278" s="53" t="s">
        <v>6184</v>
      </c>
      <c r="O278">
        <v>11307263</v>
      </c>
      <c r="P278" s="53" t="s">
        <v>6314</v>
      </c>
      <c r="R278" s="56"/>
    </row>
    <row r="279" spans="1:18" x14ac:dyDescent="0.25">
      <c r="A279">
        <v>10278</v>
      </c>
      <c r="B279" t="s">
        <v>167</v>
      </c>
      <c r="C279" t="s">
        <v>441</v>
      </c>
      <c r="D279">
        <v>915</v>
      </c>
      <c r="E279" t="s">
        <v>51</v>
      </c>
      <c r="F279">
        <v>324</v>
      </c>
      <c r="G279" t="s">
        <v>134</v>
      </c>
      <c r="H279">
        <v>45</v>
      </c>
      <c r="I279" t="s">
        <v>114</v>
      </c>
      <c r="J279">
        <v>12</v>
      </c>
      <c r="K279" t="s">
        <v>202</v>
      </c>
      <c r="L279" s="47">
        <v>1768</v>
      </c>
      <c r="M279" t="s">
        <v>5744</v>
      </c>
      <c r="N279" s="53" t="s">
        <v>6144</v>
      </c>
      <c r="O279">
        <v>11335962</v>
      </c>
      <c r="P279" s="53" t="s">
        <v>6278</v>
      </c>
      <c r="R279" s="56"/>
    </row>
    <row r="280" spans="1:18" x14ac:dyDescent="0.25">
      <c r="A280">
        <v>10279</v>
      </c>
      <c r="B280" t="s">
        <v>5443</v>
      </c>
      <c r="C280" t="s">
        <v>441</v>
      </c>
      <c r="D280">
        <v>915</v>
      </c>
      <c r="E280" t="s">
        <v>51</v>
      </c>
      <c r="F280">
        <v>324</v>
      </c>
      <c r="G280" t="s">
        <v>229</v>
      </c>
      <c r="H280">
        <v>90</v>
      </c>
      <c r="I280" t="s">
        <v>114</v>
      </c>
      <c r="J280">
        <v>12</v>
      </c>
      <c r="K280" t="s">
        <v>202</v>
      </c>
      <c r="L280" s="47">
        <v>1768</v>
      </c>
      <c r="M280" t="s">
        <v>5745</v>
      </c>
      <c r="N280" s="53" t="s">
        <v>6186</v>
      </c>
      <c r="O280">
        <v>11335962</v>
      </c>
      <c r="P280" s="53" t="s">
        <v>6316</v>
      </c>
      <c r="R280" s="56"/>
    </row>
    <row r="281" spans="1:18" x14ac:dyDescent="0.25">
      <c r="A281">
        <v>10280</v>
      </c>
      <c r="B281" t="s">
        <v>5426</v>
      </c>
      <c r="C281" t="s">
        <v>441</v>
      </c>
      <c r="D281">
        <v>915</v>
      </c>
      <c r="E281" t="s">
        <v>51</v>
      </c>
      <c r="F281">
        <v>324</v>
      </c>
      <c r="G281" t="s">
        <v>462</v>
      </c>
      <c r="H281">
        <v>80</v>
      </c>
      <c r="I281" t="s">
        <v>110</v>
      </c>
      <c r="J281">
        <v>8</v>
      </c>
      <c r="K281" t="s">
        <v>202</v>
      </c>
      <c r="L281" s="47">
        <v>1768</v>
      </c>
      <c r="M281" t="s">
        <v>5746</v>
      </c>
      <c r="N281" s="53" t="s">
        <v>6168</v>
      </c>
      <c r="O281">
        <v>11608746</v>
      </c>
      <c r="P281" s="53" t="s">
        <v>6299</v>
      </c>
      <c r="R281" s="56"/>
    </row>
    <row r="282" spans="1:18" x14ac:dyDescent="0.25">
      <c r="A282">
        <v>10281</v>
      </c>
      <c r="B282" t="s">
        <v>5436</v>
      </c>
      <c r="C282" t="s">
        <v>441</v>
      </c>
      <c r="D282">
        <v>915</v>
      </c>
      <c r="E282" t="s">
        <v>51</v>
      </c>
      <c r="F282">
        <v>324</v>
      </c>
      <c r="G282" t="s">
        <v>229</v>
      </c>
      <c r="H282">
        <v>90</v>
      </c>
      <c r="I282" t="s">
        <v>110</v>
      </c>
      <c r="J282">
        <v>8</v>
      </c>
      <c r="K282" t="s">
        <v>202</v>
      </c>
      <c r="L282" s="47">
        <v>1768</v>
      </c>
      <c r="M282" t="s">
        <v>5747</v>
      </c>
      <c r="N282" s="53" t="s">
        <v>6181</v>
      </c>
      <c r="O282">
        <v>11752241</v>
      </c>
      <c r="P282" s="53" t="s">
        <v>6284</v>
      </c>
      <c r="R282" s="56"/>
    </row>
    <row r="283" spans="1:18" x14ac:dyDescent="0.25">
      <c r="A283">
        <v>10282</v>
      </c>
      <c r="B283" t="s">
        <v>5415</v>
      </c>
      <c r="C283" t="s">
        <v>441</v>
      </c>
      <c r="D283">
        <v>915</v>
      </c>
      <c r="E283" t="s">
        <v>51</v>
      </c>
      <c r="F283">
        <v>324</v>
      </c>
      <c r="G283" t="s">
        <v>132</v>
      </c>
      <c r="H283">
        <v>50</v>
      </c>
      <c r="I283" t="s">
        <v>114</v>
      </c>
      <c r="J283">
        <v>12</v>
      </c>
      <c r="K283" t="s">
        <v>202</v>
      </c>
      <c r="L283" s="47">
        <v>1768</v>
      </c>
      <c r="M283" t="s">
        <v>5748</v>
      </c>
      <c r="N283" s="53" t="s">
        <v>6155</v>
      </c>
      <c r="O283">
        <v>11752241</v>
      </c>
      <c r="P283" s="53" t="s">
        <v>6287</v>
      </c>
      <c r="R283" s="56"/>
    </row>
    <row r="284" spans="1:18" x14ac:dyDescent="0.25">
      <c r="A284">
        <v>10283</v>
      </c>
      <c r="B284" t="s">
        <v>5284</v>
      </c>
      <c r="C284" t="s">
        <v>441</v>
      </c>
      <c r="D284">
        <v>915</v>
      </c>
      <c r="E284" t="s">
        <v>51</v>
      </c>
      <c r="F284">
        <v>324</v>
      </c>
      <c r="G284" t="s">
        <v>102</v>
      </c>
      <c r="H284">
        <v>40</v>
      </c>
      <c r="I284" t="s">
        <v>114</v>
      </c>
      <c r="J284">
        <v>12</v>
      </c>
      <c r="K284" t="s">
        <v>206</v>
      </c>
      <c r="L284" s="47">
        <v>1384</v>
      </c>
      <c r="M284" t="s">
        <v>5749</v>
      </c>
      <c r="N284" s="53" t="s">
        <v>6187</v>
      </c>
      <c r="O284">
        <v>11752241</v>
      </c>
      <c r="P284" s="53" t="s">
        <v>6317</v>
      </c>
      <c r="R284" s="56"/>
    </row>
    <row r="285" spans="1:18" x14ac:dyDescent="0.25">
      <c r="A285">
        <v>10284</v>
      </c>
      <c r="B285" t="s">
        <v>5443</v>
      </c>
      <c r="C285" t="s">
        <v>441</v>
      </c>
      <c r="D285">
        <v>915</v>
      </c>
      <c r="E285" t="s">
        <v>51</v>
      </c>
      <c r="F285">
        <v>324</v>
      </c>
      <c r="G285" t="s">
        <v>229</v>
      </c>
      <c r="H285">
        <v>90</v>
      </c>
      <c r="I285" t="s">
        <v>114</v>
      </c>
      <c r="J285">
        <v>12</v>
      </c>
      <c r="K285" t="s">
        <v>202</v>
      </c>
      <c r="L285" s="47">
        <v>1768</v>
      </c>
      <c r="M285" t="s">
        <v>5750</v>
      </c>
      <c r="N285" s="53" t="s">
        <v>6186</v>
      </c>
      <c r="O285">
        <v>12067786</v>
      </c>
      <c r="P285" s="53" t="s">
        <v>6316</v>
      </c>
      <c r="R285" s="56"/>
    </row>
    <row r="286" spans="1:18" x14ac:dyDescent="0.25">
      <c r="A286">
        <v>10285</v>
      </c>
      <c r="B286" t="s">
        <v>49</v>
      </c>
      <c r="C286" t="s">
        <v>441</v>
      </c>
      <c r="D286">
        <v>915</v>
      </c>
      <c r="E286" t="s">
        <v>51</v>
      </c>
      <c r="F286">
        <v>324</v>
      </c>
      <c r="G286" t="s">
        <v>132</v>
      </c>
      <c r="H286">
        <v>50</v>
      </c>
      <c r="I286" t="s">
        <v>219</v>
      </c>
      <c r="J286">
        <v>20</v>
      </c>
      <c r="K286" t="s">
        <v>213</v>
      </c>
      <c r="L286" s="47">
        <v>2768</v>
      </c>
      <c r="M286" t="s">
        <v>5751</v>
      </c>
      <c r="N286" s="53" t="s">
        <v>6177</v>
      </c>
      <c r="O286">
        <v>12182726</v>
      </c>
      <c r="P286" s="53" t="s">
        <v>6307</v>
      </c>
      <c r="R286" s="56"/>
    </row>
    <row r="287" spans="1:18" x14ac:dyDescent="0.25">
      <c r="A287">
        <v>10286</v>
      </c>
      <c r="B287" t="s">
        <v>5426</v>
      </c>
      <c r="C287" t="s">
        <v>441</v>
      </c>
      <c r="D287">
        <v>915</v>
      </c>
      <c r="E287" t="s">
        <v>51</v>
      </c>
      <c r="F287">
        <v>324</v>
      </c>
      <c r="G287" t="s">
        <v>229</v>
      </c>
      <c r="H287">
        <v>90</v>
      </c>
      <c r="I287" t="s">
        <v>114</v>
      </c>
      <c r="J287">
        <v>12</v>
      </c>
      <c r="K287" t="s">
        <v>206</v>
      </c>
      <c r="L287" s="47">
        <v>1384</v>
      </c>
      <c r="M287" t="s">
        <v>5752</v>
      </c>
      <c r="N287" s="53" t="s">
        <v>6168</v>
      </c>
      <c r="O287">
        <v>12182726</v>
      </c>
      <c r="P287" s="53" t="s">
        <v>6299</v>
      </c>
      <c r="R287" s="56"/>
    </row>
    <row r="288" spans="1:18" x14ac:dyDescent="0.25">
      <c r="A288">
        <v>10287</v>
      </c>
      <c r="B288" t="s">
        <v>5426</v>
      </c>
      <c r="C288" t="s">
        <v>441</v>
      </c>
      <c r="D288">
        <v>915</v>
      </c>
      <c r="E288" t="s">
        <v>51</v>
      </c>
      <c r="F288">
        <v>324</v>
      </c>
      <c r="G288" t="s">
        <v>229</v>
      </c>
      <c r="H288">
        <v>90</v>
      </c>
      <c r="I288" t="s">
        <v>114</v>
      </c>
      <c r="J288">
        <v>12</v>
      </c>
      <c r="K288" t="s">
        <v>202</v>
      </c>
      <c r="L288" s="47">
        <v>1768</v>
      </c>
      <c r="M288" t="s">
        <v>5753</v>
      </c>
      <c r="N288" s="53" t="s">
        <v>6168</v>
      </c>
      <c r="O288">
        <v>12182726</v>
      </c>
      <c r="P288" s="53" t="s">
        <v>6299</v>
      </c>
      <c r="R288" s="56"/>
    </row>
    <row r="289" spans="1:18" x14ac:dyDescent="0.25">
      <c r="A289">
        <v>10288</v>
      </c>
      <c r="B289" t="s">
        <v>5426</v>
      </c>
      <c r="C289" t="s">
        <v>441</v>
      </c>
      <c r="D289">
        <v>915</v>
      </c>
      <c r="E289" t="s">
        <v>51</v>
      </c>
      <c r="F289">
        <v>324</v>
      </c>
      <c r="G289" t="s">
        <v>229</v>
      </c>
      <c r="H289">
        <v>90</v>
      </c>
      <c r="I289" t="s">
        <v>114</v>
      </c>
      <c r="J289">
        <v>12</v>
      </c>
      <c r="K289" t="s">
        <v>206</v>
      </c>
      <c r="L289" s="47">
        <v>1384</v>
      </c>
      <c r="M289" t="s">
        <v>5752</v>
      </c>
      <c r="N289" s="53" t="s">
        <v>6168</v>
      </c>
      <c r="O289">
        <v>12182726</v>
      </c>
      <c r="P289" s="53" t="s">
        <v>6299</v>
      </c>
      <c r="R289" s="56"/>
    </row>
    <row r="290" spans="1:18" x14ac:dyDescent="0.25">
      <c r="A290">
        <v>10289</v>
      </c>
      <c r="B290" t="s">
        <v>5433</v>
      </c>
      <c r="C290" t="s">
        <v>441</v>
      </c>
      <c r="D290">
        <v>915</v>
      </c>
      <c r="E290" t="s">
        <v>51</v>
      </c>
      <c r="F290">
        <v>324</v>
      </c>
      <c r="G290" t="s">
        <v>134</v>
      </c>
      <c r="H290">
        <v>45</v>
      </c>
      <c r="I290" t="s">
        <v>110</v>
      </c>
      <c r="J290">
        <v>8</v>
      </c>
      <c r="K290" t="s">
        <v>206</v>
      </c>
      <c r="L290" s="47">
        <v>1384</v>
      </c>
      <c r="M290" t="s">
        <v>5754</v>
      </c>
      <c r="N290" s="53" t="s">
        <v>6175</v>
      </c>
      <c r="O290">
        <v>12182726</v>
      </c>
      <c r="P290" s="53" t="s">
        <v>6305</v>
      </c>
      <c r="R290" s="56"/>
    </row>
    <row r="291" spans="1:18" x14ac:dyDescent="0.25">
      <c r="A291">
        <v>10290</v>
      </c>
      <c r="B291" t="s">
        <v>5436</v>
      </c>
      <c r="C291" t="s">
        <v>441</v>
      </c>
      <c r="D291">
        <v>915</v>
      </c>
      <c r="E291" t="s">
        <v>51</v>
      </c>
      <c r="F291">
        <v>324</v>
      </c>
      <c r="G291" t="s">
        <v>229</v>
      </c>
      <c r="H291">
        <v>90</v>
      </c>
      <c r="I291" t="s">
        <v>99</v>
      </c>
      <c r="J291">
        <v>16</v>
      </c>
      <c r="K291" t="s">
        <v>202</v>
      </c>
      <c r="L291" s="47">
        <v>1768</v>
      </c>
      <c r="M291" t="s">
        <v>5755</v>
      </c>
      <c r="N291" s="53" t="s">
        <v>6181</v>
      </c>
      <c r="O291">
        <v>12326221</v>
      </c>
      <c r="P291" s="53" t="s">
        <v>6284</v>
      </c>
      <c r="R291" s="56"/>
    </row>
    <row r="292" spans="1:18" x14ac:dyDescent="0.25">
      <c r="A292">
        <v>10291</v>
      </c>
      <c r="B292" t="s">
        <v>5284</v>
      </c>
      <c r="C292" t="s">
        <v>441</v>
      </c>
      <c r="D292">
        <v>915</v>
      </c>
      <c r="E292" t="s">
        <v>51</v>
      </c>
      <c r="F292">
        <v>324</v>
      </c>
      <c r="G292" t="s">
        <v>102</v>
      </c>
      <c r="H292">
        <v>40</v>
      </c>
      <c r="I292" t="s">
        <v>99</v>
      </c>
      <c r="J292">
        <v>16</v>
      </c>
      <c r="K292" t="s">
        <v>202</v>
      </c>
      <c r="L292" s="47">
        <v>1768</v>
      </c>
      <c r="M292" t="s">
        <v>5756</v>
      </c>
      <c r="N292" s="53" t="s">
        <v>6187</v>
      </c>
      <c r="O292">
        <v>12326221</v>
      </c>
      <c r="P292" s="53" t="s">
        <v>6317</v>
      </c>
      <c r="R292" s="56"/>
    </row>
    <row r="293" spans="1:18" x14ac:dyDescent="0.25">
      <c r="A293">
        <v>10292</v>
      </c>
      <c r="B293" t="s">
        <v>5433</v>
      </c>
      <c r="C293" t="s">
        <v>441</v>
      </c>
      <c r="D293">
        <v>915</v>
      </c>
      <c r="E293" t="s">
        <v>51</v>
      </c>
      <c r="F293">
        <v>324</v>
      </c>
      <c r="G293" t="s">
        <v>134</v>
      </c>
      <c r="H293">
        <v>45</v>
      </c>
      <c r="I293" t="s">
        <v>99</v>
      </c>
      <c r="J293">
        <v>16</v>
      </c>
      <c r="K293" t="s">
        <v>206</v>
      </c>
      <c r="L293" s="47">
        <v>1384</v>
      </c>
      <c r="M293" t="s">
        <v>5757</v>
      </c>
      <c r="N293" s="53" t="s">
        <v>6175</v>
      </c>
      <c r="O293">
        <v>12326221</v>
      </c>
      <c r="P293" s="53" t="s">
        <v>6305</v>
      </c>
      <c r="R293" s="56"/>
    </row>
    <row r="294" spans="1:18" x14ac:dyDescent="0.25">
      <c r="A294">
        <v>10293</v>
      </c>
      <c r="B294" t="s">
        <v>471</v>
      </c>
      <c r="C294" t="s">
        <v>441</v>
      </c>
      <c r="D294">
        <v>915</v>
      </c>
      <c r="E294" t="s">
        <v>51</v>
      </c>
      <c r="F294">
        <v>324</v>
      </c>
      <c r="G294" t="s">
        <v>102</v>
      </c>
      <c r="H294">
        <v>40</v>
      </c>
      <c r="I294" t="s">
        <v>114</v>
      </c>
      <c r="J294">
        <v>12</v>
      </c>
      <c r="K294" t="s">
        <v>202</v>
      </c>
      <c r="L294" s="47">
        <v>1768</v>
      </c>
      <c r="M294" t="s">
        <v>5758</v>
      </c>
      <c r="N294" s="53" t="s">
        <v>6188</v>
      </c>
      <c r="O294">
        <v>12469716</v>
      </c>
      <c r="P294" s="53" t="s">
        <v>6317</v>
      </c>
      <c r="R294" s="56"/>
    </row>
    <row r="295" spans="1:18" x14ac:dyDescent="0.25">
      <c r="A295">
        <v>10294</v>
      </c>
      <c r="B295" t="s">
        <v>5433</v>
      </c>
      <c r="C295" t="s">
        <v>441</v>
      </c>
      <c r="D295">
        <v>915</v>
      </c>
      <c r="E295" t="s">
        <v>51</v>
      </c>
      <c r="F295">
        <v>324</v>
      </c>
      <c r="G295" t="s">
        <v>134</v>
      </c>
      <c r="H295">
        <v>45</v>
      </c>
      <c r="I295" t="s">
        <v>110</v>
      </c>
      <c r="J295">
        <v>8</v>
      </c>
      <c r="K295" t="s">
        <v>206</v>
      </c>
      <c r="L295" s="47">
        <v>1384</v>
      </c>
      <c r="M295" t="s">
        <v>5759</v>
      </c>
      <c r="N295" s="53" t="s">
        <v>6175</v>
      </c>
      <c r="O295">
        <v>12469716</v>
      </c>
      <c r="P295" s="53" t="s">
        <v>6305</v>
      </c>
      <c r="R295" s="56"/>
    </row>
    <row r="296" spans="1:18" x14ac:dyDescent="0.25">
      <c r="A296">
        <v>10295</v>
      </c>
      <c r="B296" t="s">
        <v>5426</v>
      </c>
      <c r="C296" t="s">
        <v>441</v>
      </c>
      <c r="D296">
        <v>915</v>
      </c>
      <c r="E296" t="s">
        <v>51</v>
      </c>
      <c r="F296">
        <v>324</v>
      </c>
      <c r="G296" t="s">
        <v>229</v>
      </c>
      <c r="H296">
        <v>90</v>
      </c>
      <c r="I296" t="s">
        <v>114</v>
      </c>
      <c r="J296">
        <v>12</v>
      </c>
      <c r="K296" t="s">
        <v>202</v>
      </c>
      <c r="L296" s="47">
        <v>1768</v>
      </c>
      <c r="M296" t="s">
        <v>5753</v>
      </c>
      <c r="N296" s="53" t="s">
        <v>6168</v>
      </c>
      <c r="O296">
        <v>12613211</v>
      </c>
      <c r="P296" s="53" t="s">
        <v>6299</v>
      </c>
      <c r="R296" s="56"/>
    </row>
    <row r="297" spans="1:18" x14ac:dyDescent="0.25">
      <c r="A297">
        <v>10296</v>
      </c>
      <c r="B297" t="s">
        <v>5433</v>
      </c>
      <c r="C297" t="s">
        <v>441</v>
      </c>
      <c r="D297">
        <v>915</v>
      </c>
      <c r="E297" t="s">
        <v>51</v>
      </c>
      <c r="F297">
        <v>324</v>
      </c>
      <c r="G297" t="s">
        <v>134</v>
      </c>
      <c r="H297">
        <v>45</v>
      </c>
      <c r="I297" t="s">
        <v>110</v>
      </c>
      <c r="J297">
        <v>8</v>
      </c>
      <c r="K297" t="s">
        <v>202</v>
      </c>
      <c r="L297" s="47">
        <v>1768</v>
      </c>
      <c r="M297" t="s">
        <v>5760</v>
      </c>
      <c r="N297" s="53" t="s">
        <v>6175</v>
      </c>
      <c r="O297">
        <v>12613211</v>
      </c>
      <c r="P297" s="53" t="s">
        <v>6305</v>
      </c>
      <c r="R297" s="56"/>
    </row>
    <row r="298" spans="1:18" x14ac:dyDescent="0.25">
      <c r="A298">
        <v>10297</v>
      </c>
      <c r="B298" t="s">
        <v>167</v>
      </c>
      <c r="C298" t="s">
        <v>441</v>
      </c>
      <c r="D298">
        <v>915</v>
      </c>
      <c r="E298" t="s">
        <v>51</v>
      </c>
      <c r="F298">
        <v>324</v>
      </c>
      <c r="G298" t="s">
        <v>102</v>
      </c>
      <c r="H298">
        <v>40</v>
      </c>
      <c r="I298" t="s">
        <v>99</v>
      </c>
      <c r="J298">
        <v>16</v>
      </c>
      <c r="K298" t="s">
        <v>202</v>
      </c>
      <c r="L298" s="47">
        <v>1768</v>
      </c>
      <c r="M298" t="s">
        <v>5761</v>
      </c>
      <c r="N298" s="53" t="s">
        <v>6144</v>
      </c>
      <c r="O298">
        <v>12627417</v>
      </c>
      <c r="P298" s="53" t="s">
        <v>6278</v>
      </c>
      <c r="R298" s="56"/>
    </row>
    <row r="299" spans="1:18" x14ac:dyDescent="0.25">
      <c r="A299">
        <v>10298</v>
      </c>
      <c r="B299" t="s">
        <v>5444</v>
      </c>
      <c r="C299" t="s">
        <v>441</v>
      </c>
      <c r="D299">
        <v>915</v>
      </c>
      <c r="E299" t="s">
        <v>51</v>
      </c>
      <c r="F299">
        <v>324</v>
      </c>
      <c r="G299" t="s">
        <v>134</v>
      </c>
      <c r="H299">
        <v>45</v>
      </c>
      <c r="I299" t="s">
        <v>99</v>
      </c>
      <c r="J299">
        <v>16</v>
      </c>
      <c r="K299" t="s">
        <v>202</v>
      </c>
      <c r="L299" s="47">
        <v>1768</v>
      </c>
      <c r="M299" t="s">
        <v>5762</v>
      </c>
      <c r="N299" s="53" t="s">
        <v>6188</v>
      </c>
      <c r="O299">
        <v>12756706</v>
      </c>
      <c r="P299" s="53" t="s">
        <v>6318</v>
      </c>
      <c r="R299" s="56"/>
    </row>
    <row r="300" spans="1:18" x14ac:dyDescent="0.25">
      <c r="A300">
        <v>10299</v>
      </c>
      <c r="B300" t="s">
        <v>5426</v>
      </c>
      <c r="C300" t="s">
        <v>441</v>
      </c>
      <c r="D300">
        <v>915</v>
      </c>
      <c r="E300" t="s">
        <v>51</v>
      </c>
      <c r="F300">
        <v>324</v>
      </c>
      <c r="G300" t="s">
        <v>462</v>
      </c>
      <c r="H300">
        <v>80</v>
      </c>
      <c r="I300" t="s">
        <v>99</v>
      </c>
      <c r="J300">
        <v>16</v>
      </c>
      <c r="K300" t="s">
        <v>202</v>
      </c>
      <c r="L300" s="47">
        <v>1768</v>
      </c>
      <c r="M300" t="s">
        <v>5763</v>
      </c>
      <c r="N300" s="53" t="s">
        <v>6168</v>
      </c>
      <c r="O300">
        <v>12914407</v>
      </c>
      <c r="P300" s="53" t="s">
        <v>6299</v>
      </c>
      <c r="R300" s="56"/>
    </row>
    <row r="301" spans="1:18" x14ac:dyDescent="0.25">
      <c r="A301">
        <v>10300</v>
      </c>
      <c r="B301" t="s">
        <v>5426</v>
      </c>
      <c r="C301" t="s">
        <v>441</v>
      </c>
      <c r="D301">
        <v>915</v>
      </c>
      <c r="E301" t="s">
        <v>51</v>
      </c>
      <c r="F301">
        <v>324</v>
      </c>
      <c r="G301" t="s">
        <v>462</v>
      </c>
      <c r="H301">
        <v>80</v>
      </c>
      <c r="I301" t="s">
        <v>99</v>
      </c>
      <c r="J301">
        <v>16</v>
      </c>
      <c r="K301" t="s">
        <v>202</v>
      </c>
      <c r="L301" s="47">
        <v>1768</v>
      </c>
      <c r="M301" t="s">
        <v>5764</v>
      </c>
      <c r="N301" s="53" t="s">
        <v>6168</v>
      </c>
      <c r="O301">
        <v>13344892</v>
      </c>
      <c r="P301" s="53" t="s">
        <v>6299</v>
      </c>
      <c r="R301" s="56"/>
    </row>
    <row r="302" spans="1:18" x14ac:dyDescent="0.25">
      <c r="A302">
        <v>10301</v>
      </c>
      <c r="B302" t="s">
        <v>5433</v>
      </c>
      <c r="C302" t="s">
        <v>441</v>
      </c>
      <c r="D302">
        <v>915</v>
      </c>
      <c r="E302" t="s">
        <v>51</v>
      </c>
      <c r="F302">
        <v>324</v>
      </c>
      <c r="G302" t="s">
        <v>134</v>
      </c>
      <c r="H302">
        <v>45</v>
      </c>
      <c r="I302" t="s">
        <v>110</v>
      </c>
      <c r="J302">
        <v>8</v>
      </c>
      <c r="K302" t="s">
        <v>202</v>
      </c>
      <c r="L302" s="47">
        <v>1768</v>
      </c>
      <c r="M302" t="s">
        <v>5765</v>
      </c>
      <c r="N302" s="53" t="s">
        <v>6175</v>
      </c>
      <c r="O302">
        <v>13617676</v>
      </c>
      <c r="P302" s="53" t="s">
        <v>6305</v>
      </c>
      <c r="R302" s="56"/>
    </row>
    <row r="303" spans="1:18" x14ac:dyDescent="0.25">
      <c r="A303">
        <v>10302</v>
      </c>
      <c r="B303" t="s">
        <v>5426</v>
      </c>
      <c r="C303" t="s">
        <v>441</v>
      </c>
      <c r="D303">
        <v>915</v>
      </c>
      <c r="E303" t="s">
        <v>51</v>
      </c>
      <c r="F303">
        <v>324</v>
      </c>
      <c r="G303" t="s">
        <v>462</v>
      </c>
      <c r="H303">
        <v>80</v>
      </c>
      <c r="I303" t="s">
        <v>99</v>
      </c>
      <c r="J303">
        <v>16</v>
      </c>
      <c r="K303" t="s">
        <v>202</v>
      </c>
      <c r="L303" s="47">
        <v>1768</v>
      </c>
      <c r="M303" t="s">
        <v>5766</v>
      </c>
      <c r="N303" s="53" t="s">
        <v>6168</v>
      </c>
      <c r="O303">
        <v>14048161</v>
      </c>
      <c r="P303" s="53" t="s">
        <v>6299</v>
      </c>
      <c r="R303" s="56"/>
    </row>
    <row r="304" spans="1:18" x14ac:dyDescent="0.25">
      <c r="A304">
        <v>10303</v>
      </c>
      <c r="B304" t="s">
        <v>5401</v>
      </c>
      <c r="C304" t="s">
        <v>1028</v>
      </c>
      <c r="D304">
        <v>862</v>
      </c>
      <c r="E304" t="s">
        <v>5395</v>
      </c>
      <c r="F304">
        <v>341</v>
      </c>
      <c r="G304" t="s">
        <v>229</v>
      </c>
      <c r="H304">
        <v>90</v>
      </c>
      <c r="I304" t="s">
        <v>110</v>
      </c>
      <c r="J304">
        <v>8</v>
      </c>
      <c r="K304" t="s">
        <v>206</v>
      </c>
      <c r="L304" s="47">
        <v>1384</v>
      </c>
      <c r="M304" t="s">
        <v>5767</v>
      </c>
      <c r="N304" s="53" t="s">
        <v>6131</v>
      </c>
      <c r="O304">
        <v>11752241</v>
      </c>
      <c r="P304" s="53" t="s">
        <v>6269</v>
      </c>
      <c r="R304" s="56"/>
    </row>
    <row r="305" spans="1:18" x14ac:dyDescent="0.25">
      <c r="A305">
        <v>10304</v>
      </c>
      <c r="B305" t="s">
        <v>161</v>
      </c>
      <c r="C305" t="s">
        <v>806</v>
      </c>
      <c r="D305">
        <v>1093</v>
      </c>
      <c r="E305" t="s">
        <v>5393</v>
      </c>
      <c r="F305">
        <v>366</v>
      </c>
      <c r="G305" t="s">
        <v>134</v>
      </c>
      <c r="H305">
        <v>45</v>
      </c>
      <c r="I305" t="s">
        <v>110</v>
      </c>
      <c r="J305">
        <v>8</v>
      </c>
      <c r="K305" t="s">
        <v>206</v>
      </c>
      <c r="L305" s="47">
        <v>1384</v>
      </c>
      <c r="M305" t="s">
        <v>5768</v>
      </c>
      <c r="N305" s="53" t="s">
        <v>6179</v>
      </c>
      <c r="O305">
        <v>9169331</v>
      </c>
      <c r="P305" s="53" t="s">
        <v>6309</v>
      </c>
      <c r="R305" s="56"/>
    </row>
    <row r="306" spans="1:18" x14ac:dyDescent="0.25">
      <c r="A306">
        <v>10305</v>
      </c>
      <c r="B306" t="s">
        <v>161</v>
      </c>
      <c r="C306" t="s">
        <v>806</v>
      </c>
      <c r="D306">
        <v>1093</v>
      </c>
      <c r="E306" t="s">
        <v>5393</v>
      </c>
      <c r="F306">
        <v>366</v>
      </c>
      <c r="G306" t="s">
        <v>134</v>
      </c>
      <c r="H306">
        <v>45</v>
      </c>
      <c r="I306" t="s">
        <v>114</v>
      </c>
      <c r="J306">
        <v>12</v>
      </c>
      <c r="K306" t="s">
        <v>202</v>
      </c>
      <c r="L306" s="47">
        <v>1768</v>
      </c>
      <c r="M306" t="s">
        <v>5769</v>
      </c>
      <c r="N306" s="53" t="s">
        <v>6179</v>
      </c>
      <c r="O306">
        <v>9456321</v>
      </c>
      <c r="P306" s="53" t="s">
        <v>6309</v>
      </c>
      <c r="R306" s="56"/>
    </row>
    <row r="307" spans="1:18" x14ac:dyDescent="0.25">
      <c r="A307">
        <v>10306</v>
      </c>
      <c r="B307" t="s">
        <v>161</v>
      </c>
      <c r="C307" t="s">
        <v>806</v>
      </c>
      <c r="D307">
        <v>1093</v>
      </c>
      <c r="E307" t="s">
        <v>5393</v>
      </c>
      <c r="F307">
        <v>366</v>
      </c>
      <c r="G307" t="s">
        <v>134</v>
      </c>
      <c r="H307">
        <v>45</v>
      </c>
      <c r="I307" t="s">
        <v>110</v>
      </c>
      <c r="J307">
        <v>8</v>
      </c>
      <c r="K307" t="s">
        <v>206</v>
      </c>
      <c r="L307" s="47">
        <v>1384</v>
      </c>
      <c r="M307" t="s">
        <v>5770</v>
      </c>
      <c r="N307" s="53" t="s">
        <v>6179</v>
      </c>
      <c r="O307">
        <v>10030301</v>
      </c>
      <c r="P307" s="53" t="s">
        <v>6309</v>
      </c>
      <c r="R307" s="56"/>
    </row>
    <row r="308" spans="1:18" x14ac:dyDescent="0.25">
      <c r="A308">
        <v>10307</v>
      </c>
      <c r="B308" t="s">
        <v>461</v>
      </c>
      <c r="C308" t="s">
        <v>806</v>
      </c>
      <c r="D308">
        <v>1093</v>
      </c>
      <c r="E308" t="s">
        <v>5393</v>
      </c>
      <c r="F308">
        <v>366</v>
      </c>
      <c r="G308" t="s">
        <v>462</v>
      </c>
      <c r="H308">
        <v>80</v>
      </c>
      <c r="I308" t="s">
        <v>110</v>
      </c>
      <c r="J308">
        <v>8</v>
      </c>
      <c r="K308" t="s">
        <v>202</v>
      </c>
      <c r="L308" s="47">
        <v>1768</v>
      </c>
      <c r="M308" t="s">
        <v>5771</v>
      </c>
      <c r="N308" s="53" t="s">
        <v>6149</v>
      </c>
      <c r="O308">
        <v>10173796</v>
      </c>
      <c r="P308" s="53" t="s">
        <v>6283</v>
      </c>
      <c r="R308" s="56"/>
    </row>
    <row r="309" spans="1:18" x14ac:dyDescent="0.25">
      <c r="A309">
        <v>10308</v>
      </c>
      <c r="B309" t="s">
        <v>161</v>
      </c>
      <c r="C309" t="s">
        <v>806</v>
      </c>
      <c r="D309">
        <v>1093</v>
      </c>
      <c r="E309" t="s">
        <v>5393</v>
      </c>
      <c r="F309">
        <v>366</v>
      </c>
      <c r="G309" t="s">
        <v>132</v>
      </c>
      <c r="H309">
        <v>50</v>
      </c>
      <c r="I309" t="s">
        <v>110</v>
      </c>
      <c r="J309">
        <v>8</v>
      </c>
      <c r="K309" t="s">
        <v>206</v>
      </c>
      <c r="L309" s="47">
        <v>1384</v>
      </c>
      <c r="M309" t="s">
        <v>5772</v>
      </c>
      <c r="N309" s="53" t="s">
        <v>6179</v>
      </c>
      <c r="O309">
        <v>10317291</v>
      </c>
      <c r="P309" s="53" t="s">
        <v>6309</v>
      </c>
      <c r="R309" s="56"/>
    </row>
    <row r="310" spans="1:18" x14ac:dyDescent="0.25">
      <c r="A310">
        <v>10309</v>
      </c>
      <c r="B310" t="s">
        <v>161</v>
      </c>
      <c r="C310" t="s">
        <v>806</v>
      </c>
      <c r="D310">
        <v>1093</v>
      </c>
      <c r="E310" t="s">
        <v>5393</v>
      </c>
      <c r="F310">
        <v>366</v>
      </c>
      <c r="G310" t="s">
        <v>134</v>
      </c>
      <c r="H310">
        <v>45</v>
      </c>
      <c r="I310" t="s">
        <v>114</v>
      </c>
      <c r="J310">
        <v>12</v>
      </c>
      <c r="K310" t="s">
        <v>202</v>
      </c>
      <c r="L310" s="47">
        <v>1768</v>
      </c>
      <c r="M310" t="s">
        <v>5773</v>
      </c>
      <c r="N310" s="53" t="s">
        <v>6179</v>
      </c>
      <c r="O310">
        <v>10747776</v>
      </c>
      <c r="P310" s="53" t="s">
        <v>6309</v>
      </c>
      <c r="R310" s="56"/>
    </row>
    <row r="311" spans="1:18" x14ac:dyDescent="0.25">
      <c r="A311">
        <v>10310</v>
      </c>
      <c r="B311" t="s">
        <v>161</v>
      </c>
      <c r="C311" t="s">
        <v>806</v>
      </c>
      <c r="D311">
        <v>1093</v>
      </c>
      <c r="E311" t="s">
        <v>5393</v>
      </c>
      <c r="F311">
        <v>366</v>
      </c>
      <c r="G311" t="s">
        <v>134</v>
      </c>
      <c r="H311">
        <v>45</v>
      </c>
      <c r="I311" t="s">
        <v>114</v>
      </c>
      <c r="J311">
        <v>12</v>
      </c>
      <c r="K311" t="s">
        <v>206</v>
      </c>
      <c r="L311" s="47">
        <v>1384</v>
      </c>
      <c r="M311" t="s">
        <v>5774</v>
      </c>
      <c r="N311" s="53" t="s">
        <v>6179</v>
      </c>
      <c r="O311">
        <v>10747776</v>
      </c>
      <c r="P311" s="53" t="s">
        <v>6309</v>
      </c>
      <c r="R311" s="56"/>
    </row>
    <row r="312" spans="1:18" x14ac:dyDescent="0.25">
      <c r="A312">
        <v>10311</v>
      </c>
      <c r="B312" t="s">
        <v>461</v>
      </c>
      <c r="C312" t="s">
        <v>806</v>
      </c>
      <c r="D312">
        <v>1093</v>
      </c>
      <c r="E312" t="s">
        <v>5393</v>
      </c>
      <c r="F312">
        <v>366</v>
      </c>
      <c r="G312" t="s">
        <v>462</v>
      </c>
      <c r="H312">
        <v>80</v>
      </c>
      <c r="I312" t="s">
        <v>114</v>
      </c>
      <c r="J312">
        <v>12</v>
      </c>
      <c r="K312" t="s">
        <v>202</v>
      </c>
      <c r="L312" s="47">
        <v>1768</v>
      </c>
      <c r="M312" t="s">
        <v>5775</v>
      </c>
      <c r="N312" s="53" t="s">
        <v>6149</v>
      </c>
      <c r="O312">
        <v>11465251</v>
      </c>
      <c r="P312" s="53" t="s">
        <v>6283</v>
      </c>
      <c r="R312" s="56"/>
    </row>
    <row r="313" spans="1:18" x14ac:dyDescent="0.25">
      <c r="A313">
        <v>10312</v>
      </c>
      <c r="B313" t="s">
        <v>5445</v>
      </c>
      <c r="C313" t="s">
        <v>806</v>
      </c>
      <c r="D313">
        <v>1093</v>
      </c>
      <c r="E313" t="s">
        <v>5393</v>
      </c>
      <c r="F313">
        <v>366</v>
      </c>
      <c r="G313" t="s">
        <v>132</v>
      </c>
      <c r="H313">
        <v>50</v>
      </c>
      <c r="I313" t="s">
        <v>110</v>
      </c>
      <c r="J313">
        <v>8</v>
      </c>
      <c r="K313" t="s">
        <v>202</v>
      </c>
      <c r="L313" s="47">
        <v>1768</v>
      </c>
      <c r="M313" t="s">
        <v>5776</v>
      </c>
      <c r="N313" s="53" t="s">
        <v>6188</v>
      </c>
      <c r="O313">
        <v>11752241</v>
      </c>
      <c r="P313" s="53" t="s">
        <v>6319</v>
      </c>
      <c r="R313" s="56"/>
    </row>
    <row r="314" spans="1:18" x14ac:dyDescent="0.25">
      <c r="A314">
        <v>10313</v>
      </c>
      <c r="B314" t="s">
        <v>5404</v>
      </c>
      <c r="C314" t="s">
        <v>806</v>
      </c>
      <c r="D314">
        <v>1093</v>
      </c>
      <c r="E314" t="s">
        <v>5393</v>
      </c>
      <c r="F314">
        <v>366</v>
      </c>
      <c r="G314" t="s">
        <v>462</v>
      </c>
      <c r="H314">
        <v>80</v>
      </c>
      <c r="I314" t="s">
        <v>99</v>
      </c>
      <c r="J314">
        <v>16</v>
      </c>
      <c r="K314" t="s">
        <v>202</v>
      </c>
      <c r="L314" s="47">
        <v>1768</v>
      </c>
      <c r="M314" t="s">
        <v>5777</v>
      </c>
      <c r="N314" s="53" t="s">
        <v>6134</v>
      </c>
      <c r="O314">
        <v>12613211</v>
      </c>
      <c r="P314" s="53" t="s">
        <v>6271</v>
      </c>
      <c r="R314" s="56"/>
    </row>
    <row r="315" spans="1:18" x14ac:dyDescent="0.25">
      <c r="A315">
        <v>10314</v>
      </c>
      <c r="B315" t="s">
        <v>5445</v>
      </c>
      <c r="C315" t="s">
        <v>806</v>
      </c>
      <c r="D315">
        <v>1093</v>
      </c>
      <c r="E315" t="s">
        <v>5393</v>
      </c>
      <c r="F315">
        <v>366</v>
      </c>
      <c r="G315" t="s">
        <v>132</v>
      </c>
      <c r="H315">
        <v>50</v>
      </c>
      <c r="I315" t="s">
        <v>99</v>
      </c>
      <c r="J315">
        <v>16</v>
      </c>
      <c r="K315" t="s">
        <v>202</v>
      </c>
      <c r="L315" s="47">
        <v>1768</v>
      </c>
      <c r="M315" t="s">
        <v>5778</v>
      </c>
      <c r="N315" s="53" t="s">
        <v>6188</v>
      </c>
      <c r="O315">
        <v>13043696</v>
      </c>
      <c r="P315" s="53" t="s">
        <v>6319</v>
      </c>
      <c r="R315" s="56"/>
    </row>
    <row r="316" spans="1:18" x14ac:dyDescent="0.25">
      <c r="A316">
        <v>10315</v>
      </c>
      <c r="B316" t="s">
        <v>5446</v>
      </c>
      <c r="C316" t="s">
        <v>289</v>
      </c>
      <c r="D316">
        <v>742</v>
      </c>
      <c r="E316" t="s">
        <v>5390</v>
      </c>
      <c r="F316">
        <v>406</v>
      </c>
      <c r="G316" t="s">
        <v>134</v>
      </c>
      <c r="H316">
        <v>45</v>
      </c>
      <c r="I316" t="s">
        <v>110</v>
      </c>
      <c r="J316">
        <v>8</v>
      </c>
      <c r="K316" t="s">
        <v>206</v>
      </c>
      <c r="L316" s="47">
        <v>1384</v>
      </c>
      <c r="M316" t="s">
        <v>5779</v>
      </c>
      <c r="N316" s="53" t="s">
        <v>6189</v>
      </c>
      <c r="O316">
        <v>9169331</v>
      </c>
      <c r="P316" s="53" t="s">
        <v>6281</v>
      </c>
      <c r="R316" s="56"/>
    </row>
    <row r="317" spans="1:18" x14ac:dyDescent="0.25">
      <c r="A317">
        <v>10316</v>
      </c>
      <c r="B317" t="s">
        <v>5447</v>
      </c>
      <c r="C317" t="s">
        <v>288</v>
      </c>
      <c r="D317">
        <v>766</v>
      </c>
      <c r="E317" t="s">
        <v>5390</v>
      </c>
      <c r="F317">
        <v>406</v>
      </c>
      <c r="G317" t="s">
        <v>132</v>
      </c>
      <c r="H317">
        <v>50</v>
      </c>
      <c r="I317" t="s">
        <v>110</v>
      </c>
      <c r="J317">
        <v>8</v>
      </c>
      <c r="K317" t="s">
        <v>202</v>
      </c>
      <c r="L317" s="47">
        <v>1768</v>
      </c>
      <c r="M317" t="s">
        <v>5780</v>
      </c>
      <c r="N317" s="53" t="s">
        <v>6190</v>
      </c>
      <c r="O317">
        <v>14335151</v>
      </c>
      <c r="P317" s="53" t="s">
        <v>6281</v>
      </c>
      <c r="R317" s="56"/>
    </row>
    <row r="318" spans="1:18" x14ac:dyDescent="0.25">
      <c r="A318">
        <v>10317</v>
      </c>
      <c r="B318" t="s">
        <v>5448</v>
      </c>
      <c r="C318" t="s">
        <v>1028</v>
      </c>
      <c r="D318">
        <v>862</v>
      </c>
      <c r="E318" t="s">
        <v>5378</v>
      </c>
      <c r="F318">
        <v>415</v>
      </c>
      <c r="G318" t="s">
        <v>109</v>
      </c>
      <c r="H318">
        <v>35</v>
      </c>
      <c r="I318" t="s">
        <v>110</v>
      </c>
      <c r="J318">
        <v>8</v>
      </c>
      <c r="K318" t="s">
        <v>206</v>
      </c>
      <c r="L318" s="47">
        <v>1384</v>
      </c>
      <c r="M318" t="s">
        <v>5781</v>
      </c>
      <c r="N318" s="53" t="s">
        <v>6191</v>
      </c>
      <c r="O318">
        <v>12900201</v>
      </c>
      <c r="P318" s="53" t="s">
        <v>6296</v>
      </c>
      <c r="R318" s="56"/>
    </row>
    <row r="319" spans="1:18" x14ac:dyDescent="0.25">
      <c r="A319">
        <v>10318</v>
      </c>
      <c r="B319" t="s">
        <v>5449</v>
      </c>
      <c r="C319" t="s">
        <v>1028</v>
      </c>
      <c r="D319">
        <v>862</v>
      </c>
      <c r="E319" t="s">
        <v>5377</v>
      </c>
      <c r="F319">
        <v>415</v>
      </c>
      <c r="G319" t="s">
        <v>109</v>
      </c>
      <c r="H319">
        <v>35</v>
      </c>
      <c r="I319" t="s">
        <v>99</v>
      </c>
      <c r="J319">
        <v>16</v>
      </c>
      <c r="K319" t="s">
        <v>202</v>
      </c>
      <c r="L319" s="47">
        <v>1768</v>
      </c>
      <c r="M319" t="s">
        <v>5782</v>
      </c>
      <c r="N319" s="53" t="s">
        <v>6192</v>
      </c>
      <c r="O319">
        <v>15626606</v>
      </c>
      <c r="P319" s="53" t="s">
        <v>6320</v>
      </c>
      <c r="R319" s="56"/>
    </row>
    <row r="320" spans="1:18" x14ac:dyDescent="0.25">
      <c r="A320">
        <v>10319</v>
      </c>
      <c r="B320" t="s">
        <v>5436</v>
      </c>
      <c r="C320" t="s">
        <v>967</v>
      </c>
      <c r="D320">
        <v>916</v>
      </c>
      <c r="E320" t="s">
        <v>5374</v>
      </c>
      <c r="F320">
        <v>426</v>
      </c>
      <c r="G320" t="s">
        <v>229</v>
      </c>
      <c r="H320">
        <v>90</v>
      </c>
      <c r="I320" t="s">
        <v>99</v>
      </c>
      <c r="J320">
        <v>16</v>
      </c>
      <c r="K320" t="s">
        <v>213</v>
      </c>
      <c r="L320" s="47">
        <v>2768</v>
      </c>
      <c r="M320" t="s">
        <v>5783</v>
      </c>
      <c r="N320" s="53" t="s">
        <v>6181</v>
      </c>
      <c r="O320">
        <v>13537749</v>
      </c>
      <c r="P320" s="53" t="s">
        <v>6284</v>
      </c>
      <c r="R320" s="56"/>
    </row>
    <row r="321" spans="1:18" x14ac:dyDescent="0.25">
      <c r="A321">
        <v>10320</v>
      </c>
      <c r="B321" t="s">
        <v>5436</v>
      </c>
      <c r="C321" t="s">
        <v>967</v>
      </c>
      <c r="D321">
        <v>916</v>
      </c>
      <c r="E321" t="s">
        <v>5374</v>
      </c>
      <c r="F321">
        <v>426</v>
      </c>
      <c r="G321" t="s">
        <v>229</v>
      </c>
      <c r="H321">
        <v>90</v>
      </c>
      <c r="I321" t="s">
        <v>99</v>
      </c>
      <c r="J321">
        <v>16</v>
      </c>
      <c r="K321" t="s">
        <v>213</v>
      </c>
      <c r="L321" s="47">
        <v>2768</v>
      </c>
      <c r="M321" t="s">
        <v>5784</v>
      </c>
      <c r="N321" s="53" t="s">
        <v>6181</v>
      </c>
      <c r="O321">
        <v>13617676</v>
      </c>
      <c r="P321" s="53" t="s">
        <v>6284</v>
      </c>
      <c r="R321" s="56"/>
    </row>
    <row r="322" spans="1:18" x14ac:dyDescent="0.25">
      <c r="A322">
        <v>10321</v>
      </c>
      <c r="B322" t="s">
        <v>5436</v>
      </c>
      <c r="C322" t="s">
        <v>967</v>
      </c>
      <c r="D322">
        <v>916</v>
      </c>
      <c r="E322" t="s">
        <v>5374</v>
      </c>
      <c r="F322">
        <v>426</v>
      </c>
      <c r="G322" t="s">
        <v>229</v>
      </c>
      <c r="H322">
        <v>90</v>
      </c>
      <c r="I322" t="s">
        <v>110</v>
      </c>
      <c r="J322">
        <v>8</v>
      </c>
      <c r="K322" t="s">
        <v>206</v>
      </c>
      <c r="L322" s="47">
        <v>1384</v>
      </c>
      <c r="M322" t="s">
        <v>5785</v>
      </c>
      <c r="N322" s="53" t="s">
        <v>6181</v>
      </c>
      <c r="O322">
        <v>13861617</v>
      </c>
      <c r="P322" s="53" t="s">
        <v>6284</v>
      </c>
      <c r="R322" s="56"/>
    </row>
    <row r="323" spans="1:18" x14ac:dyDescent="0.25">
      <c r="A323">
        <v>10322</v>
      </c>
      <c r="B323" t="s">
        <v>5436</v>
      </c>
      <c r="C323" t="s">
        <v>967</v>
      </c>
      <c r="D323">
        <v>916</v>
      </c>
      <c r="E323" t="s">
        <v>5374</v>
      </c>
      <c r="F323">
        <v>426</v>
      </c>
      <c r="G323" t="s">
        <v>229</v>
      </c>
      <c r="H323">
        <v>90</v>
      </c>
      <c r="I323" t="s">
        <v>99</v>
      </c>
      <c r="J323">
        <v>16</v>
      </c>
      <c r="K323" t="s">
        <v>213</v>
      </c>
      <c r="L323" s="47">
        <v>2768</v>
      </c>
      <c r="M323" t="s">
        <v>5786</v>
      </c>
      <c r="N323" s="53" t="s">
        <v>6181</v>
      </c>
      <c r="O323">
        <v>14048161</v>
      </c>
      <c r="P323" s="53" t="s">
        <v>6284</v>
      </c>
      <c r="R323" s="56"/>
    </row>
    <row r="324" spans="1:18" x14ac:dyDescent="0.25">
      <c r="A324">
        <v>10323</v>
      </c>
      <c r="B324" t="s">
        <v>5436</v>
      </c>
      <c r="C324" t="s">
        <v>967</v>
      </c>
      <c r="D324">
        <v>916</v>
      </c>
      <c r="E324" t="s">
        <v>5374</v>
      </c>
      <c r="F324">
        <v>426</v>
      </c>
      <c r="G324" t="s">
        <v>229</v>
      </c>
      <c r="H324">
        <v>90</v>
      </c>
      <c r="I324" t="s">
        <v>99</v>
      </c>
      <c r="J324">
        <v>16</v>
      </c>
      <c r="K324" t="s">
        <v>213</v>
      </c>
      <c r="L324" s="47">
        <v>2768</v>
      </c>
      <c r="M324" t="s">
        <v>5787</v>
      </c>
      <c r="N324" s="53" t="s">
        <v>6181</v>
      </c>
      <c r="O324">
        <v>15709689</v>
      </c>
      <c r="P324" s="53" t="s">
        <v>6284</v>
      </c>
      <c r="R324" s="56"/>
    </row>
    <row r="325" spans="1:18" x14ac:dyDescent="0.25">
      <c r="A325">
        <v>10324</v>
      </c>
      <c r="B325" t="s">
        <v>5436</v>
      </c>
      <c r="C325" t="s">
        <v>967</v>
      </c>
      <c r="D325">
        <v>916</v>
      </c>
      <c r="E325" t="s">
        <v>5374</v>
      </c>
      <c r="F325">
        <v>426</v>
      </c>
      <c r="G325" t="s">
        <v>229</v>
      </c>
      <c r="H325">
        <v>90</v>
      </c>
      <c r="I325" t="s">
        <v>99</v>
      </c>
      <c r="J325">
        <v>16</v>
      </c>
      <c r="K325" t="s">
        <v>213</v>
      </c>
      <c r="L325" s="47">
        <v>2768</v>
      </c>
      <c r="M325" t="s">
        <v>5788</v>
      </c>
      <c r="N325" s="53" t="s">
        <v>6181</v>
      </c>
      <c r="O325">
        <v>16214792</v>
      </c>
      <c r="P325" s="53" t="s">
        <v>6284</v>
      </c>
      <c r="R325" s="56"/>
    </row>
    <row r="326" spans="1:18" x14ac:dyDescent="0.25">
      <c r="A326">
        <v>10325</v>
      </c>
      <c r="B326" t="s">
        <v>446</v>
      </c>
      <c r="C326" t="s">
        <v>967</v>
      </c>
      <c r="D326">
        <v>916</v>
      </c>
      <c r="E326" t="s">
        <v>5392</v>
      </c>
      <c r="F326">
        <v>432</v>
      </c>
      <c r="G326" t="s">
        <v>134</v>
      </c>
      <c r="H326">
        <v>45</v>
      </c>
      <c r="I326" t="s">
        <v>114</v>
      </c>
      <c r="J326">
        <v>12</v>
      </c>
      <c r="K326" t="s">
        <v>202</v>
      </c>
      <c r="L326" s="47">
        <v>1768</v>
      </c>
      <c r="M326" t="s">
        <v>5789</v>
      </c>
      <c r="N326" s="53" t="s">
        <v>6160</v>
      </c>
      <c r="O326">
        <v>9577861</v>
      </c>
      <c r="P326" s="53" t="s">
        <v>6284</v>
      </c>
      <c r="R326" s="56"/>
    </row>
    <row r="327" spans="1:18" x14ac:dyDescent="0.25">
      <c r="A327">
        <v>10326</v>
      </c>
      <c r="B327" t="s">
        <v>446</v>
      </c>
      <c r="C327" t="s">
        <v>967</v>
      </c>
      <c r="D327">
        <v>916</v>
      </c>
      <c r="E327" t="s">
        <v>5392</v>
      </c>
      <c r="F327">
        <v>432</v>
      </c>
      <c r="G327" t="s">
        <v>102</v>
      </c>
      <c r="H327">
        <v>40</v>
      </c>
      <c r="I327" t="s">
        <v>114</v>
      </c>
      <c r="J327">
        <v>12</v>
      </c>
      <c r="K327" t="s">
        <v>202</v>
      </c>
      <c r="L327" s="47">
        <v>1768</v>
      </c>
      <c r="M327" t="s">
        <v>5790</v>
      </c>
      <c r="N327" s="53" t="s">
        <v>6160</v>
      </c>
      <c r="O327">
        <v>11479457</v>
      </c>
      <c r="P327" s="53" t="s">
        <v>6284</v>
      </c>
      <c r="R327" s="56"/>
    </row>
    <row r="328" spans="1:18" x14ac:dyDescent="0.25">
      <c r="A328">
        <v>10327</v>
      </c>
      <c r="B328" t="s">
        <v>446</v>
      </c>
      <c r="C328" t="s">
        <v>967</v>
      </c>
      <c r="D328">
        <v>916</v>
      </c>
      <c r="E328" t="s">
        <v>5392</v>
      </c>
      <c r="F328">
        <v>432</v>
      </c>
      <c r="G328" t="s">
        <v>134</v>
      </c>
      <c r="H328">
        <v>45</v>
      </c>
      <c r="I328" t="s">
        <v>114</v>
      </c>
      <c r="J328">
        <v>12</v>
      </c>
      <c r="K328" t="s">
        <v>206</v>
      </c>
      <c r="L328" s="47">
        <v>1384</v>
      </c>
      <c r="M328" t="s">
        <v>5791</v>
      </c>
      <c r="N328" s="53" t="s">
        <v>6160</v>
      </c>
      <c r="O328">
        <v>12182726</v>
      </c>
      <c r="P328" s="53" t="s">
        <v>6284</v>
      </c>
      <c r="R328" s="56"/>
    </row>
    <row r="329" spans="1:18" x14ac:dyDescent="0.25">
      <c r="A329">
        <v>10328</v>
      </c>
      <c r="B329" t="s">
        <v>446</v>
      </c>
      <c r="C329" t="s">
        <v>967</v>
      </c>
      <c r="D329">
        <v>916</v>
      </c>
      <c r="E329" t="s">
        <v>5392</v>
      </c>
      <c r="F329">
        <v>432</v>
      </c>
      <c r="G329" t="s">
        <v>134</v>
      </c>
      <c r="H329">
        <v>45</v>
      </c>
      <c r="I329" t="s">
        <v>99</v>
      </c>
      <c r="J329">
        <v>16</v>
      </c>
      <c r="K329" t="s">
        <v>202</v>
      </c>
      <c r="L329" s="47">
        <v>1768</v>
      </c>
      <c r="M329" t="s">
        <v>5792</v>
      </c>
      <c r="N329" s="53" t="s">
        <v>6160</v>
      </c>
      <c r="O329">
        <v>12340427</v>
      </c>
      <c r="P329" s="53" t="s">
        <v>6284</v>
      </c>
      <c r="R329" s="56"/>
    </row>
    <row r="330" spans="1:18" x14ac:dyDescent="0.25">
      <c r="A330">
        <v>10329</v>
      </c>
      <c r="B330" t="s">
        <v>446</v>
      </c>
      <c r="C330" t="s">
        <v>967</v>
      </c>
      <c r="D330">
        <v>916</v>
      </c>
      <c r="E330" t="s">
        <v>5392</v>
      </c>
      <c r="F330">
        <v>432</v>
      </c>
      <c r="G330" t="s">
        <v>102</v>
      </c>
      <c r="H330">
        <v>40</v>
      </c>
      <c r="I330" t="s">
        <v>99</v>
      </c>
      <c r="J330">
        <v>16</v>
      </c>
      <c r="K330" t="s">
        <v>202</v>
      </c>
      <c r="L330" s="47">
        <v>1768</v>
      </c>
      <c r="M330" t="s">
        <v>5793</v>
      </c>
      <c r="N330" s="53" t="s">
        <v>6160</v>
      </c>
      <c r="O330">
        <v>12469716</v>
      </c>
      <c r="P330" s="53" t="s">
        <v>6284</v>
      </c>
      <c r="R330" s="56"/>
    </row>
    <row r="331" spans="1:18" x14ac:dyDescent="0.25">
      <c r="A331">
        <v>10330</v>
      </c>
      <c r="B331" t="s">
        <v>446</v>
      </c>
      <c r="C331" t="s">
        <v>967</v>
      </c>
      <c r="D331">
        <v>916</v>
      </c>
      <c r="E331" t="s">
        <v>5392</v>
      </c>
      <c r="F331">
        <v>432</v>
      </c>
      <c r="G331" t="s">
        <v>134</v>
      </c>
      <c r="H331">
        <v>45</v>
      </c>
      <c r="I331" t="s">
        <v>114</v>
      </c>
      <c r="J331">
        <v>12</v>
      </c>
      <c r="K331" t="s">
        <v>206</v>
      </c>
      <c r="L331" s="47">
        <v>1384</v>
      </c>
      <c r="M331" t="s">
        <v>5794</v>
      </c>
      <c r="N331" s="53" t="s">
        <v>6160</v>
      </c>
      <c r="O331">
        <v>12900201</v>
      </c>
      <c r="P331" s="53" t="s">
        <v>6284</v>
      </c>
      <c r="R331" s="56"/>
    </row>
    <row r="332" spans="1:18" x14ac:dyDescent="0.25">
      <c r="A332">
        <v>10331</v>
      </c>
      <c r="B332" t="s">
        <v>446</v>
      </c>
      <c r="C332" t="s">
        <v>967</v>
      </c>
      <c r="D332">
        <v>916</v>
      </c>
      <c r="E332" t="s">
        <v>5392</v>
      </c>
      <c r="F332">
        <v>432</v>
      </c>
      <c r="G332" t="s">
        <v>134</v>
      </c>
      <c r="H332">
        <v>45</v>
      </c>
      <c r="I332" t="s">
        <v>99</v>
      </c>
      <c r="J332">
        <v>16</v>
      </c>
      <c r="K332" t="s">
        <v>202</v>
      </c>
      <c r="L332" s="47">
        <v>1768</v>
      </c>
      <c r="M332" t="s">
        <v>5795</v>
      </c>
      <c r="N332" s="53" t="s">
        <v>6160</v>
      </c>
      <c r="O332">
        <v>13474181</v>
      </c>
      <c r="P332" s="53" t="s">
        <v>6284</v>
      </c>
      <c r="R332" s="56"/>
    </row>
    <row r="333" spans="1:18" x14ac:dyDescent="0.25">
      <c r="A333">
        <v>10332</v>
      </c>
      <c r="B333" t="s">
        <v>446</v>
      </c>
      <c r="C333" t="s">
        <v>967</v>
      </c>
      <c r="D333">
        <v>916</v>
      </c>
      <c r="E333" t="s">
        <v>5392</v>
      </c>
      <c r="F333">
        <v>432</v>
      </c>
      <c r="G333" t="s">
        <v>134</v>
      </c>
      <c r="H333">
        <v>45</v>
      </c>
      <c r="I333" t="s">
        <v>99</v>
      </c>
      <c r="J333">
        <v>16</v>
      </c>
      <c r="K333" t="s">
        <v>202</v>
      </c>
      <c r="L333" s="47">
        <v>1768</v>
      </c>
      <c r="M333" t="s">
        <v>5796</v>
      </c>
      <c r="N333" s="53" t="s">
        <v>6160</v>
      </c>
      <c r="O333">
        <v>13617676</v>
      </c>
      <c r="P333" s="53" t="s">
        <v>6284</v>
      </c>
      <c r="R333" s="56"/>
    </row>
    <row r="334" spans="1:18" x14ac:dyDescent="0.25">
      <c r="A334">
        <v>10333</v>
      </c>
      <c r="B334" t="s">
        <v>446</v>
      </c>
      <c r="C334" t="s">
        <v>967</v>
      </c>
      <c r="D334">
        <v>916</v>
      </c>
      <c r="E334" t="s">
        <v>5392</v>
      </c>
      <c r="F334">
        <v>432</v>
      </c>
      <c r="G334" t="s">
        <v>134</v>
      </c>
      <c r="H334">
        <v>45</v>
      </c>
      <c r="I334" t="s">
        <v>110</v>
      </c>
      <c r="J334">
        <v>8</v>
      </c>
      <c r="K334" t="s">
        <v>206</v>
      </c>
      <c r="L334" s="47">
        <v>1384</v>
      </c>
      <c r="M334" t="s">
        <v>5797</v>
      </c>
      <c r="N334" s="53" t="s">
        <v>6160</v>
      </c>
      <c r="O334">
        <v>14349357</v>
      </c>
      <c r="P334" s="53" t="s">
        <v>6284</v>
      </c>
      <c r="R334" s="56"/>
    </row>
    <row r="335" spans="1:18" x14ac:dyDescent="0.25">
      <c r="A335">
        <v>10334</v>
      </c>
      <c r="B335" t="s">
        <v>446</v>
      </c>
      <c r="C335" t="s">
        <v>967</v>
      </c>
      <c r="D335">
        <v>916</v>
      </c>
      <c r="E335" t="s">
        <v>5392</v>
      </c>
      <c r="F335">
        <v>432</v>
      </c>
      <c r="G335" t="s">
        <v>134</v>
      </c>
      <c r="H335">
        <v>45</v>
      </c>
      <c r="I335" t="s">
        <v>110</v>
      </c>
      <c r="J335">
        <v>8</v>
      </c>
      <c r="K335" t="s">
        <v>202</v>
      </c>
      <c r="L335" s="47">
        <v>1768</v>
      </c>
      <c r="M335" t="s">
        <v>5798</v>
      </c>
      <c r="N335" s="53" t="s">
        <v>6160</v>
      </c>
      <c r="O335">
        <v>14636347</v>
      </c>
      <c r="P335" s="53" t="s">
        <v>6284</v>
      </c>
      <c r="R335" s="56"/>
    </row>
    <row r="336" spans="1:18" x14ac:dyDescent="0.25">
      <c r="A336">
        <v>10335</v>
      </c>
      <c r="B336" t="s">
        <v>446</v>
      </c>
      <c r="C336" t="s">
        <v>967</v>
      </c>
      <c r="D336">
        <v>916</v>
      </c>
      <c r="E336" t="s">
        <v>5392</v>
      </c>
      <c r="F336">
        <v>432</v>
      </c>
      <c r="G336" t="s">
        <v>102</v>
      </c>
      <c r="H336">
        <v>40</v>
      </c>
      <c r="I336" t="s">
        <v>211</v>
      </c>
      <c r="J336">
        <v>32</v>
      </c>
      <c r="K336" t="s">
        <v>202</v>
      </c>
      <c r="L336" s="47">
        <v>1768</v>
      </c>
      <c r="M336" t="s">
        <v>5799</v>
      </c>
      <c r="N336" s="53" t="s">
        <v>6160</v>
      </c>
      <c r="O336">
        <v>14923337</v>
      </c>
      <c r="P336" s="53" t="s">
        <v>6284</v>
      </c>
      <c r="R336" s="56"/>
    </row>
    <row r="337" spans="1:18" x14ac:dyDescent="0.25">
      <c r="A337">
        <v>10336</v>
      </c>
      <c r="B337" t="s">
        <v>5436</v>
      </c>
      <c r="C337" t="s">
        <v>967</v>
      </c>
      <c r="D337">
        <v>916</v>
      </c>
      <c r="E337" t="s">
        <v>5392</v>
      </c>
      <c r="F337">
        <v>432</v>
      </c>
      <c r="G337" t="s">
        <v>229</v>
      </c>
      <c r="H337">
        <v>90</v>
      </c>
      <c r="I337" t="s">
        <v>99</v>
      </c>
      <c r="J337">
        <v>16</v>
      </c>
      <c r="K337" t="s">
        <v>213</v>
      </c>
      <c r="L337" s="47">
        <v>2768</v>
      </c>
      <c r="M337" t="s">
        <v>5800</v>
      </c>
      <c r="N337" s="53" t="s">
        <v>6181</v>
      </c>
      <c r="O337">
        <v>15052626</v>
      </c>
      <c r="P337" s="53" t="s">
        <v>6284</v>
      </c>
      <c r="R337" s="56"/>
    </row>
    <row r="338" spans="1:18" x14ac:dyDescent="0.25">
      <c r="A338">
        <v>10337</v>
      </c>
      <c r="B338" t="s">
        <v>446</v>
      </c>
      <c r="C338" t="s">
        <v>967</v>
      </c>
      <c r="D338">
        <v>916</v>
      </c>
      <c r="E338" t="s">
        <v>5392</v>
      </c>
      <c r="F338">
        <v>432</v>
      </c>
      <c r="G338" t="s">
        <v>134</v>
      </c>
      <c r="H338">
        <v>45</v>
      </c>
      <c r="I338" t="s">
        <v>99</v>
      </c>
      <c r="J338">
        <v>16</v>
      </c>
      <c r="K338" t="s">
        <v>202</v>
      </c>
      <c r="L338" s="47">
        <v>1768</v>
      </c>
      <c r="M338" t="s">
        <v>5801</v>
      </c>
      <c r="N338" s="53" t="s">
        <v>6160</v>
      </c>
      <c r="O338">
        <v>15497317</v>
      </c>
      <c r="P338" s="53" t="s">
        <v>6284</v>
      </c>
      <c r="R338" s="56"/>
    </row>
    <row r="339" spans="1:18" x14ac:dyDescent="0.25">
      <c r="A339">
        <v>10338</v>
      </c>
      <c r="B339" t="s">
        <v>5436</v>
      </c>
      <c r="C339" t="s">
        <v>967</v>
      </c>
      <c r="D339">
        <v>916</v>
      </c>
      <c r="E339" t="s">
        <v>5392</v>
      </c>
      <c r="F339">
        <v>432</v>
      </c>
      <c r="G339" t="s">
        <v>229</v>
      </c>
      <c r="H339">
        <v>90</v>
      </c>
      <c r="I339" t="s">
        <v>99</v>
      </c>
      <c r="J339">
        <v>16</v>
      </c>
      <c r="K339" t="s">
        <v>202</v>
      </c>
      <c r="L339" s="47">
        <v>1768</v>
      </c>
      <c r="M339" t="s">
        <v>5802</v>
      </c>
      <c r="N339" s="53" t="s">
        <v>6181</v>
      </c>
      <c r="O339">
        <v>15770101</v>
      </c>
      <c r="P339" s="53" t="s">
        <v>6284</v>
      </c>
      <c r="R339" s="56"/>
    </row>
    <row r="340" spans="1:18" x14ac:dyDescent="0.25">
      <c r="A340">
        <v>10339</v>
      </c>
      <c r="B340" t="s">
        <v>446</v>
      </c>
      <c r="C340" t="s">
        <v>967</v>
      </c>
      <c r="D340">
        <v>916</v>
      </c>
      <c r="E340" t="s">
        <v>5392</v>
      </c>
      <c r="F340">
        <v>432</v>
      </c>
      <c r="G340" t="s">
        <v>134</v>
      </c>
      <c r="H340">
        <v>45</v>
      </c>
      <c r="I340" t="s">
        <v>211</v>
      </c>
      <c r="J340">
        <v>32</v>
      </c>
      <c r="K340" t="s">
        <v>202</v>
      </c>
      <c r="L340" s="47">
        <v>1768</v>
      </c>
      <c r="M340" t="s">
        <v>5803</v>
      </c>
      <c r="N340" s="53" t="s">
        <v>6160</v>
      </c>
      <c r="O340">
        <v>16501782</v>
      </c>
      <c r="P340" s="53" t="s">
        <v>6284</v>
      </c>
      <c r="R340" s="56"/>
    </row>
    <row r="341" spans="1:18" x14ac:dyDescent="0.25">
      <c r="A341">
        <v>10340</v>
      </c>
      <c r="B341" t="s">
        <v>461</v>
      </c>
      <c r="C341" t="s">
        <v>1225</v>
      </c>
      <c r="D341">
        <v>647</v>
      </c>
      <c r="E341" t="s">
        <v>5394</v>
      </c>
      <c r="F341">
        <v>442</v>
      </c>
      <c r="G341" t="s">
        <v>462</v>
      </c>
      <c r="H341">
        <v>80</v>
      </c>
      <c r="I341" t="s">
        <v>114</v>
      </c>
      <c r="J341">
        <v>12</v>
      </c>
      <c r="K341" t="s">
        <v>206</v>
      </c>
      <c r="L341" s="47">
        <v>1384</v>
      </c>
      <c r="M341" t="s">
        <v>5804</v>
      </c>
      <c r="N341" s="53" t="s">
        <v>6149</v>
      </c>
      <c r="O341">
        <v>9599816</v>
      </c>
      <c r="P341" s="53" t="s">
        <v>6283</v>
      </c>
      <c r="R341" s="56"/>
    </row>
    <row r="342" spans="1:18" x14ac:dyDescent="0.25">
      <c r="A342">
        <v>10341</v>
      </c>
      <c r="B342" t="s">
        <v>461</v>
      </c>
      <c r="C342" t="s">
        <v>1225</v>
      </c>
      <c r="D342">
        <v>647</v>
      </c>
      <c r="E342" t="s">
        <v>5394</v>
      </c>
      <c r="F342">
        <v>442</v>
      </c>
      <c r="G342" t="s">
        <v>462</v>
      </c>
      <c r="H342">
        <v>80</v>
      </c>
      <c r="I342" t="s">
        <v>114</v>
      </c>
      <c r="J342">
        <v>12</v>
      </c>
      <c r="K342" t="s">
        <v>206</v>
      </c>
      <c r="L342" s="47">
        <v>1384</v>
      </c>
      <c r="M342" t="s">
        <v>5805</v>
      </c>
      <c r="N342" s="53" t="s">
        <v>6149</v>
      </c>
      <c r="O342">
        <v>9728961</v>
      </c>
      <c r="P342" s="53" t="s">
        <v>6283</v>
      </c>
      <c r="R342" s="56"/>
    </row>
    <row r="343" spans="1:18" x14ac:dyDescent="0.25">
      <c r="A343">
        <v>10342</v>
      </c>
      <c r="B343" t="s">
        <v>461</v>
      </c>
      <c r="C343" t="s">
        <v>1225</v>
      </c>
      <c r="D343">
        <v>647</v>
      </c>
      <c r="E343" t="s">
        <v>5394</v>
      </c>
      <c r="F343">
        <v>442</v>
      </c>
      <c r="G343" t="s">
        <v>462</v>
      </c>
      <c r="H343">
        <v>80</v>
      </c>
      <c r="I343" t="s">
        <v>114</v>
      </c>
      <c r="J343">
        <v>12</v>
      </c>
      <c r="K343" t="s">
        <v>206</v>
      </c>
      <c r="L343" s="47">
        <v>1384</v>
      </c>
      <c r="M343" t="s">
        <v>5806</v>
      </c>
      <c r="N343" s="53" t="s">
        <v>6149</v>
      </c>
      <c r="O343">
        <v>9872456</v>
      </c>
      <c r="P343" s="53" t="s">
        <v>6283</v>
      </c>
      <c r="R343" s="56"/>
    </row>
    <row r="344" spans="1:18" x14ac:dyDescent="0.25">
      <c r="A344">
        <v>10343</v>
      </c>
      <c r="B344" t="s">
        <v>461</v>
      </c>
      <c r="C344" t="s">
        <v>1225</v>
      </c>
      <c r="D344">
        <v>647</v>
      </c>
      <c r="E344" t="s">
        <v>5394</v>
      </c>
      <c r="F344">
        <v>442</v>
      </c>
      <c r="G344" t="s">
        <v>462</v>
      </c>
      <c r="H344">
        <v>80</v>
      </c>
      <c r="I344" t="s">
        <v>114</v>
      </c>
      <c r="J344">
        <v>12</v>
      </c>
      <c r="K344" t="s">
        <v>206</v>
      </c>
      <c r="L344" s="47">
        <v>1384</v>
      </c>
      <c r="M344" t="s">
        <v>5807</v>
      </c>
      <c r="N344" s="53" t="s">
        <v>6149</v>
      </c>
      <c r="O344">
        <v>10030301</v>
      </c>
      <c r="P344" s="53" t="s">
        <v>6283</v>
      </c>
      <c r="R344" s="56"/>
    </row>
    <row r="345" spans="1:18" x14ac:dyDescent="0.25">
      <c r="A345">
        <v>10344</v>
      </c>
      <c r="B345" t="s">
        <v>461</v>
      </c>
      <c r="C345" t="s">
        <v>1225</v>
      </c>
      <c r="D345">
        <v>647</v>
      </c>
      <c r="E345" t="s">
        <v>5394</v>
      </c>
      <c r="F345">
        <v>442</v>
      </c>
      <c r="G345" t="s">
        <v>462</v>
      </c>
      <c r="H345">
        <v>80</v>
      </c>
      <c r="I345" t="s">
        <v>114</v>
      </c>
      <c r="J345">
        <v>12</v>
      </c>
      <c r="K345" t="s">
        <v>202</v>
      </c>
      <c r="L345" s="47">
        <v>1768</v>
      </c>
      <c r="M345" t="s">
        <v>5808</v>
      </c>
      <c r="N345" s="53" t="s">
        <v>6149</v>
      </c>
      <c r="O345">
        <v>10317291</v>
      </c>
      <c r="P345" s="53" t="s">
        <v>6283</v>
      </c>
      <c r="R345" s="56"/>
    </row>
    <row r="346" spans="1:18" x14ac:dyDescent="0.25">
      <c r="A346">
        <v>10345</v>
      </c>
      <c r="B346" t="s">
        <v>461</v>
      </c>
      <c r="C346" t="s">
        <v>1225</v>
      </c>
      <c r="D346">
        <v>647</v>
      </c>
      <c r="E346" t="s">
        <v>5394</v>
      </c>
      <c r="F346">
        <v>442</v>
      </c>
      <c r="G346" t="s">
        <v>462</v>
      </c>
      <c r="H346">
        <v>80</v>
      </c>
      <c r="I346" t="s">
        <v>114</v>
      </c>
      <c r="J346">
        <v>12</v>
      </c>
      <c r="K346" t="s">
        <v>206</v>
      </c>
      <c r="L346" s="47">
        <v>1384</v>
      </c>
      <c r="M346" t="s">
        <v>5809</v>
      </c>
      <c r="N346" s="53" t="s">
        <v>6149</v>
      </c>
      <c r="O346">
        <v>10317291</v>
      </c>
      <c r="P346" s="53" t="s">
        <v>6283</v>
      </c>
      <c r="R346" s="56"/>
    </row>
    <row r="347" spans="1:18" x14ac:dyDescent="0.25">
      <c r="A347">
        <v>10346</v>
      </c>
      <c r="B347" t="s">
        <v>461</v>
      </c>
      <c r="C347" t="s">
        <v>1225</v>
      </c>
      <c r="D347">
        <v>647</v>
      </c>
      <c r="E347" t="s">
        <v>5394</v>
      </c>
      <c r="F347">
        <v>442</v>
      </c>
      <c r="G347" t="s">
        <v>462</v>
      </c>
      <c r="H347">
        <v>80</v>
      </c>
      <c r="I347" t="s">
        <v>114</v>
      </c>
      <c r="J347">
        <v>12</v>
      </c>
      <c r="K347" t="s">
        <v>206</v>
      </c>
      <c r="L347" s="47">
        <v>1384</v>
      </c>
      <c r="M347" t="s">
        <v>5810</v>
      </c>
      <c r="N347" s="53" t="s">
        <v>6149</v>
      </c>
      <c r="O347">
        <v>10747776</v>
      </c>
      <c r="P347" s="53" t="s">
        <v>6283</v>
      </c>
      <c r="R347" s="56"/>
    </row>
    <row r="348" spans="1:18" x14ac:dyDescent="0.25">
      <c r="A348">
        <v>10347</v>
      </c>
      <c r="B348" t="s">
        <v>461</v>
      </c>
      <c r="C348" t="s">
        <v>1225</v>
      </c>
      <c r="D348">
        <v>647</v>
      </c>
      <c r="E348" t="s">
        <v>5394</v>
      </c>
      <c r="F348">
        <v>442</v>
      </c>
      <c r="G348" t="s">
        <v>462</v>
      </c>
      <c r="H348">
        <v>80</v>
      </c>
      <c r="I348" t="s">
        <v>114</v>
      </c>
      <c r="J348">
        <v>12</v>
      </c>
      <c r="K348" t="s">
        <v>206</v>
      </c>
      <c r="L348" s="47">
        <v>1384</v>
      </c>
      <c r="M348" t="s">
        <v>5811</v>
      </c>
      <c r="N348" s="53" t="s">
        <v>6149</v>
      </c>
      <c r="O348">
        <v>10747776</v>
      </c>
      <c r="P348" s="53" t="s">
        <v>6283</v>
      </c>
      <c r="R348" s="56"/>
    </row>
    <row r="349" spans="1:18" x14ac:dyDescent="0.25">
      <c r="A349">
        <v>10348</v>
      </c>
      <c r="B349" t="s">
        <v>461</v>
      </c>
      <c r="C349" t="s">
        <v>1225</v>
      </c>
      <c r="D349">
        <v>647</v>
      </c>
      <c r="E349" t="s">
        <v>5394</v>
      </c>
      <c r="F349">
        <v>442</v>
      </c>
      <c r="G349" t="s">
        <v>462</v>
      </c>
      <c r="H349">
        <v>80</v>
      </c>
      <c r="I349" t="s">
        <v>114</v>
      </c>
      <c r="J349">
        <v>12</v>
      </c>
      <c r="K349" t="s">
        <v>206</v>
      </c>
      <c r="L349" s="47">
        <v>1384</v>
      </c>
      <c r="M349" t="s">
        <v>5812</v>
      </c>
      <c r="N349" s="53" t="s">
        <v>6149</v>
      </c>
      <c r="O349">
        <v>10891271</v>
      </c>
      <c r="P349" s="53" t="s">
        <v>6283</v>
      </c>
      <c r="R349" s="56"/>
    </row>
    <row r="350" spans="1:18" x14ac:dyDescent="0.25">
      <c r="A350">
        <v>10349</v>
      </c>
      <c r="B350" t="s">
        <v>461</v>
      </c>
      <c r="C350" t="s">
        <v>1225</v>
      </c>
      <c r="D350">
        <v>647</v>
      </c>
      <c r="E350" t="s">
        <v>5394</v>
      </c>
      <c r="F350">
        <v>442</v>
      </c>
      <c r="G350" t="s">
        <v>462</v>
      </c>
      <c r="H350">
        <v>80</v>
      </c>
      <c r="I350" t="s">
        <v>114</v>
      </c>
      <c r="J350">
        <v>12</v>
      </c>
      <c r="K350" t="s">
        <v>202</v>
      </c>
      <c r="L350" s="47">
        <v>1768</v>
      </c>
      <c r="M350" t="s">
        <v>5813</v>
      </c>
      <c r="N350" s="53" t="s">
        <v>6149</v>
      </c>
      <c r="O350">
        <v>10891271</v>
      </c>
      <c r="P350" s="53" t="s">
        <v>6283</v>
      </c>
      <c r="R350" s="56"/>
    </row>
    <row r="351" spans="1:18" x14ac:dyDescent="0.25">
      <c r="A351">
        <v>10350</v>
      </c>
      <c r="B351" t="s">
        <v>5450</v>
      </c>
      <c r="C351" t="s">
        <v>1225</v>
      </c>
      <c r="D351">
        <v>647</v>
      </c>
      <c r="E351" t="s">
        <v>5394</v>
      </c>
      <c r="F351">
        <v>442</v>
      </c>
      <c r="G351" t="s">
        <v>134</v>
      </c>
      <c r="H351">
        <v>45</v>
      </c>
      <c r="I351" t="s">
        <v>114</v>
      </c>
      <c r="J351">
        <v>12</v>
      </c>
      <c r="K351" t="s">
        <v>202</v>
      </c>
      <c r="L351" s="47">
        <v>1768</v>
      </c>
      <c r="M351" t="s">
        <v>5814</v>
      </c>
      <c r="N351" s="53" t="s">
        <v>6193</v>
      </c>
      <c r="O351">
        <v>10963018</v>
      </c>
      <c r="P351" s="53" t="s">
        <v>6280</v>
      </c>
      <c r="R351" s="56"/>
    </row>
    <row r="352" spans="1:18" x14ac:dyDescent="0.25">
      <c r="A352">
        <v>10351</v>
      </c>
      <c r="B352" t="s">
        <v>49</v>
      </c>
      <c r="C352" t="s">
        <v>1225</v>
      </c>
      <c r="D352">
        <v>647</v>
      </c>
      <c r="E352" t="s">
        <v>5394</v>
      </c>
      <c r="F352">
        <v>442</v>
      </c>
      <c r="G352" t="s">
        <v>134</v>
      </c>
      <c r="H352">
        <v>45</v>
      </c>
      <c r="I352" t="s">
        <v>110</v>
      </c>
      <c r="J352">
        <v>8</v>
      </c>
      <c r="K352" t="s">
        <v>213</v>
      </c>
      <c r="L352" s="47">
        <v>2768</v>
      </c>
      <c r="M352" t="s">
        <v>5815</v>
      </c>
      <c r="N352" s="53" t="s">
        <v>6177</v>
      </c>
      <c r="O352">
        <v>11259048</v>
      </c>
      <c r="P352" s="53" t="s">
        <v>6307</v>
      </c>
      <c r="R352" s="56"/>
    </row>
    <row r="353" spans="1:18" x14ac:dyDescent="0.25">
      <c r="A353">
        <v>10352</v>
      </c>
      <c r="B353" t="s">
        <v>461</v>
      </c>
      <c r="C353" t="s">
        <v>1225</v>
      </c>
      <c r="D353">
        <v>647</v>
      </c>
      <c r="E353" t="s">
        <v>5394</v>
      </c>
      <c r="F353">
        <v>442</v>
      </c>
      <c r="G353" t="s">
        <v>462</v>
      </c>
      <c r="H353">
        <v>80</v>
      </c>
      <c r="I353" t="s">
        <v>114</v>
      </c>
      <c r="J353">
        <v>12</v>
      </c>
      <c r="K353" t="s">
        <v>206</v>
      </c>
      <c r="L353" s="47">
        <v>1384</v>
      </c>
      <c r="M353" t="s">
        <v>5816</v>
      </c>
      <c r="N353" s="53" t="s">
        <v>6149</v>
      </c>
      <c r="O353">
        <v>11321756</v>
      </c>
      <c r="P353" s="53" t="s">
        <v>6283</v>
      </c>
      <c r="R353" s="56"/>
    </row>
    <row r="354" spans="1:18" x14ac:dyDescent="0.25">
      <c r="A354">
        <v>10353</v>
      </c>
      <c r="B354" t="s">
        <v>461</v>
      </c>
      <c r="C354" t="s">
        <v>1225</v>
      </c>
      <c r="D354">
        <v>647</v>
      </c>
      <c r="E354" t="s">
        <v>5394</v>
      </c>
      <c r="F354">
        <v>442</v>
      </c>
      <c r="G354" t="s">
        <v>462</v>
      </c>
      <c r="H354">
        <v>80</v>
      </c>
      <c r="I354" t="s">
        <v>114</v>
      </c>
      <c r="J354">
        <v>12</v>
      </c>
      <c r="K354" t="s">
        <v>202</v>
      </c>
      <c r="L354" s="47">
        <v>1768</v>
      </c>
      <c r="M354" t="s">
        <v>5817</v>
      </c>
      <c r="N354" s="53" t="s">
        <v>6149</v>
      </c>
      <c r="O354">
        <v>11465251</v>
      </c>
      <c r="P354" s="53" t="s">
        <v>6283</v>
      </c>
      <c r="R354" s="56"/>
    </row>
    <row r="355" spans="1:18" x14ac:dyDescent="0.25">
      <c r="A355">
        <v>10354</v>
      </c>
      <c r="B355" t="s">
        <v>461</v>
      </c>
      <c r="C355" t="s">
        <v>1225</v>
      </c>
      <c r="D355">
        <v>647</v>
      </c>
      <c r="E355" t="s">
        <v>5394</v>
      </c>
      <c r="F355">
        <v>442</v>
      </c>
      <c r="G355" t="s">
        <v>462</v>
      </c>
      <c r="H355">
        <v>80</v>
      </c>
      <c r="I355" t="s">
        <v>114</v>
      </c>
      <c r="J355">
        <v>12</v>
      </c>
      <c r="K355" t="s">
        <v>206</v>
      </c>
      <c r="L355" s="47">
        <v>1384</v>
      </c>
      <c r="M355" t="s">
        <v>5818</v>
      </c>
      <c r="N355" s="53" t="s">
        <v>6149</v>
      </c>
      <c r="O355">
        <v>11465251</v>
      </c>
      <c r="P355" s="53" t="s">
        <v>6283</v>
      </c>
      <c r="R355" s="56"/>
    </row>
    <row r="356" spans="1:18" x14ac:dyDescent="0.25">
      <c r="A356">
        <v>10355</v>
      </c>
      <c r="B356" t="s">
        <v>461</v>
      </c>
      <c r="C356" t="s">
        <v>1225</v>
      </c>
      <c r="D356">
        <v>647</v>
      </c>
      <c r="E356" t="s">
        <v>5394</v>
      </c>
      <c r="F356">
        <v>442</v>
      </c>
      <c r="G356" t="s">
        <v>462</v>
      </c>
      <c r="H356">
        <v>80</v>
      </c>
      <c r="I356" t="s">
        <v>219</v>
      </c>
      <c r="J356">
        <v>20</v>
      </c>
      <c r="K356" t="s">
        <v>202</v>
      </c>
      <c r="L356" s="47">
        <v>1768</v>
      </c>
      <c r="M356" t="s">
        <v>5819</v>
      </c>
      <c r="N356" s="53" t="s">
        <v>6149</v>
      </c>
      <c r="O356">
        <v>11895736</v>
      </c>
      <c r="P356" s="53" t="s">
        <v>6283</v>
      </c>
      <c r="R356" s="56"/>
    </row>
    <row r="357" spans="1:18" x14ac:dyDescent="0.25">
      <c r="A357">
        <v>10356</v>
      </c>
      <c r="B357" t="s">
        <v>461</v>
      </c>
      <c r="C357" t="s">
        <v>1225</v>
      </c>
      <c r="D357">
        <v>647</v>
      </c>
      <c r="E357" t="s">
        <v>5394</v>
      </c>
      <c r="F357">
        <v>442</v>
      </c>
      <c r="G357" t="s">
        <v>462</v>
      </c>
      <c r="H357">
        <v>80</v>
      </c>
      <c r="I357" t="s">
        <v>114</v>
      </c>
      <c r="J357">
        <v>12</v>
      </c>
      <c r="K357" t="s">
        <v>202</v>
      </c>
      <c r="L357" s="47">
        <v>1768</v>
      </c>
      <c r="M357" t="s">
        <v>5820</v>
      </c>
      <c r="N357" s="53" t="s">
        <v>6149</v>
      </c>
      <c r="O357">
        <v>12182726</v>
      </c>
      <c r="P357" s="53" t="s">
        <v>6283</v>
      </c>
      <c r="R357" s="56"/>
    </row>
    <row r="358" spans="1:18" x14ac:dyDescent="0.25">
      <c r="A358">
        <v>10357</v>
      </c>
      <c r="B358" t="s">
        <v>461</v>
      </c>
      <c r="C358" t="s">
        <v>1225</v>
      </c>
      <c r="D358">
        <v>647</v>
      </c>
      <c r="E358" t="s">
        <v>5394</v>
      </c>
      <c r="F358">
        <v>442</v>
      </c>
      <c r="G358" t="s">
        <v>462</v>
      </c>
      <c r="H358">
        <v>80</v>
      </c>
      <c r="I358" t="s">
        <v>99</v>
      </c>
      <c r="J358">
        <v>16</v>
      </c>
      <c r="K358" t="s">
        <v>202</v>
      </c>
      <c r="L358" s="47">
        <v>1768</v>
      </c>
      <c r="M358" t="s">
        <v>5821</v>
      </c>
      <c r="N358" s="53" t="s">
        <v>6149</v>
      </c>
      <c r="O358">
        <v>12182726</v>
      </c>
      <c r="P358" s="53" t="s">
        <v>6283</v>
      </c>
      <c r="R358" s="56"/>
    </row>
    <row r="359" spans="1:18" x14ac:dyDescent="0.25">
      <c r="A359">
        <v>10358</v>
      </c>
      <c r="B359" t="s">
        <v>461</v>
      </c>
      <c r="C359" t="s">
        <v>1225</v>
      </c>
      <c r="D359">
        <v>647</v>
      </c>
      <c r="E359" t="s">
        <v>5394</v>
      </c>
      <c r="F359">
        <v>442</v>
      </c>
      <c r="G359" t="s">
        <v>462</v>
      </c>
      <c r="H359">
        <v>80</v>
      </c>
      <c r="I359" t="s">
        <v>114</v>
      </c>
      <c r="J359">
        <v>12</v>
      </c>
      <c r="K359" t="s">
        <v>202</v>
      </c>
      <c r="L359" s="47">
        <v>1768</v>
      </c>
      <c r="M359" t="s">
        <v>5822</v>
      </c>
      <c r="N359" s="53" t="s">
        <v>6149</v>
      </c>
      <c r="O359">
        <v>12326221</v>
      </c>
      <c r="P359" s="53" t="s">
        <v>6283</v>
      </c>
      <c r="R359" s="56"/>
    </row>
    <row r="360" spans="1:18" x14ac:dyDescent="0.25">
      <c r="A360">
        <v>10359</v>
      </c>
      <c r="B360" t="s">
        <v>461</v>
      </c>
      <c r="C360" t="s">
        <v>1225</v>
      </c>
      <c r="D360">
        <v>647</v>
      </c>
      <c r="E360" t="s">
        <v>5394</v>
      </c>
      <c r="F360">
        <v>442</v>
      </c>
      <c r="G360" t="s">
        <v>229</v>
      </c>
      <c r="H360">
        <v>90</v>
      </c>
      <c r="I360" t="s">
        <v>219</v>
      </c>
      <c r="J360">
        <v>20</v>
      </c>
      <c r="K360" t="s">
        <v>202</v>
      </c>
      <c r="L360" s="47">
        <v>1768</v>
      </c>
      <c r="M360" t="s">
        <v>5823</v>
      </c>
      <c r="N360" s="53" t="s">
        <v>6149</v>
      </c>
      <c r="O360">
        <v>12900201</v>
      </c>
      <c r="P360" s="53" t="s">
        <v>6283</v>
      </c>
      <c r="R360" s="56"/>
    </row>
    <row r="361" spans="1:18" x14ac:dyDescent="0.25">
      <c r="A361">
        <v>10360</v>
      </c>
      <c r="B361" t="s">
        <v>5405</v>
      </c>
      <c r="C361" t="s">
        <v>5371</v>
      </c>
      <c r="D361">
        <v>569</v>
      </c>
      <c r="E361" t="s">
        <v>297</v>
      </c>
      <c r="F361">
        <v>447</v>
      </c>
      <c r="G361" t="s">
        <v>132</v>
      </c>
      <c r="H361">
        <v>50</v>
      </c>
      <c r="I361" t="s">
        <v>114</v>
      </c>
      <c r="J361">
        <v>12</v>
      </c>
      <c r="K361" t="s">
        <v>202</v>
      </c>
      <c r="L361" s="47">
        <v>1768</v>
      </c>
      <c r="M361" t="s">
        <v>5824</v>
      </c>
      <c r="N361" s="53" t="s">
        <v>6138</v>
      </c>
      <c r="O361">
        <v>8595351</v>
      </c>
      <c r="P361" s="53" t="s">
        <v>6274</v>
      </c>
      <c r="R361" s="56"/>
    </row>
    <row r="362" spans="1:18" x14ac:dyDescent="0.25">
      <c r="A362">
        <v>10361</v>
      </c>
      <c r="B362" t="s">
        <v>5405</v>
      </c>
      <c r="C362" t="s">
        <v>5371</v>
      </c>
      <c r="D362">
        <v>569</v>
      </c>
      <c r="E362" t="s">
        <v>297</v>
      </c>
      <c r="F362">
        <v>447</v>
      </c>
      <c r="G362" t="s">
        <v>132</v>
      </c>
      <c r="H362">
        <v>50</v>
      </c>
      <c r="I362" t="s">
        <v>114</v>
      </c>
      <c r="J362">
        <v>12</v>
      </c>
      <c r="K362" t="s">
        <v>202</v>
      </c>
      <c r="L362" s="47">
        <v>1768</v>
      </c>
      <c r="M362" t="s">
        <v>5825</v>
      </c>
      <c r="N362" s="53" t="s">
        <v>6138</v>
      </c>
      <c r="O362">
        <v>9312826</v>
      </c>
      <c r="P362" s="53" t="s">
        <v>6274</v>
      </c>
      <c r="R362" s="56"/>
    </row>
    <row r="363" spans="1:18" x14ac:dyDescent="0.25">
      <c r="A363">
        <v>10362</v>
      </c>
      <c r="B363" t="s">
        <v>5405</v>
      </c>
      <c r="C363" t="s">
        <v>5371</v>
      </c>
      <c r="D363">
        <v>569</v>
      </c>
      <c r="E363" t="s">
        <v>297</v>
      </c>
      <c r="F363">
        <v>447</v>
      </c>
      <c r="G363" t="s">
        <v>132</v>
      </c>
      <c r="H363">
        <v>50</v>
      </c>
      <c r="I363" t="s">
        <v>114</v>
      </c>
      <c r="J363">
        <v>12</v>
      </c>
      <c r="K363" t="s">
        <v>202</v>
      </c>
      <c r="L363" s="47">
        <v>1768</v>
      </c>
      <c r="M363" t="s">
        <v>5826</v>
      </c>
      <c r="N363" s="53" t="s">
        <v>6138</v>
      </c>
      <c r="O363">
        <v>9599816</v>
      </c>
      <c r="P363" s="53" t="s">
        <v>6274</v>
      </c>
      <c r="R363" s="56"/>
    </row>
    <row r="364" spans="1:18" x14ac:dyDescent="0.25">
      <c r="A364">
        <v>10363</v>
      </c>
      <c r="B364" t="s">
        <v>140</v>
      </c>
      <c r="C364" t="s">
        <v>296</v>
      </c>
      <c r="D364">
        <v>624</v>
      </c>
      <c r="E364" t="s">
        <v>297</v>
      </c>
      <c r="F364">
        <v>447</v>
      </c>
      <c r="G364" t="s">
        <v>134</v>
      </c>
      <c r="H364">
        <v>45</v>
      </c>
      <c r="I364" t="s">
        <v>114</v>
      </c>
      <c r="J364">
        <v>12</v>
      </c>
      <c r="K364" t="s">
        <v>206</v>
      </c>
      <c r="L364" s="47">
        <v>1384</v>
      </c>
      <c r="M364" t="s">
        <v>5827</v>
      </c>
      <c r="N364" s="53" t="s">
        <v>6194</v>
      </c>
      <c r="O364">
        <v>9111933</v>
      </c>
      <c r="P364" s="53" t="s">
        <v>6321</v>
      </c>
      <c r="R364" s="56"/>
    </row>
    <row r="365" spans="1:18" x14ac:dyDescent="0.25">
      <c r="A365">
        <v>10364</v>
      </c>
      <c r="B365" t="s">
        <v>140</v>
      </c>
      <c r="C365" t="s">
        <v>296</v>
      </c>
      <c r="D365">
        <v>624</v>
      </c>
      <c r="E365" t="s">
        <v>297</v>
      </c>
      <c r="F365">
        <v>447</v>
      </c>
      <c r="G365" t="s">
        <v>134</v>
      </c>
      <c r="H365">
        <v>45</v>
      </c>
      <c r="I365" t="s">
        <v>114</v>
      </c>
      <c r="J365">
        <v>12</v>
      </c>
      <c r="K365" t="s">
        <v>202</v>
      </c>
      <c r="L365" s="47">
        <v>1768</v>
      </c>
      <c r="M365" t="s">
        <v>5828</v>
      </c>
      <c r="N365" s="53" t="s">
        <v>6194</v>
      </c>
      <c r="O365">
        <v>9183680</v>
      </c>
      <c r="P365" s="53" t="s">
        <v>6321</v>
      </c>
      <c r="R365" s="56"/>
    </row>
    <row r="366" spans="1:18" x14ac:dyDescent="0.25">
      <c r="A366">
        <v>10365</v>
      </c>
      <c r="B366" t="s">
        <v>140</v>
      </c>
      <c r="C366" t="s">
        <v>296</v>
      </c>
      <c r="D366">
        <v>624</v>
      </c>
      <c r="E366" t="s">
        <v>297</v>
      </c>
      <c r="F366">
        <v>447</v>
      </c>
      <c r="G366" t="s">
        <v>134</v>
      </c>
      <c r="H366">
        <v>45</v>
      </c>
      <c r="I366" t="s">
        <v>99</v>
      </c>
      <c r="J366">
        <v>16</v>
      </c>
      <c r="K366" t="s">
        <v>206</v>
      </c>
      <c r="L366" s="47">
        <v>1384</v>
      </c>
      <c r="M366" t="s">
        <v>5829</v>
      </c>
      <c r="N366" s="53" t="s">
        <v>6194</v>
      </c>
      <c r="O366">
        <v>9757660</v>
      </c>
      <c r="P366" s="53" t="s">
        <v>6321</v>
      </c>
      <c r="R366" s="56"/>
    </row>
    <row r="367" spans="1:18" x14ac:dyDescent="0.25">
      <c r="A367">
        <v>10366</v>
      </c>
      <c r="B367" t="s">
        <v>140</v>
      </c>
      <c r="C367" t="s">
        <v>296</v>
      </c>
      <c r="D367">
        <v>624</v>
      </c>
      <c r="E367" t="s">
        <v>297</v>
      </c>
      <c r="F367">
        <v>447</v>
      </c>
      <c r="G367" t="s">
        <v>134</v>
      </c>
      <c r="H367">
        <v>45</v>
      </c>
      <c r="I367" t="s">
        <v>99</v>
      </c>
      <c r="J367">
        <v>16</v>
      </c>
      <c r="K367" t="s">
        <v>202</v>
      </c>
      <c r="L367" s="47">
        <v>1768</v>
      </c>
      <c r="M367" t="s">
        <v>5830</v>
      </c>
      <c r="N367" s="53" t="s">
        <v>6194</v>
      </c>
      <c r="O367">
        <v>10188145</v>
      </c>
      <c r="P367" s="53" t="s">
        <v>6321</v>
      </c>
      <c r="R367" s="56"/>
    </row>
    <row r="368" spans="1:18" x14ac:dyDescent="0.25">
      <c r="A368">
        <v>10367</v>
      </c>
      <c r="B368" t="s">
        <v>49</v>
      </c>
      <c r="C368" t="s">
        <v>321</v>
      </c>
      <c r="D368">
        <v>658</v>
      </c>
      <c r="E368" t="s">
        <v>297</v>
      </c>
      <c r="F368">
        <v>447</v>
      </c>
      <c r="G368" t="s">
        <v>134</v>
      </c>
      <c r="H368">
        <v>45</v>
      </c>
      <c r="I368" t="s">
        <v>110</v>
      </c>
      <c r="J368">
        <v>8</v>
      </c>
      <c r="K368" t="s">
        <v>4119</v>
      </c>
      <c r="L368" s="47">
        <v>884</v>
      </c>
      <c r="M368" t="s">
        <v>5831</v>
      </c>
      <c r="N368" s="53" t="s">
        <v>6177</v>
      </c>
      <c r="O368">
        <v>8609557</v>
      </c>
      <c r="P368" s="53" t="s">
        <v>6307</v>
      </c>
      <c r="R368" s="56"/>
    </row>
    <row r="369" spans="1:18" x14ac:dyDescent="0.25">
      <c r="A369">
        <v>10368</v>
      </c>
      <c r="B369" t="s">
        <v>5415</v>
      </c>
      <c r="C369" t="s">
        <v>321</v>
      </c>
      <c r="D369">
        <v>658</v>
      </c>
      <c r="E369" t="s">
        <v>297</v>
      </c>
      <c r="F369">
        <v>447</v>
      </c>
      <c r="G369" t="s">
        <v>134</v>
      </c>
      <c r="H369">
        <v>45</v>
      </c>
      <c r="I369" t="s">
        <v>110</v>
      </c>
      <c r="J369">
        <v>8</v>
      </c>
      <c r="K369" t="s">
        <v>206</v>
      </c>
      <c r="L369" s="47">
        <v>1384</v>
      </c>
      <c r="M369" t="s">
        <v>5832</v>
      </c>
      <c r="N369" s="53" t="s">
        <v>6155</v>
      </c>
      <c r="O369">
        <v>9450007</v>
      </c>
      <c r="P369" s="53" t="s">
        <v>6287</v>
      </c>
      <c r="R369" s="56"/>
    </row>
    <row r="370" spans="1:18" x14ac:dyDescent="0.25">
      <c r="A370">
        <v>10369</v>
      </c>
      <c r="B370" t="s">
        <v>5451</v>
      </c>
      <c r="C370" t="s">
        <v>321</v>
      </c>
      <c r="D370">
        <v>658</v>
      </c>
      <c r="E370" t="s">
        <v>297</v>
      </c>
      <c r="F370">
        <v>447</v>
      </c>
      <c r="G370" t="s">
        <v>462</v>
      </c>
      <c r="H370">
        <v>80</v>
      </c>
      <c r="I370" t="s">
        <v>114</v>
      </c>
      <c r="J370">
        <v>12</v>
      </c>
      <c r="K370" t="s">
        <v>206</v>
      </c>
      <c r="L370" s="47">
        <v>1384</v>
      </c>
      <c r="M370" t="s">
        <v>5833</v>
      </c>
      <c r="N370" s="53" t="s">
        <v>6195</v>
      </c>
      <c r="O370">
        <v>9743311</v>
      </c>
      <c r="P370" s="53" t="s">
        <v>6322</v>
      </c>
      <c r="R370" s="56"/>
    </row>
    <row r="371" spans="1:18" x14ac:dyDescent="0.25">
      <c r="A371">
        <v>10370</v>
      </c>
      <c r="B371" t="s">
        <v>49</v>
      </c>
      <c r="C371" t="s">
        <v>321</v>
      </c>
      <c r="D371">
        <v>658</v>
      </c>
      <c r="E371" t="s">
        <v>297</v>
      </c>
      <c r="F371">
        <v>447</v>
      </c>
      <c r="G371" t="s">
        <v>134</v>
      </c>
      <c r="H371">
        <v>45</v>
      </c>
      <c r="I371" t="s">
        <v>110</v>
      </c>
      <c r="J371">
        <v>8</v>
      </c>
      <c r="K371" t="s">
        <v>202</v>
      </c>
      <c r="L371" s="47">
        <v>1768</v>
      </c>
      <c r="M371" t="s">
        <v>5834</v>
      </c>
      <c r="N371" s="53" t="s">
        <v>6177</v>
      </c>
      <c r="O371">
        <v>9757517</v>
      </c>
      <c r="P371" s="53" t="s">
        <v>6307</v>
      </c>
      <c r="R371" s="56"/>
    </row>
    <row r="372" spans="1:18" x14ac:dyDescent="0.25">
      <c r="A372">
        <v>10371</v>
      </c>
      <c r="B372" t="s">
        <v>5452</v>
      </c>
      <c r="C372" t="s">
        <v>321</v>
      </c>
      <c r="D372">
        <v>658</v>
      </c>
      <c r="E372" t="s">
        <v>297</v>
      </c>
      <c r="F372">
        <v>447</v>
      </c>
      <c r="G372" t="s">
        <v>132</v>
      </c>
      <c r="H372">
        <v>50</v>
      </c>
      <c r="I372" t="s">
        <v>110</v>
      </c>
      <c r="J372">
        <v>8</v>
      </c>
      <c r="K372" t="s">
        <v>202</v>
      </c>
      <c r="L372" s="47">
        <v>1768</v>
      </c>
      <c r="M372" t="s">
        <v>5835</v>
      </c>
      <c r="N372" s="53" t="s">
        <v>6196</v>
      </c>
      <c r="O372">
        <v>9972759</v>
      </c>
      <c r="P372" s="53" t="s">
        <v>6281</v>
      </c>
      <c r="R372" s="56"/>
    </row>
    <row r="373" spans="1:18" x14ac:dyDescent="0.25">
      <c r="A373">
        <v>10372</v>
      </c>
      <c r="B373" t="s">
        <v>5451</v>
      </c>
      <c r="C373" t="s">
        <v>321</v>
      </c>
      <c r="D373">
        <v>658</v>
      </c>
      <c r="E373" t="s">
        <v>297</v>
      </c>
      <c r="F373">
        <v>447</v>
      </c>
      <c r="G373" t="s">
        <v>462</v>
      </c>
      <c r="H373">
        <v>80</v>
      </c>
      <c r="I373" t="s">
        <v>99</v>
      </c>
      <c r="J373">
        <v>16</v>
      </c>
      <c r="K373" t="s">
        <v>202</v>
      </c>
      <c r="L373" s="47">
        <v>1768</v>
      </c>
      <c r="M373" t="s">
        <v>5836</v>
      </c>
      <c r="N373" s="53" t="s">
        <v>6195</v>
      </c>
      <c r="O373">
        <v>10030301</v>
      </c>
      <c r="P373" s="53" t="s">
        <v>6322</v>
      </c>
      <c r="R373" s="56"/>
    </row>
    <row r="374" spans="1:18" x14ac:dyDescent="0.25">
      <c r="A374">
        <v>10373</v>
      </c>
      <c r="B374" t="s">
        <v>5453</v>
      </c>
      <c r="C374" t="s">
        <v>321</v>
      </c>
      <c r="D374">
        <v>658</v>
      </c>
      <c r="E374" t="s">
        <v>297</v>
      </c>
      <c r="F374">
        <v>447</v>
      </c>
      <c r="G374" t="s">
        <v>132</v>
      </c>
      <c r="H374">
        <v>50</v>
      </c>
      <c r="I374" t="s">
        <v>110</v>
      </c>
      <c r="J374">
        <v>8</v>
      </c>
      <c r="K374" t="s">
        <v>206</v>
      </c>
      <c r="L374" s="47">
        <v>1384</v>
      </c>
      <c r="M374" t="s">
        <v>5837</v>
      </c>
      <c r="N374" s="53" t="s">
        <v>6197</v>
      </c>
      <c r="O374">
        <v>10030301</v>
      </c>
      <c r="P374" s="53" t="s">
        <v>6323</v>
      </c>
      <c r="R374" s="56"/>
    </row>
    <row r="375" spans="1:18" x14ac:dyDescent="0.25">
      <c r="A375">
        <v>10374</v>
      </c>
      <c r="B375" t="s">
        <v>146</v>
      </c>
      <c r="C375" t="s">
        <v>321</v>
      </c>
      <c r="D375">
        <v>658</v>
      </c>
      <c r="E375" t="s">
        <v>297</v>
      </c>
      <c r="F375">
        <v>447</v>
      </c>
      <c r="G375" t="s">
        <v>134</v>
      </c>
      <c r="H375">
        <v>45</v>
      </c>
      <c r="I375" t="s">
        <v>114</v>
      </c>
      <c r="J375">
        <v>12</v>
      </c>
      <c r="K375" t="s">
        <v>202</v>
      </c>
      <c r="L375" s="47">
        <v>1768</v>
      </c>
      <c r="M375" t="s">
        <v>5838</v>
      </c>
      <c r="N375" s="53" t="s">
        <v>6198</v>
      </c>
      <c r="O375">
        <v>10044507</v>
      </c>
      <c r="P375" s="53" t="s">
        <v>6324</v>
      </c>
      <c r="R375" s="56"/>
    </row>
    <row r="376" spans="1:18" x14ac:dyDescent="0.25">
      <c r="A376">
        <v>10375</v>
      </c>
      <c r="B376" t="s">
        <v>49</v>
      </c>
      <c r="C376" t="s">
        <v>321</v>
      </c>
      <c r="D376">
        <v>658</v>
      </c>
      <c r="E376" t="s">
        <v>297</v>
      </c>
      <c r="F376">
        <v>447</v>
      </c>
      <c r="G376" t="s">
        <v>134</v>
      </c>
      <c r="H376">
        <v>45</v>
      </c>
      <c r="I376" t="s">
        <v>114</v>
      </c>
      <c r="J376">
        <v>12</v>
      </c>
      <c r="K376" t="s">
        <v>202</v>
      </c>
      <c r="L376" s="47">
        <v>1768</v>
      </c>
      <c r="M376" t="s">
        <v>5839</v>
      </c>
      <c r="N376" s="53" t="s">
        <v>6177</v>
      </c>
      <c r="O376">
        <v>10044507</v>
      </c>
      <c r="P376" s="53" t="s">
        <v>6307</v>
      </c>
      <c r="R376" s="56"/>
    </row>
    <row r="377" spans="1:18" x14ac:dyDescent="0.25">
      <c r="A377">
        <v>10376</v>
      </c>
      <c r="B377" t="s">
        <v>5454</v>
      </c>
      <c r="C377" t="s">
        <v>321</v>
      </c>
      <c r="D377">
        <v>658</v>
      </c>
      <c r="E377" t="s">
        <v>297</v>
      </c>
      <c r="F377">
        <v>447</v>
      </c>
      <c r="G377" t="s">
        <v>109</v>
      </c>
      <c r="H377">
        <v>35</v>
      </c>
      <c r="I377" t="s">
        <v>110</v>
      </c>
      <c r="J377">
        <v>8</v>
      </c>
      <c r="K377" t="s">
        <v>4117</v>
      </c>
      <c r="L377" s="47">
        <v>1268</v>
      </c>
      <c r="M377" t="s">
        <v>5840</v>
      </c>
      <c r="N377" s="53" t="s">
        <v>6199</v>
      </c>
      <c r="O377">
        <v>10274242</v>
      </c>
      <c r="P377" s="53" t="s">
        <v>6325</v>
      </c>
      <c r="R377" s="56"/>
    </row>
    <row r="378" spans="1:18" x14ac:dyDescent="0.25">
      <c r="A378">
        <v>10377</v>
      </c>
      <c r="B378" t="s">
        <v>49</v>
      </c>
      <c r="C378" t="s">
        <v>321</v>
      </c>
      <c r="D378">
        <v>658</v>
      </c>
      <c r="E378" t="s">
        <v>297</v>
      </c>
      <c r="F378">
        <v>447</v>
      </c>
      <c r="G378" t="s">
        <v>134</v>
      </c>
      <c r="H378">
        <v>45</v>
      </c>
      <c r="I378" t="s">
        <v>114</v>
      </c>
      <c r="J378">
        <v>12</v>
      </c>
      <c r="K378" t="s">
        <v>206</v>
      </c>
      <c r="L378" s="47">
        <v>1384</v>
      </c>
      <c r="M378" t="s">
        <v>5841</v>
      </c>
      <c r="N378" s="53" t="s">
        <v>6177</v>
      </c>
      <c r="O378">
        <v>10474992</v>
      </c>
      <c r="P378" s="53" t="s">
        <v>6307</v>
      </c>
      <c r="R378" s="56"/>
    </row>
    <row r="379" spans="1:18" x14ac:dyDescent="0.25">
      <c r="A379">
        <v>10378</v>
      </c>
      <c r="B379" t="s">
        <v>5452</v>
      </c>
      <c r="C379" t="s">
        <v>321</v>
      </c>
      <c r="D379">
        <v>658</v>
      </c>
      <c r="E379" t="s">
        <v>297</v>
      </c>
      <c r="F379">
        <v>447</v>
      </c>
      <c r="G379" t="s">
        <v>132</v>
      </c>
      <c r="H379">
        <v>50</v>
      </c>
      <c r="I379" t="s">
        <v>99</v>
      </c>
      <c r="J379">
        <v>16</v>
      </c>
      <c r="K379" t="s">
        <v>202</v>
      </c>
      <c r="L379" s="47">
        <v>1768</v>
      </c>
      <c r="M379" t="s">
        <v>5842</v>
      </c>
      <c r="N379" s="53" t="s">
        <v>6196</v>
      </c>
      <c r="O379">
        <v>10690234</v>
      </c>
      <c r="P379" s="53" t="s">
        <v>6281</v>
      </c>
      <c r="R379" s="56"/>
    </row>
    <row r="380" spans="1:18" x14ac:dyDescent="0.25">
      <c r="A380">
        <v>10379</v>
      </c>
      <c r="B380" t="s">
        <v>5454</v>
      </c>
      <c r="C380" t="s">
        <v>321</v>
      </c>
      <c r="D380">
        <v>658</v>
      </c>
      <c r="E380" t="s">
        <v>297</v>
      </c>
      <c r="F380">
        <v>447</v>
      </c>
      <c r="G380" t="s">
        <v>109</v>
      </c>
      <c r="H380">
        <v>35</v>
      </c>
      <c r="I380" t="s">
        <v>110</v>
      </c>
      <c r="J380">
        <v>8</v>
      </c>
      <c r="K380" t="s">
        <v>202</v>
      </c>
      <c r="L380" s="47">
        <v>1768</v>
      </c>
      <c r="M380" t="s">
        <v>5843</v>
      </c>
      <c r="N380" s="53" t="s">
        <v>6199</v>
      </c>
      <c r="O380">
        <v>10719077</v>
      </c>
      <c r="P380" s="53" t="s">
        <v>6325</v>
      </c>
      <c r="R380" s="56"/>
    </row>
    <row r="381" spans="1:18" x14ac:dyDescent="0.25">
      <c r="A381">
        <v>10380</v>
      </c>
      <c r="B381" t="s">
        <v>49</v>
      </c>
      <c r="C381" t="s">
        <v>321</v>
      </c>
      <c r="D381">
        <v>658</v>
      </c>
      <c r="E381" t="s">
        <v>297</v>
      </c>
      <c r="F381">
        <v>447</v>
      </c>
      <c r="G381" t="s">
        <v>132</v>
      </c>
      <c r="H381">
        <v>50</v>
      </c>
      <c r="I381" t="s">
        <v>114</v>
      </c>
      <c r="J381">
        <v>12</v>
      </c>
      <c r="K381" t="s">
        <v>202</v>
      </c>
      <c r="L381" s="47">
        <v>1768</v>
      </c>
      <c r="M381" t="s">
        <v>5844</v>
      </c>
      <c r="N381" s="53" t="s">
        <v>6177</v>
      </c>
      <c r="O381">
        <v>10963018</v>
      </c>
      <c r="P381" s="53" t="s">
        <v>6307</v>
      </c>
      <c r="R381" s="56"/>
    </row>
    <row r="382" spans="1:18" x14ac:dyDescent="0.25">
      <c r="A382">
        <v>10381</v>
      </c>
      <c r="B382" t="s">
        <v>5451</v>
      </c>
      <c r="C382" t="s">
        <v>321</v>
      </c>
      <c r="D382">
        <v>658</v>
      </c>
      <c r="E382" t="s">
        <v>297</v>
      </c>
      <c r="F382">
        <v>447</v>
      </c>
      <c r="G382" t="s">
        <v>462</v>
      </c>
      <c r="H382">
        <v>80</v>
      </c>
      <c r="I382" t="s">
        <v>99</v>
      </c>
      <c r="J382">
        <v>16</v>
      </c>
      <c r="K382" t="s">
        <v>206</v>
      </c>
      <c r="L382" s="47">
        <v>1384</v>
      </c>
      <c r="M382" t="s">
        <v>5845</v>
      </c>
      <c r="N382" s="53" t="s">
        <v>6195</v>
      </c>
      <c r="O382">
        <v>11221309</v>
      </c>
      <c r="P382" s="53" t="s">
        <v>6322</v>
      </c>
      <c r="R382" s="56"/>
    </row>
    <row r="383" spans="1:18" x14ac:dyDescent="0.25">
      <c r="A383">
        <v>10382</v>
      </c>
      <c r="B383" t="s">
        <v>5455</v>
      </c>
      <c r="C383" t="s">
        <v>321</v>
      </c>
      <c r="D383">
        <v>658</v>
      </c>
      <c r="E383" t="s">
        <v>297</v>
      </c>
      <c r="F383">
        <v>447</v>
      </c>
      <c r="G383" t="s">
        <v>462</v>
      </c>
      <c r="H383">
        <v>80</v>
      </c>
      <c r="I383" t="s">
        <v>99</v>
      </c>
      <c r="J383">
        <v>16</v>
      </c>
      <c r="K383" t="s">
        <v>206</v>
      </c>
      <c r="L383" s="47">
        <v>1384</v>
      </c>
      <c r="M383" t="s">
        <v>5846</v>
      </c>
      <c r="N383" s="53" t="s">
        <v>6200</v>
      </c>
      <c r="O383">
        <v>11221309</v>
      </c>
      <c r="P383" s="53" t="s">
        <v>6281</v>
      </c>
      <c r="R383" s="56"/>
    </row>
    <row r="384" spans="1:18" x14ac:dyDescent="0.25">
      <c r="A384">
        <v>10383</v>
      </c>
      <c r="B384" t="s">
        <v>5455</v>
      </c>
      <c r="C384" t="s">
        <v>321</v>
      </c>
      <c r="D384">
        <v>658</v>
      </c>
      <c r="E384" t="s">
        <v>297</v>
      </c>
      <c r="F384">
        <v>447</v>
      </c>
      <c r="G384" t="s">
        <v>462</v>
      </c>
      <c r="H384">
        <v>80</v>
      </c>
      <c r="I384" t="s">
        <v>99</v>
      </c>
      <c r="J384">
        <v>16</v>
      </c>
      <c r="K384" t="s">
        <v>206</v>
      </c>
      <c r="L384" s="47">
        <v>1384</v>
      </c>
      <c r="M384" t="s">
        <v>5847</v>
      </c>
      <c r="N384" s="53" t="s">
        <v>6200</v>
      </c>
      <c r="O384">
        <v>11221309</v>
      </c>
      <c r="P384" s="53" t="s">
        <v>6281</v>
      </c>
      <c r="R384" s="56"/>
    </row>
    <row r="385" spans="1:18" x14ac:dyDescent="0.25">
      <c r="A385">
        <v>10384</v>
      </c>
      <c r="B385" t="s">
        <v>5450</v>
      </c>
      <c r="C385" t="s">
        <v>321</v>
      </c>
      <c r="D385">
        <v>658</v>
      </c>
      <c r="E385" t="s">
        <v>297</v>
      </c>
      <c r="F385">
        <v>447</v>
      </c>
      <c r="G385" t="s">
        <v>134</v>
      </c>
      <c r="H385">
        <v>45</v>
      </c>
      <c r="I385" t="s">
        <v>114</v>
      </c>
      <c r="J385">
        <v>12</v>
      </c>
      <c r="K385" t="s">
        <v>202</v>
      </c>
      <c r="L385" s="47">
        <v>1768</v>
      </c>
      <c r="M385" t="s">
        <v>5814</v>
      </c>
      <c r="N385" s="53" t="s">
        <v>6193</v>
      </c>
      <c r="O385">
        <v>11465251</v>
      </c>
      <c r="P385" s="53" t="s">
        <v>6280</v>
      </c>
      <c r="R385" s="56"/>
    </row>
    <row r="386" spans="1:18" x14ac:dyDescent="0.25">
      <c r="A386">
        <v>10385</v>
      </c>
      <c r="B386" t="s">
        <v>5452</v>
      </c>
      <c r="C386" t="s">
        <v>321</v>
      </c>
      <c r="D386">
        <v>658</v>
      </c>
      <c r="E386" t="s">
        <v>297</v>
      </c>
      <c r="F386">
        <v>447</v>
      </c>
      <c r="G386" t="s">
        <v>132</v>
      </c>
      <c r="H386">
        <v>50</v>
      </c>
      <c r="I386" t="s">
        <v>211</v>
      </c>
      <c r="J386">
        <v>32</v>
      </c>
      <c r="K386" t="s">
        <v>202</v>
      </c>
      <c r="L386" s="47">
        <v>1768</v>
      </c>
      <c r="M386" t="s">
        <v>5848</v>
      </c>
      <c r="N386" s="53" t="s">
        <v>6196</v>
      </c>
      <c r="O386">
        <v>12412174</v>
      </c>
      <c r="P386" s="53" t="s">
        <v>6281</v>
      </c>
      <c r="R386" s="56"/>
    </row>
    <row r="387" spans="1:18" x14ac:dyDescent="0.25">
      <c r="A387">
        <v>10386</v>
      </c>
      <c r="B387" t="s">
        <v>5404</v>
      </c>
      <c r="C387" t="s">
        <v>321</v>
      </c>
      <c r="D387">
        <v>658</v>
      </c>
      <c r="E387" t="s">
        <v>297</v>
      </c>
      <c r="F387">
        <v>447</v>
      </c>
      <c r="G387" t="s">
        <v>462</v>
      </c>
      <c r="H387">
        <v>80</v>
      </c>
      <c r="I387" t="s">
        <v>99</v>
      </c>
      <c r="J387">
        <v>16</v>
      </c>
      <c r="K387" t="s">
        <v>206</v>
      </c>
      <c r="L387" s="47">
        <v>1384</v>
      </c>
      <c r="M387" t="s">
        <v>5849</v>
      </c>
      <c r="N387" s="53" t="s">
        <v>6134</v>
      </c>
      <c r="O387">
        <v>12699308</v>
      </c>
      <c r="P387" s="53" t="s">
        <v>6271</v>
      </c>
      <c r="R387" s="56"/>
    </row>
    <row r="388" spans="1:18" x14ac:dyDescent="0.25">
      <c r="A388">
        <v>10387</v>
      </c>
      <c r="B388" t="s">
        <v>5451</v>
      </c>
      <c r="C388" t="s">
        <v>321</v>
      </c>
      <c r="D388">
        <v>658</v>
      </c>
      <c r="E388" t="s">
        <v>297</v>
      </c>
      <c r="F388">
        <v>447</v>
      </c>
      <c r="G388" t="s">
        <v>462</v>
      </c>
      <c r="H388">
        <v>80</v>
      </c>
      <c r="I388" t="s">
        <v>99</v>
      </c>
      <c r="J388">
        <v>16</v>
      </c>
      <c r="K388" t="s">
        <v>206</v>
      </c>
      <c r="L388" s="47">
        <v>1384</v>
      </c>
      <c r="M388" t="s">
        <v>5850</v>
      </c>
      <c r="N388" s="53" t="s">
        <v>6195</v>
      </c>
      <c r="O388">
        <v>12699308</v>
      </c>
      <c r="P388" s="53" t="s">
        <v>6322</v>
      </c>
      <c r="R388" s="56"/>
    </row>
    <row r="389" spans="1:18" x14ac:dyDescent="0.25">
      <c r="A389">
        <v>10388</v>
      </c>
      <c r="B389" t="s">
        <v>5455</v>
      </c>
      <c r="C389" t="s">
        <v>321</v>
      </c>
      <c r="D389">
        <v>658</v>
      </c>
      <c r="E389" t="s">
        <v>297</v>
      </c>
      <c r="F389">
        <v>447</v>
      </c>
      <c r="G389" t="s">
        <v>462</v>
      </c>
      <c r="H389">
        <v>80</v>
      </c>
      <c r="I389" t="s">
        <v>99</v>
      </c>
      <c r="J389">
        <v>16</v>
      </c>
      <c r="K389" t="s">
        <v>206</v>
      </c>
      <c r="L389" s="47">
        <v>1384</v>
      </c>
      <c r="M389" t="s">
        <v>5851</v>
      </c>
      <c r="N389" s="53" t="s">
        <v>6200</v>
      </c>
      <c r="O389">
        <v>12699308</v>
      </c>
      <c r="P389" s="53" t="s">
        <v>6281</v>
      </c>
      <c r="R389" s="56"/>
    </row>
    <row r="390" spans="1:18" x14ac:dyDescent="0.25">
      <c r="A390">
        <v>10389</v>
      </c>
      <c r="B390" t="s">
        <v>49</v>
      </c>
      <c r="C390" t="s">
        <v>321</v>
      </c>
      <c r="D390">
        <v>658</v>
      </c>
      <c r="E390" t="s">
        <v>297</v>
      </c>
      <c r="F390">
        <v>447</v>
      </c>
      <c r="G390" t="s">
        <v>134</v>
      </c>
      <c r="H390">
        <v>45</v>
      </c>
      <c r="I390" t="s">
        <v>110</v>
      </c>
      <c r="J390">
        <v>8</v>
      </c>
      <c r="K390" t="s">
        <v>206</v>
      </c>
      <c r="L390" s="47">
        <v>1384</v>
      </c>
      <c r="M390" t="s">
        <v>5852</v>
      </c>
      <c r="N390" s="53" t="s">
        <v>6177</v>
      </c>
      <c r="O390">
        <v>12914407</v>
      </c>
      <c r="P390" s="53" t="s">
        <v>6307</v>
      </c>
      <c r="R390" s="56"/>
    </row>
    <row r="391" spans="1:18" x14ac:dyDescent="0.25">
      <c r="A391">
        <v>10390</v>
      </c>
      <c r="B391" t="s">
        <v>5451</v>
      </c>
      <c r="C391" t="s">
        <v>321</v>
      </c>
      <c r="D391">
        <v>658</v>
      </c>
      <c r="E391" t="s">
        <v>297</v>
      </c>
      <c r="F391">
        <v>447</v>
      </c>
      <c r="G391" t="s">
        <v>462</v>
      </c>
      <c r="H391">
        <v>80</v>
      </c>
      <c r="I391" t="s">
        <v>99</v>
      </c>
      <c r="J391">
        <v>16</v>
      </c>
      <c r="K391" t="s">
        <v>202</v>
      </c>
      <c r="L391" s="47">
        <v>1768</v>
      </c>
      <c r="M391" t="s">
        <v>5853</v>
      </c>
      <c r="N391" s="53" t="s">
        <v>6195</v>
      </c>
      <c r="O391">
        <v>13431132</v>
      </c>
      <c r="P391" s="53" t="s">
        <v>6322</v>
      </c>
      <c r="R391" s="56"/>
    </row>
    <row r="392" spans="1:18" x14ac:dyDescent="0.25">
      <c r="A392">
        <v>10391</v>
      </c>
      <c r="B392" t="s">
        <v>5451</v>
      </c>
      <c r="C392" t="s">
        <v>321</v>
      </c>
      <c r="D392">
        <v>658</v>
      </c>
      <c r="E392" t="s">
        <v>297</v>
      </c>
      <c r="F392">
        <v>447</v>
      </c>
      <c r="G392" t="s">
        <v>462</v>
      </c>
      <c r="H392">
        <v>80</v>
      </c>
      <c r="I392" t="s">
        <v>99</v>
      </c>
      <c r="J392">
        <v>16</v>
      </c>
      <c r="K392" t="s">
        <v>206</v>
      </c>
      <c r="L392" s="47">
        <v>1384</v>
      </c>
      <c r="M392" t="s">
        <v>5854</v>
      </c>
      <c r="N392" s="53" t="s">
        <v>6195</v>
      </c>
      <c r="O392">
        <v>13431132</v>
      </c>
      <c r="P392" s="53" t="s">
        <v>6322</v>
      </c>
      <c r="R392" s="56"/>
    </row>
    <row r="393" spans="1:18" x14ac:dyDescent="0.25">
      <c r="A393">
        <v>10392</v>
      </c>
      <c r="B393" t="s">
        <v>5451</v>
      </c>
      <c r="C393" t="s">
        <v>321</v>
      </c>
      <c r="D393">
        <v>658</v>
      </c>
      <c r="E393" t="s">
        <v>297</v>
      </c>
      <c r="F393">
        <v>447</v>
      </c>
      <c r="G393" t="s">
        <v>462</v>
      </c>
      <c r="H393">
        <v>80</v>
      </c>
      <c r="I393" t="s">
        <v>99</v>
      </c>
      <c r="J393">
        <v>16</v>
      </c>
      <c r="K393" t="s">
        <v>202</v>
      </c>
      <c r="L393" s="47">
        <v>1768</v>
      </c>
      <c r="M393" t="s">
        <v>5855</v>
      </c>
      <c r="N393" s="53" t="s">
        <v>6195</v>
      </c>
      <c r="O393">
        <v>13431132</v>
      </c>
      <c r="P393" s="53" t="s">
        <v>6322</v>
      </c>
      <c r="R393" s="56"/>
    </row>
    <row r="394" spans="1:18" x14ac:dyDescent="0.25">
      <c r="A394">
        <v>10393</v>
      </c>
      <c r="B394" t="s">
        <v>5451</v>
      </c>
      <c r="C394" t="s">
        <v>321</v>
      </c>
      <c r="D394">
        <v>658</v>
      </c>
      <c r="E394" t="s">
        <v>297</v>
      </c>
      <c r="F394">
        <v>447</v>
      </c>
      <c r="G394" t="s">
        <v>462</v>
      </c>
      <c r="H394">
        <v>80</v>
      </c>
      <c r="I394" t="s">
        <v>99</v>
      </c>
      <c r="J394">
        <v>16</v>
      </c>
      <c r="K394" t="s">
        <v>206</v>
      </c>
      <c r="L394" s="47">
        <v>1384</v>
      </c>
      <c r="M394" t="s">
        <v>5856</v>
      </c>
      <c r="N394" s="53" t="s">
        <v>6195</v>
      </c>
      <c r="O394">
        <v>13431132</v>
      </c>
      <c r="P394" s="53" t="s">
        <v>6322</v>
      </c>
      <c r="R394" s="56"/>
    </row>
    <row r="395" spans="1:18" x14ac:dyDescent="0.25">
      <c r="A395">
        <v>10394</v>
      </c>
      <c r="B395" t="s">
        <v>5451</v>
      </c>
      <c r="C395" t="s">
        <v>321</v>
      </c>
      <c r="D395">
        <v>658</v>
      </c>
      <c r="E395" t="s">
        <v>297</v>
      </c>
      <c r="F395">
        <v>447</v>
      </c>
      <c r="G395" t="s">
        <v>462</v>
      </c>
      <c r="H395">
        <v>80</v>
      </c>
      <c r="I395" t="s">
        <v>99</v>
      </c>
      <c r="J395">
        <v>16</v>
      </c>
      <c r="K395" t="s">
        <v>206</v>
      </c>
      <c r="L395" s="47">
        <v>1384</v>
      </c>
      <c r="M395" t="s">
        <v>5857</v>
      </c>
      <c r="N395" s="53" t="s">
        <v>6195</v>
      </c>
      <c r="O395">
        <v>13431132</v>
      </c>
      <c r="P395" s="53" t="s">
        <v>6322</v>
      </c>
      <c r="R395" s="56"/>
    </row>
    <row r="396" spans="1:18" x14ac:dyDescent="0.25">
      <c r="A396">
        <v>10395</v>
      </c>
      <c r="B396" t="s">
        <v>5451</v>
      </c>
      <c r="C396" t="s">
        <v>321</v>
      </c>
      <c r="D396">
        <v>658</v>
      </c>
      <c r="E396" t="s">
        <v>297</v>
      </c>
      <c r="F396">
        <v>447</v>
      </c>
      <c r="G396" t="s">
        <v>462</v>
      </c>
      <c r="H396">
        <v>80</v>
      </c>
      <c r="I396" t="s">
        <v>99</v>
      </c>
      <c r="J396">
        <v>16</v>
      </c>
      <c r="K396" t="s">
        <v>202</v>
      </c>
      <c r="L396" s="47">
        <v>1768</v>
      </c>
      <c r="M396" t="s">
        <v>5858</v>
      </c>
      <c r="N396" s="53" t="s">
        <v>6195</v>
      </c>
      <c r="O396">
        <v>13431132</v>
      </c>
      <c r="P396" s="53" t="s">
        <v>6322</v>
      </c>
      <c r="R396" s="56"/>
    </row>
    <row r="397" spans="1:18" x14ac:dyDescent="0.25">
      <c r="A397">
        <v>10396</v>
      </c>
      <c r="B397" t="s">
        <v>5455</v>
      </c>
      <c r="C397" t="s">
        <v>321</v>
      </c>
      <c r="D397">
        <v>658</v>
      </c>
      <c r="E397" t="s">
        <v>297</v>
      </c>
      <c r="F397">
        <v>447</v>
      </c>
      <c r="G397" t="s">
        <v>462</v>
      </c>
      <c r="H397">
        <v>80</v>
      </c>
      <c r="I397" t="s">
        <v>99</v>
      </c>
      <c r="J397">
        <v>16</v>
      </c>
      <c r="K397" t="s">
        <v>202</v>
      </c>
      <c r="L397" s="47">
        <v>1768</v>
      </c>
      <c r="M397" t="s">
        <v>5859</v>
      </c>
      <c r="N397" s="53" t="s">
        <v>6200</v>
      </c>
      <c r="O397">
        <v>13431132</v>
      </c>
      <c r="P397" s="53" t="s">
        <v>6281</v>
      </c>
      <c r="R397" s="56"/>
    </row>
    <row r="398" spans="1:18" x14ac:dyDescent="0.25">
      <c r="A398">
        <v>10397</v>
      </c>
      <c r="B398" t="s">
        <v>5455</v>
      </c>
      <c r="C398" t="s">
        <v>321</v>
      </c>
      <c r="D398">
        <v>658</v>
      </c>
      <c r="E398" t="s">
        <v>297</v>
      </c>
      <c r="F398">
        <v>447</v>
      </c>
      <c r="G398" t="s">
        <v>462</v>
      </c>
      <c r="H398">
        <v>80</v>
      </c>
      <c r="I398" t="s">
        <v>99</v>
      </c>
      <c r="J398">
        <v>16</v>
      </c>
      <c r="K398" t="s">
        <v>202</v>
      </c>
      <c r="L398" s="47">
        <v>1768</v>
      </c>
      <c r="M398" t="s">
        <v>5860</v>
      </c>
      <c r="N398" s="53" t="s">
        <v>6200</v>
      </c>
      <c r="O398">
        <v>13431132</v>
      </c>
      <c r="P398" s="53" t="s">
        <v>6281</v>
      </c>
      <c r="R398" s="56"/>
    </row>
    <row r="399" spans="1:18" x14ac:dyDescent="0.25">
      <c r="A399">
        <v>10398</v>
      </c>
      <c r="B399" t="s">
        <v>5404</v>
      </c>
      <c r="C399" t="s">
        <v>321</v>
      </c>
      <c r="D399">
        <v>658</v>
      </c>
      <c r="E399" t="s">
        <v>297</v>
      </c>
      <c r="F399">
        <v>447</v>
      </c>
      <c r="G399" t="s">
        <v>462</v>
      </c>
      <c r="H399">
        <v>80</v>
      </c>
      <c r="I399" t="s">
        <v>99</v>
      </c>
      <c r="J399">
        <v>16</v>
      </c>
      <c r="K399" t="s">
        <v>206</v>
      </c>
      <c r="L399" s="47">
        <v>1384</v>
      </c>
      <c r="M399" t="s">
        <v>5861</v>
      </c>
      <c r="N399" s="53" t="s">
        <v>6134</v>
      </c>
      <c r="O399">
        <v>14177306</v>
      </c>
      <c r="P399" s="53" t="s">
        <v>6271</v>
      </c>
      <c r="R399" s="56"/>
    </row>
    <row r="400" spans="1:18" x14ac:dyDescent="0.25">
      <c r="A400">
        <v>10399</v>
      </c>
      <c r="B400" t="s">
        <v>5451</v>
      </c>
      <c r="C400" t="s">
        <v>321</v>
      </c>
      <c r="D400">
        <v>658</v>
      </c>
      <c r="E400" t="s">
        <v>297</v>
      </c>
      <c r="F400">
        <v>447</v>
      </c>
      <c r="G400" t="s">
        <v>462</v>
      </c>
      <c r="H400">
        <v>80</v>
      </c>
      <c r="I400" t="s">
        <v>211</v>
      </c>
      <c r="J400">
        <v>32</v>
      </c>
      <c r="K400" t="s">
        <v>206</v>
      </c>
      <c r="L400" s="47">
        <v>1384</v>
      </c>
      <c r="M400" t="s">
        <v>5862</v>
      </c>
      <c r="N400" s="53" t="s">
        <v>6195</v>
      </c>
      <c r="O400">
        <v>14177306</v>
      </c>
      <c r="P400" s="53" t="s">
        <v>6322</v>
      </c>
      <c r="R400" s="56"/>
    </row>
    <row r="401" spans="1:18" x14ac:dyDescent="0.25">
      <c r="A401">
        <v>10400</v>
      </c>
      <c r="B401" t="s">
        <v>5451</v>
      </c>
      <c r="C401" t="s">
        <v>321</v>
      </c>
      <c r="D401">
        <v>658</v>
      </c>
      <c r="E401" t="s">
        <v>297</v>
      </c>
      <c r="F401">
        <v>447</v>
      </c>
      <c r="G401" t="s">
        <v>462</v>
      </c>
      <c r="H401">
        <v>80</v>
      </c>
      <c r="I401" t="s">
        <v>211</v>
      </c>
      <c r="J401">
        <v>32</v>
      </c>
      <c r="K401" t="s">
        <v>206</v>
      </c>
      <c r="L401" s="47">
        <v>1384</v>
      </c>
      <c r="M401" t="s">
        <v>5863</v>
      </c>
      <c r="N401" s="53" t="s">
        <v>6195</v>
      </c>
      <c r="O401">
        <v>14177306</v>
      </c>
      <c r="P401" s="53" t="s">
        <v>6322</v>
      </c>
      <c r="R401" s="56"/>
    </row>
    <row r="402" spans="1:18" x14ac:dyDescent="0.25">
      <c r="A402">
        <v>10401</v>
      </c>
      <c r="B402" t="s">
        <v>5404</v>
      </c>
      <c r="C402" t="s">
        <v>321</v>
      </c>
      <c r="D402">
        <v>658</v>
      </c>
      <c r="E402" t="s">
        <v>297</v>
      </c>
      <c r="F402">
        <v>447</v>
      </c>
      <c r="G402" t="s">
        <v>462</v>
      </c>
      <c r="H402">
        <v>80</v>
      </c>
      <c r="I402" t="s">
        <v>99</v>
      </c>
      <c r="J402">
        <v>16</v>
      </c>
      <c r="K402" t="s">
        <v>206</v>
      </c>
      <c r="L402" s="47">
        <v>1384</v>
      </c>
      <c r="M402" t="s">
        <v>5864</v>
      </c>
      <c r="N402" s="53" t="s">
        <v>6134</v>
      </c>
      <c r="O402">
        <v>14909131</v>
      </c>
      <c r="P402" s="53" t="s">
        <v>6271</v>
      </c>
      <c r="R402" s="56"/>
    </row>
    <row r="403" spans="1:18" x14ac:dyDescent="0.25">
      <c r="A403">
        <v>10402</v>
      </c>
      <c r="B403" t="s">
        <v>5455</v>
      </c>
      <c r="C403" t="s">
        <v>321</v>
      </c>
      <c r="D403">
        <v>658</v>
      </c>
      <c r="E403" t="s">
        <v>297</v>
      </c>
      <c r="F403">
        <v>447</v>
      </c>
      <c r="G403" t="s">
        <v>462</v>
      </c>
      <c r="H403">
        <v>80</v>
      </c>
      <c r="I403" t="s">
        <v>99</v>
      </c>
      <c r="J403">
        <v>16</v>
      </c>
      <c r="K403" t="s">
        <v>213</v>
      </c>
      <c r="L403" s="47">
        <v>2768</v>
      </c>
      <c r="M403" t="s">
        <v>5865</v>
      </c>
      <c r="N403" s="53" t="s">
        <v>6200</v>
      </c>
      <c r="O403">
        <v>14909131</v>
      </c>
      <c r="P403" s="53" t="s">
        <v>6281</v>
      </c>
      <c r="R403" s="56"/>
    </row>
    <row r="404" spans="1:18" x14ac:dyDescent="0.25">
      <c r="A404">
        <v>10403</v>
      </c>
      <c r="B404" t="s">
        <v>5455</v>
      </c>
      <c r="C404" t="s">
        <v>321</v>
      </c>
      <c r="D404">
        <v>658</v>
      </c>
      <c r="E404" t="s">
        <v>297</v>
      </c>
      <c r="F404">
        <v>447</v>
      </c>
      <c r="G404" t="s">
        <v>462</v>
      </c>
      <c r="H404">
        <v>80</v>
      </c>
      <c r="I404" t="s">
        <v>99</v>
      </c>
      <c r="J404">
        <v>16</v>
      </c>
      <c r="K404" t="s">
        <v>206</v>
      </c>
      <c r="L404" s="47">
        <v>1384</v>
      </c>
      <c r="M404" t="s">
        <v>5866</v>
      </c>
      <c r="N404" s="53" t="s">
        <v>6200</v>
      </c>
      <c r="O404">
        <v>14909131</v>
      </c>
      <c r="P404" s="53" t="s">
        <v>6281</v>
      </c>
      <c r="R404" s="56"/>
    </row>
    <row r="405" spans="1:18" x14ac:dyDescent="0.25">
      <c r="A405">
        <v>10404</v>
      </c>
      <c r="B405" t="s">
        <v>5455</v>
      </c>
      <c r="C405" t="s">
        <v>321</v>
      </c>
      <c r="D405">
        <v>658</v>
      </c>
      <c r="E405" t="s">
        <v>297</v>
      </c>
      <c r="F405">
        <v>447</v>
      </c>
      <c r="G405" t="s">
        <v>462</v>
      </c>
      <c r="H405">
        <v>80</v>
      </c>
      <c r="I405" t="s">
        <v>99</v>
      </c>
      <c r="J405">
        <v>16</v>
      </c>
      <c r="K405" t="s">
        <v>213</v>
      </c>
      <c r="L405" s="47">
        <v>2768</v>
      </c>
      <c r="M405" t="s">
        <v>5867</v>
      </c>
      <c r="N405" s="53" t="s">
        <v>6200</v>
      </c>
      <c r="O405">
        <v>14909131</v>
      </c>
      <c r="P405" s="53" t="s">
        <v>6281</v>
      </c>
      <c r="R405" s="56"/>
    </row>
    <row r="406" spans="1:18" x14ac:dyDescent="0.25">
      <c r="A406">
        <v>10405</v>
      </c>
      <c r="B406" t="s">
        <v>5455</v>
      </c>
      <c r="C406" t="s">
        <v>321</v>
      </c>
      <c r="D406">
        <v>658</v>
      </c>
      <c r="E406" t="s">
        <v>297</v>
      </c>
      <c r="F406">
        <v>447</v>
      </c>
      <c r="G406" t="s">
        <v>462</v>
      </c>
      <c r="H406">
        <v>80</v>
      </c>
      <c r="I406" t="s">
        <v>99</v>
      </c>
      <c r="J406">
        <v>16</v>
      </c>
      <c r="K406" t="s">
        <v>213</v>
      </c>
      <c r="L406" s="47">
        <v>2768</v>
      </c>
      <c r="M406" t="s">
        <v>5868</v>
      </c>
      <c r="N406" s="53" t="s">
        <v>6200</v>
      </c>
      <c r="O406">
        <v>14909131</v>
      </c>
      <c r="P406" s="53" t="s">
        <v>6281</v>
      </c>
      <c r="R406" s="56"/>
    </row>
    <row r="407" spans="1:18" x14ac:dyDescent="0.25">
      <c r="A407">
        <v>10406</v>
      </c>
      <c r="B407" t="s">
        <v>5455</v>
      </c>
      <c r="C407" t="s">
        <v>321</v>
      </c>
      <c r="D407">
        <v>658</v>
      </c>
      <c r="E407" t="s">
        <v>297</v>
      </c>
      <c r="F407">
        <v>447</v>
      </c>
      <c r="G407" t="s">
        <v>462</v>
      </c>
      <c r="H407">
        <v>80</v>
      </c>
      <c r="I407" t="s">
        <v>99</v>
      </c>
      <c r="J407">
        <v>16</v>
      </c>
      <c r="K407" t="s">
        <v>206</v>
      </c>
      <c r="L407" s="47">
        <v>1384</v>
      </c>
      <c r="M407" t="s">
        <v>5869</v>
      </c>
      <c r="N407" s="53" t="s">
        <v>6200</v>
      </c>
      <c r="O407">
        <v>14909131</v>
      </c>
      <c r="P407" s="53" t="s">
        <v>6281</v>
      </c>
      <c r="R407" s="56"/>
    </row>
    <row r="408" spans="1:18" x14ac:dyDescent="0.25">
      <c r="A408">
        <v>10407</v>
      </c>
      <c r="B408" t="s">
        <v>5455</v>
      </c>
      <c r="C408" t="s">
        <v>321</v>
      </c>
      <c r="D408">
        <v>658</v>
      </c>
      <c r="E408" t="s">
        <v>297</v>
      </c>
      <c r="F408">
        <v>447</v>
      </c>
      <c r="G408" t="s">
        <v>462</v>
      </c>
      <c r="H408">
        <v>80</v>
      </c>
      <c r="I408" t="s">
        <v>99</v>
      </c>
      <c r="J408">
        <v>16</v>
      </c>
      <c r="K408" t="s">
        <v>213</v>
      </c>
      <c r="L408" s="47">
        <v>2768</v>
      </c>
      <c r="M408" t="s">
        <v>5870</v>
      </c>
      <c r="N408" s="53" t="s">
        <v>6200</v>
      </c>
      <c r="O408">
        <v>14909131</v>
      </c>
      <c r="P408" s="53" t="s">
        <v>6281</v>
      </c>
      <c r="R408" s="56"/>
    </row>
    <row r="409" spans="1:18" x14ac:dyDescent="0.25">
      <c r="A409">
        <v>10408</v>
      </c>
      <c r="B409" t="s">
        <v>5404</v>
      </c>
      <c r="C409" t="s">
        <v>321</v>
      </c>
      <c r="D409">
        <v>658</v>
      </c>
      <c r="E409" t="s">
        <v>297</v>
      </c>
      <c r="F409">
        <v>447</v>
      </c>
      <c r="G409" t="s">
        <v>462</v>
      </c>
      <c r="H409">
        <v>80</v>
      </c>
      <c r="I409" t="s">
        <v>211</v>
      </c>
      <c r="J409">
        <v>32</v>
      </c>
      <c r="K409" t="s">
        <v>206</v>
      </c>
      <c r="L409" s="47">
        <v>1384</v>
      </c>
      <c r="M409" t="s">
        <v>5871</v>
      </c>
      <c r="N409" s="53" t="s">
        <v>6134</v>
      </c>
      <c r="O409">
        <v>15655305</v>
      </c>
      <c r="P409" s="53" t="s">
        <v>6271</v>
      </c>
      <c r="R409" s="56"/>
    </row>
    <row r="410" spans="1:18" x14ac:dyDescent="0.25">
      <c r="A410">
        <v>10409</v>
      </c>
      <c r="B410" t="s">
        <v>5451</v>
      </c>
      <c r="C410" t="s">
        <v>321</v>
      </c>
      <c r="D410">
        <v>658</v>
      </c>
      <c r="E410" t="s">
        <v>297</v>
      </c>
      <c r="F410">
        <v>447</v>
      </c>
      <c r="G410" t="s">
        <v>462</v>
      </c>
      <c r="H410">
        <v>80</v>
      </c>
      <c r="I410" t="s">
        <v>99</v>
      </c>
      <c r="J410">
        <v>16</v>
      </c>
      <c r="K410" t="s">
        <v>202</v>
      </c>
      <c r="L410" s="47">
        <v>1768</v>
      </c>
      <c r="M410" t="s">
        <v>5872</v>
      </c>
      <c r="N410" s="53" t="s">
        <v>6195</v>
      </c>
      <c r="O410">
        <v>15655305</v>
      </c>
      <c r="P410" s="53" t="s">
        <v>6322</v>
      </c>
      <c r="R410" s="56"/>
    </row>
    <row r="411" spans="1:18" x14ac:dyDescent="0.25">
      <c r="A411">
        <v>10410</v>
      </c>
      <c r="B411" t="s">
        <v>5451</v>
      </c>
      <c r="C411" t="s">
        <v>321</v>
      </c>
      <c r="D411">
        <v>658</v>
      </c>
      <c r="E411" t="s">
        <v>297</v>
      </c>
      <c r="F411">
        <v>447</v>
      </c>
      <c r="G411" t="s">
        <v>462</v>
      </c>
      <c r="H411">
        <v>80</v>
      </c>
      <c r="I411" t="s">
        <v>211</v>
      </c>
      <c r="J411">
        <v>32</v>
      </c>
      <c r="K411" t="s">
        <v>206</v>
      </c>
      <c r="L411" s="47">
        <v>1384</v>
      </c>
      <c r="M411" t="s">
        <v>5873</v>
      </c>
      <c r="N411" s="53" t="s">
        <v>6195</v>
      </c>
      <c r="O411">
        <v>15655305</v>
      </c>
      <c r="P411" s="53" t="s">
        <v>6322</v>
      </c>
      <c r="R411" s="56"/>
    </row>
    <row r="412" spans="1:18" x14ac:dyDescent="0.25">
      <c r="A412">
        <v>10411</v>
      </c>
      <c r="B412" t="s">
        <v>5451</v>
      </c>
      <c r="C412" t="s">
        <v>321</v>
      </c>
      <c r="D412">
        <v>658</v>
      </c>
      <c r="E412" t="s">
        <v>297</v>
      </c>
      <c r="F412">
        <v>447</v>
      </c>
      <c r="G412" t="s">
        <v>462</v>
      </c>
      <c r="H412">
        <v>80</v>
      </c>
      <c r="I412" t="s">
        <v>99</v>
      </c>
      <c r="J412">
        <v>16</v>
      </c>
      <c r="K412" t="s">
        <v>202</v>
      </c>
      <c r="L412" s="47">
        <v>1768</v>
      </c>
      <c r="M412" t="s">
        <v>5874</v>
      </c>
      <c r="N412" s="53" t="s">
        <v>6195</v>
      </c>
      <c r="O412">
        <v>15655305</v>
      </c>
      <c r="P412" s="53" t="s">
        <v>6322</v>
      </c>
      <c r="R412" s="56"/>
    </row>
    <row r="413" spans="1:18" x14ac:dyDescent="0.25">
      <c r="A413">
        <v>10412</v>
      </c>
      <c r="B413" t="s">
        <v>5451</v>
      </c>
      <c r="C413" t="s">
        <v>321</v>
      </c>
      <c r="D413">
        <v>658</v>
      </c>
      <c r="E413" t="s">
        <v>297</v>
      </c>
      <c r="F413">
        <v>447</v>
      </c>
      <c r="G413" t="s">
        <v>462</v>
      </c>
      <c r="H413">
        <v>80</v>
      </c>
      <c r="I413" t="s">
        <v>99</v>
      </c>
      <c r="J413">
        <v>16</v>
      </c>
      <c r="K413" t="s">
        <v>202</v>
      </c>
      <c r="L413" s="47">
        <v>1768</v>
      </c>
      <c r="M413" t="s">
        <v>5875</v>
      </c>
      <c r="N413" s="53" t="s">
        <v>6195</v>
      </c>
      <c r="O413">
        <v>15655305</v>
      </c>
      <c r="P413" s="53" t="s">
        <v>6322</v>
      </c>
      <c r="R413" s="56"/>
    </row>
    <row r="414" spans="1:18" x14ac:dyDescent="0.25">
      <c r="A414">
        <v>10413</v>
      </c>
      <c r="B414" t="s">
        <v>5404</v>
      </c>
      <c r="C414" t="s">
        <v>806</v>
      </c>
      <c r="D414">
        <v>1093</v>
      </c>
      <c r="E414" t="s">
        <v>297</v>
      </c>
      <c r="F414">
        <v>447</v>
      </c>
      <c r="G414" t="s">
        <v>462</v>
      </c>
      <c r="H414">
        <v>80</v>
      </c>
      <c r="I414" t="s">
        <v>114</v>
      </c>
      <c r="J414">
        <v>12</v>
      </c>
      <c r="K414" t="s">
        <v>202</v>
      </c>
      <c r="L414" s="47">
        <v>1768</v>
      </c>
      <c r="M414" t="s">
        <v>5876</v>
      </c>
      <c r="N414" s="53" t="s">
        <v>6134</v>
      </c>
      <c r="O414">
        <v>13617676</v>
      </c>
      <c r="P414" s="53" t="s">
        <v>6271</v>
      </c>
      <c r="R414" s="56"/>
    </row>
    <row r="415" spans="1:18" x14ac:dyDescent="0.25">
      <c r="A415">
        <v>10414</v>
      </c>
      <c r="B415" t="s">
        <v>5456</v>
      </c>
      <c r="C415" t="s">
        <v>351</v>
      </c>
      <c r="D415">
        <v>904</v>
      </c>
      <c r="E415" t="s">
        <v>5373</v>
      </c>
      <c r="F415">
        <v>460</v>
      </c>
      <c r="G415" t="s">
        <v>132</v>
      </c>
      <c r="H415">
        <v>50</v>
      </c>
      <c r="I415" t="s">
        <v>110</v>
      </c>
      <c r="J415">
        <v>8</v>
      </c>
      <c r="K415" t="s">
        <v>202</v>
      </c>
      <c r="L415" s="47">
        <v>1768</v>
      </c>
      <c r="M415" t="s">
        <v>5877</v>
      </c>
      <c r="N415" s="53" t="s">
        <v>6201</v>
      </c>
      <c r="O415">
        <v>14765636</v>
      </c>
      <c r="P415" s="53" t="s">
        <v>6326</v>
      </c>
      <c r="R415" s="56"/>
    </row>
    <row r="416" spans="1:18" x14ac:dyDescent="0.25">
      <c r="A416">
        <v>10415</v>
      </c>
      <c r="B416" t="s">
        <v>5456</v>
      </c>
      <c r="C416" t="s">
        <v>351</v>
      </c>
      <c r="D416">
        <v>904</v>
      </c>
      <c r="E416" t="s">
        <v>5373</v>
      </c>
      <c r="F416">
        <v>460</v>
      </c>
      <c r="G416" t="s">
        <v>132</v>
      </c>
      <c r="H416">
        <v>50</v>
      </c>
      <c r="I416" t="s">
        <v>99</v>
      </c>
      <c r="J416">
        <v>16</v>
      </c>
      <c r="K416" t="s">
        <v>202</v>
      </c>
      <c r="L416" s="47">
        <v>1768</v>
      </c>
      <c r="M416" t="s">
        <v>5878</v>
      </c>
      <c r="N416" s="53" t="s">
        <v>6201</v>
      </c>
      <c r="O416">
        <v>16344081</v>
      </c>
      <c r="P416" s="53" t="s">
        <v>6326</v>
      </c>
      <c r="R416" s="56"/>
    </row>
    <row r="417" spans="1:18" x14ac:dyDescent="0.25">
      <c r="A417">
        <v>10416</v>
      </c>
      <c r="B417" t="s">
        <v>5457</v>
      </c>
      <c r="C417" t="s">
        <v>967</v>
      </c>
      <c r="D417">
        <v>916</v>
      </c>
      <c r="E417" t="s">
        <v>5372</v>
      </c>
      <c r="F417">
        <v>460</v>
      </c>
      <c r="G417" t="s">
        <v>132</v>
      </c>
      <c r="H417">
        <v>50</v>
      </c>
      <c r="I417" t="s">
        <v>110</v>
      </c>
      <c r="J417">
        <v>8</v>
      </c>
      <c r="K417" t="s">
        <v>202</v>
      </c>
      <c r="L417" s="47">
        <v>1768</v>
      </c>
      <c r="M417" t="s">
        <v>5879</v>
      </c>
      <c r="N417" s="53" t="s">
        <v>6202</v>
      </c>
      <c r="O417">
        <v>16344081</v>
      </c>
      <c r="P417" s="53" t="s">
        <v>6327</v>
      </c>
      <c r="R417" s="56"/>
    </row>
    <row r="418" spans="1:18" x14ac:dyDescent="0.25">
      <c r="A418">
        <v>10417</v>
      </c>
      <c r="B418" t="s">
        <v>5458</v>
      </c>
      <c r="C418" t="s">
        <v>1052</v>
      </c>
      <c r="D418">
        <v>837</v>
      </c>
      <c r="E418" t="s">
        <v>5376</v>
      </c>
      <c r="F418">
        <v>462</v>
      </c>
      <c r="G418" t="s">
        <v>132</v>
      </c>
      <c r="H418">
        <v>50</v>
      </c>
      <c r="I418" t="s">
        <v>110</v>
      </c>
      <c r="J418">
        <v>8</v>
      </c>
      <c r="K418" t="s">
        <v>206</v>
      </c>
      <c r="L418" s="47">
        <v>1384</v>
      </c>
      <c r="M418" t="s">
        <v>5880</v>
      </c>
      <c r="N418" s="53" t="s">
        <v>6203</v>
      </c>
      <c r="O418">
        <v>14336729</v>
      </c>
      <c r="P418" s="53" t="s">
        <v>6328</v>
      </c>
      <c r="R418" s="56"/>
    </row>
    <row r="419" spans="1:18" x14ac:dyDescent="0.25">
      <c r="A419">
        <v>10418</v>
      </c>
      <c r="B419" t="s">
        <v>5459</v>
      </c>
      <c r="C419" t="s">
        <v>1052</v>
      </c>
      <c r="D419">
        <v>837</v>
      </c>
      <c r="E419" t="s">
        <v>5376</v>
      </c>
      <c r="F419">
        <v>462</v>
      </c>
      <c r="G419" t="s">
        <v>132</v>
      </c>
      <c r="H419">
        <v>50</v>
      </c>
      <c r="I419" t="s">
        <v>99</v>
      </c>
      <c r="J419">
        <v>16</v>
      </c>
      <c r="K419" t="s">
        <v>213</v>
      </c>
      <c r="L419" s="47">
        <v>2768</v>
      </c>
      <c r="M419" t="s">
        <v>5881</v>
      </c>
      <c r="N419" s="53" t="s">
        <v>6204</v>
      </c>
      <c r="O419">
        <v>16344081</v>
      </c>
      <c r="P419" s="53" t="s">
        <v>6329</v>
      </c>
      <c r="R419" s="56"/>
    </row>
    <row r="420" spans="1:18" x14ac:dyDescent="0.25">
      <c r="A420">
        <v>10419</v>
      </c>
      <c r="B420" t="s">
        <v>5459</v>
      </c>
      <c r="C420" t="s">
        <v>1052</v>
      </c>
      <c r="D420">
        <v>837</v>
      </c>
      <c r="E420" t="s">
        <v>5375</v>
      </c>
      <c r="F420">
        <v>462</v>
      </c>
      <c r="G420" t="s">
        <v>132</v>
      </c>
      <c r="H420">
        <v>50</v>
      </c>
      <c r="I420" t="s">
        <v>90</v>
      </c>
      <c r="J420">
        <v>4</v>
      </c>
      <c r="K420" t="s">
        <v>206</v>
      </c>
      <c r="L420" s="47">
        <v>1384</v>
      </c>
      <c r="M420" t="s">
        <v>5882</v>
      </c>
      <c r="N420" s="53" t="s">
        <v>6204</v>
      </c>
      <c r="O420">
        <v>13316336</v>
      </c>
      <c r="P420" s="53" t="s">
        <v>6329</v>
      </c>
      <c r="R420" s="56"/>
    </row>
    <row r="421" spans="1:18" x14ac:dyDescent="0.25">
      <c r="A421">
        <v>10420</v>
      </c>
      <c r="B421" t="s">
        <v>5459</v>
      </c>
      <c r="C421" t="s">
        <v>1052</v>
      </c>
      <c r="D421">
        <v>837</v>
      </c>
      <c r="E421" t="s">
        <v>5375</v>
      </c>
      <c r="F421">
        <v>462</v>
      </c>
      <c r="G421" t="s">
        <v>132</v>
      </c>
      <c r="H421">
        <v>50</v>
      </c>
      <c r="I421" t="s">
        <v>110</v>
      </c>
      <c r="J421">
        <v>8</v>
      </c>
      <c r="K421" t="s">
        <v>206</v>
      </c>
      <c r="L421" s="47">
        <v>1384</v>
      </c>
      <c r="M421" t="s">
        <v>5883</v>
      </c>
      <c r="N421" s="53" t="s">
        <v>6204</v>
      </c>
      <c r="O421">
        <v>13330686</v>
      </c>
      <c r="P421" s="53" t="s">
        <v>6329</v>
      </c>
      <c r="R421" s="56"/>
    </row>
    <row r="422" spans="1:18" x14ac:dyDescent="0.25">
      <c r="A422">
        <v>10421</v>
      </c>
      <c r="B422" t="s">
        <v>5460</v>
      </c>
      <c r="C422" t="s">
        <v>1052</v>
      </c>
      <c r="D422">
        <v>837</v>
      </c>
      <c r="E422" t="s">
        <v>5375</v>
      </c>
      <c r="F422">
        <v>462</v>
      </c>
      <c r="G422" t="s">
        <v>132</v>
      </c>
      <c r="H422">
        <v>50</v>
      </c>
      <c r="I422" t="s">
        <v>90</v>
      </c>
      <c r="J422">
        <v>4</v>
      </c>
      <c r="K422" t="s">
        <v>261</v>
      </c>
      <c r="L422" s="47">
        <v>2384</v>
      </c>
      <c r="M422" t="s">
        <v>5884</v>
      </c>
      <c r="N422" s="53" t="s">
        <v>6205</v>
      </c>
      <c r="O422">
        <v>13330686</v>
      </c>
      <c r="P422" s="53" t="s">
        <v>6286</v>
      </c>
      <c r="R422" s="56"/>
    </row>
    <row r="423" spans="1:18" x14ac:dyDescent="0.25">
      <c r="A423">
        <v>10422</v>
      </c>
      <c r="B423" t="s">
        <v>5460</v>
      </c>
      <c r="C423" t="s">
        <v>1052</v>
      </c>
      <c r="D423">
        <v>837</v>
      </c>
      <c r="E423" t="s">
        <v>5375</v>
      </c>
      <c r="F423">
        <v>462</v>
      </c>
      <c r="G423" t="s">
        <v>132</v>
      </c>
      <c r="H423">
        <v>50</v>
      </c>
      <c r="I423" t="s">
        <v>110</v>
      </c>
      <c r="J423">
        <v>8</v>
      </c>
      <c r="K423" t="s">
        <v>206</v>
      </c>
      <c r="L423" s="47">
        <v>1384</v>
      </c>
      <c r="M423" t="s">
        <v>5885</v>
      </c>
      <c r="N423" s="53" t="s">
        <v>6205</v>
      </c>
      <c r="O423">
        <v>13617676</v>
      </c>
      <c r="P423" s="53" t="s">
        <v>6286</v>
      </c>
      <c r="R423" s="56"/>
    </row>
    <row r="424" spans="1:18" x14ac:dyDescent="0.25">
      <c r="A424">
        <v>10423</v>
      </c>
      <c r="B424" t="s">
        <v>5459</v>
      </c>
      <c r="C424" t="s">
        <v>1052</v>
      </c>
      <c r="D424">
        <v>837</v>
      </c>
      <c r="E424" t="s">
        <v>5375</v>
      </c>
      <c r="F424">
        <v>462</v>
      </c>
      <c r="G424" t="s">
        <v>132</v>
      </c>
      <c r="H424">
        <v>50</v>
      </c>
      <c r="I424" t="s">
        <v>110</v>
      </c>
      <c r="J424">
        <v>8</v>
      </c>
      <c r="K424" t="s">
        <v>261</v>
      </c>
      <c r="L424" s="47">
        <v>2384</v>
      </c>
      <c r="M424" t="s">
        <v>5886</v>
      </c>
      <c r="N424" s="53" t="s">
        <v>6204</v>
      </c>
      <c r="O424">
        <v>14048161</v>
      </c>
      <c r="P424" s="53" t="s">
        <v>6329</v>
      </c>
      <c r="R424" s="56"/>
    </row>
    <row r="425" spans="1:18" x14ac:dyDescent="0.25">
      <c r="A425">
        <v>10424</v>
      </c>
      <c r="B425" t="s">
        <v>5459</v>
      </c>
      <c r="C425" t="s">
        <v>1052</v>
      </c>
      <c r="D425">
        <v>837</v>
      </c>
      <c r="E425" t="s">
        <v>5375</v>
      </c>
      <c r="F425">
        <v>462</v>
      </c>
      <c r="G425" t="s">
        <v>132</v>
      </c>
      <c r="H425">
        <v>50</v>
      </c>
      <c r="I425" t="s">
        <v>110</v>
      </c>
      <c r="J425">
        <v>8</v>
      </c>
      <c r="K425" t="s">
        <v>202</v>
      </c>
      <c r="L425" s="47">
        <v>1768</v>
      </c>
      <c r="M425" t="s">
        <v>5887</v>
      </c>
      <c r="N425" s="53" t="s">
        <v>6204</v>
      </c>
      <c r="O425">
        <v>14478646</v>
      </c>
      <c r="P425" s="53" t="s">
        <v>6329</v>
      </c>
      <c r="R425" s="56"/>
    </row>
    <row r="426" spans="1:18" x14ac:dyDescent="0.25">
      <c r="A426">
        <v>10425</v>
      </c>
      <c r="B426" t="s">
        <v>5459</v>
      </c>
      <c r="C426" t="s">
        <v>1052</v>
      </c>
      <c r="D426">
        <v>837</v>
      </c>
      <c r="E426" t="s">
        <v>5375</v>
      </c>
      <c r="F426">
        <v>462</v>
      </c>
      <c r="G426" t="s">
        <v>132</v>
      </c>
      <c r="H426">
        <v>50</v>
      </c>
      <c r="I426" t="s">
        <v>90</v>
      </c>
      <c r="J426">
        <v>4</v>
      </c>
      <c r="K426" t="s">
        <v>202</v>
      </c>
      <c r="L426" s="47">
        <v>1768</v>
      </c>
      <c r="M426" t="s">
        <v>5888</v>
      </c>
      <c r="N426" s="53" t="s">
        <v>6204</v>
      </c>
      <c r="O426">
        <v>14765636</v>
      </c>
      <c r="P426" s="53" t="s">
        <v>6329</v>
      </c>
      <c r="R426" s="56"/>
    </row>
    <row r="427" spans="1:18" x14ac:dyDescent="0.25">
      <c r="A427">
        <v>10426</v>
      </c>
      <c r="B427" t="s">
        <v>5459</v>
      </c>
      <c r="C427" t="s">
        <v>1052</v>
      </c>
      <c r="D427">
        <v>837</v>
      </c>
      <c r="E427" t="s">
        <v>5375</v>
      </c>
      <c r="F427">
        <v>462</v>
      </c>
      <c r="G427" t="s">
        <v>132</v>
      </c>
      <c r="H427">
        <v>50</v>
      </c>
      <c r="I427" t="s">
        <v>110</v>
      </c>
      <c r="J427">
        <v>8</v>
      </c>
      <c r="K427" t="s">
        <v>213</v>
      </c>
      <c r="L427" s="47">
        <v>2768</v>
      </c>
      <c r="M427" t="s">
        <v>5889</v>
      </c>
      <c r="N427" s="53" t="s">
        <v>6204</v>
      </c>
      <c r="O427">
        <v>14909131</v>
      </c>
      <c r="P427" s="53" t="s">
        <v>6329</v>
      </c>
      <c r="R427" s="56"/>
    </row>
    <row r="428" spans="1:18" x14ac:dyDescent="0.25">
      <c r="A428">
        <v>10427</v>
      </c>
      <c r="B428" t="s">
        <v>5460</v>
      </c>
      <c r="C428" t="s">
        <v>1052</v>
      </c>
      <c r="D428">
        <v>837</v>
      </c>
      <c r="E428" t="s">
        <v>5375</v>
      </c>
      <c r="F428">
        <v>462</v>
      </c>
      <c r="G428" t="s">
        <v>132</v>
      </c>
      <c r="H428">
        <v>50</v>
      </c>
      <c r="I428" t="s">
        <v>114</v>
      </c>
      <c r="J428">
        <v>12</v>
      </c>
      <c r="K428" t="s">
        <v>206</v>
      </c>
      <c r="L428" s="47">
        <v>1384</v>
      </c>
      <c r="M428" t="s">
        <v>5890</v>
      </c>
      <c r="N428" s="53" t="s">
        <v>6205</v>
      </c>
      <c r="O428">
        <v>15052626</v>
      </c>
      <c r="P428" s="53" t="s">
        <v>6286</v>
      </c>
      <c r="R428" s="56"/>
    </row>
    <row r="429" spans="1:18" x14ac:dyDescent="0.25">
      <c r="A429">
        <v>10428</v>
      </c>
      <c r="B429" t="s">
        <v>5459</v>
      </c>
      <c r="C429" t="s">
        <v>1052</v>
      </c>
      <c r="D429">
        <v>837</v>
      </c>
      <c r="E429" t="s">
        <v>5375</v>
      </c>
      <c r="F429">
        <v>462</v>
      </c>
      <c r="G429" t="s">
        <v>132</v>
      </c>
      <c r="H429">
        <v>50</v>
      </c>
      <c r="I429" t="s">
        <v>90</v>
      </c>
      <c r="J429">
        <v>4</v>
      </c>
      <c r="K429" t="s">
        <v>213</v>
      </c>
      <c r="L429" s="47">
        <v>2768</v>
      </c>
      <c r="M429" t="s">
        <v>5891</v>
      </c>
      <c r="N429" s="53" t="s">
        <v>6204</v>
      </c>
      <c r="O429">
        <v>15196121</v>
      </c>
      <c r="P429" s="53" t="s">
        <v>6329</v>
      </c>
      <c r="R429" s="56"/>
    </row>
    <row r="430" spans="1:18" x14ac:dyDescent="0.25">
      <c r="A430">
        <v>10429</v>
      </c>
      <c r="B430" t="s">
        <v>5459</v>
      </c>
      <c r="C430" t="s">
        <v>1052</v>
      </c>
      <c r="D430">
        <v>837</v>
      </c>
      <c r="E430" t="s">
        <v>5375</v>
      </c>
      <c r="F430">
        <v>462</v>
      </c>
      <c r="G430" t="s">
        <v>132</v>
      </c>
      <c r="H430">
        <v>50</v>
      </c>
      <c r="I430" t="s">
        <v>114</v>
      </c>
      <c r="J430">
        <v>12</v>
      </c>
      <c r="K430" t="s">
        <v>261</v>
      </c>
      <c r="L430" s="47">
        <v>2384</v>
      </c>
      <c r="M430" t="s">
        <v>5892</v>
      </c>
      <c r="N430" s="53" t="s">
        <v>6204</v>
      </c>
      <c r="O430">
        <v>15483111</v>
      </c>
      <c r="P430" s="53" t="s">
        <v>6329</v>
      </c>
      <c r="R430" s="56"/>
    </row>
    <row r="431" spans="1:18" x14ac:dyDescent="0.25">
      <c r="A431">
        <v>10430</v>
      </c>
      <c r="B431" t="s">
        <v>5459</v>
      </c>
      <c r="C431" t="s">
        <v>1052</v>
      </c>
      <c r="D431">
        <v>837</v>
      </c>
      <c r="E431" t="s">
        <v>5375</v>
      </c>
      <c r="F431">
        <v>462</v>
      </c>
      <c r="G431" t="s">
        <v>132</v>
      </c>
      <c r="H431">
        <v>50</v>
      </c>
      <c r="I431" t="s">
        <v>99</v>
      </c>
      <c r="J431">
        <v>16</v>
      </c>
      <c r="K431" t="s">
        <v>261</v>
      </c>
      <c r="L431" s="47">
        <v>2384</v>
      </c>
      <c r="M431" t="s">
        <v>5893</v>
      </c>
      <c r="N431" s="53" t="s">
        <v>6204</v>
      </c>
      <c r="O431">
        <v>15483111</v>
      </c>
      <c r="P431" s="53" t="s">
        <v>6329</v>
      </c>
      <c r="R431" s="56"/>
    </row>
    <row r="432" spans="1:18" x14ac:dyDescent="0.25">
      <c r="A432">
        <v>10431</v>
      </c>
      <c r="B432" t="s">
        <v>5460</v>
      </c>
      <c r="C432" t="s">
        <v>1052</v>
      </c>
      <c r="D432">
        <v>837</v>
      </c>
      <c r="E432" t="s">
        <v>5375</v>
      </c>
      <c r="F432">
        <v>462</v>
      </c>
      <c r="G432" t="s">
        <v>132</v>
      </c>
      <c r="H432">
        <v>50</v>
      </c>
      <c r="I432" t="s">
        <v>110</v>
      </c>
      <c r="J432">
        <v>8</v>
      </c>
      <c r="K432" t="s">
        <v>202</v>
      </c>
      <c r="L432" s="47">
        <v>1768</v>
      </c>
      <c r="M432" t="s">
        <v>5894</v>
      </c>
      <c r="N432" s="53" t="s">
        <v>6205</v>
      </c>
      <c r="O432">
        <v>15770101</v>
      </c>
      <c r="P432" s="53" t="s">
        <v>6286</v>
      </c>
      <c r="R432" s="56"/>
    </row>
    <row r="433" spans="1:18" x14ac:dyDescent="0.25">
      <c r="A433">
        <v>10432</v>
      </c>
      <c r="B433" t="s">
        <v>5460</v>
      </c>
      <c r="C433" t="s">
        <v>1052</v>
      </c>
      <c r="D433">
        <v>837</v>
      </c>
      <c r="E433" t="s">
        <v>5375</v>
      </c>
      <c r="F433">
        <v>462</v>
      </c>
      <c r="G433" t="s">
        <v>132</v>
      </c>
      <c r="H433">
        <v>50</v>
      </c>
      <c r="I433" t="s">
        <v>99</v>
      </c>
      <c r="J433">
        <v>16</v>
      </c>
      <c r="K433" t="s">
        <v>261</v>
      </c>
      <c r="L433" s="47">
        <v>2384</v>
      </c>
      <c r="M433" t="s">
        <v>5895</v>
      </c>
      <c r="N433" s="53" t="s">
        <v>6205</v>
      </c>
      <c r="O433">
        <v>16200586</v>
      </c>
      <c r="P433" s="53" t="s">
        <v>6286</v>
      </c>
      <c r="R433" s="56"/>
    </row>
    <row r="434" spans="1:18" x14ac:dyDescent="0.25">
      <c r="A434">
        <v>10433</v>
      </c>
      <c r="B434" t="s">
        <v>5459</v>
      </c>
      <c r="C434" t="s">
        <v>1052</v>
      </c>
      <c r="D434">
        <v>837</v>
      </c>
      <c r="E434" t="s">
        <v>5375</v>
      </c>
      <c r="F434">
        <v>462</v>
      </c>
      <c r="G434" t="s">
        <v>132</v>
      </c>
      <c r="H434">
        <v>50</v>
      </c>
      <c r="I434" t="s">
        <v>114</v>
      </c>
      <c r="J434">
        <v>12</v>
      </c>
      <c r="K434" t="s">
        <v>202</v>
      </c>
      <c r="L434" s="47">
        <v>1768</v>
      </c>
      <c r="M434" t="s">
        <v>5896</v>
      </c>
      <c r="N434" s="53" t="s">
        <v>6204</v>
      </c>
      <c r="O434">
        <v>16200586</v>
      </c>
      <c r="P434" s="53" t="s">
        <v>6329</v>
      </c>
      <c r="R434" s="56"/>
    </row>
    <row r="435" spans="1:18" x14ac:dyDescent="0.25">
      <c r="A435">
        <v>10434</v>
      </c>
      <c r="B435" t="s">
        <v>5459</v>
      </c>
      <c r="C435" t="s">
        <v>1052</v>
      </c>
      <c r="D435">
        <v>837</v>
      </c>
      <c r="E435" t="s">
        <v>5375</v>
      </c>
      <c r="F435">
        <v>462</v>
      </c>
      <c r="G435" t="s">
        <v>132</v>
      </c>
      <c r="H435">
        <v>50</v>
      </c>
      <c r="I435" t="s">
        <v>110</v>
      </c>
      <c r="J435">
        <v>8</v>
      </c>
      <c r="K435" t="s">
        <v>213</v>
      </c>
      <c r="L435" s="47">
        <v>2768</v>
      </c>
      <c r="M435" t="s">
        <v>5897</v>
      </c>
      <c r="N435" s="53" t="s">
        <v>6204</v>
      </c>
      <c r="O435">
        <v>16200586</v>
      </c>
      <c r="P435" s="53" t="s">
        <v>6329</v>
      </c>
      <c r="R435" s="56"/>
    </row>
    <row r="436" spans="1:18" x14ac:dyDescent="0.25">
      <c r="A436">
        <v>10435</v>
      </c>
      <c r="B436" t="s">
        <v>5459</v>
      </c>
      <c r="C436" t="s">
        <v>1052</v>
      </c>
      <c r="D436">
        <v>837</v>
      </c>
      <c r="E436" t="s">
        <v>5375</v>
      </c>
      <c r="F436">
        <v>462</v>
      </c>
      <c r="G436" t="s">
        <v>132</v>
      </c>
      <c r="H436">
        <v>50</v>
      </c>
      <c r="I436" t="s">
        <v>99</v>
      </c>
      <c r="J436">
        <v>16</v>
      </c>
      <c r="K436" t="s">
        <v>202</v>
      </c>
      <c r="L436" s="47">
        <v>1768</v>
      </c>
      <c r="M436" t="s">
        <v>5898</v>
      </c>
      <c r="N436" s="53" t="s">
        <v>6204</v>
      </c>
      <c r="O436">
        <v>16918061</v>
      </c>
      <c r="P436" s="53" t="s">
        <v>6329</v>
      </c>
      <c r="R436" s="56"/>
    </row>
    <row r="437" spans="1:18" x14ac:dyDescent="0.25">
      <c r="A437">
        <v>10436</v>
      </c>
      <c r="B437" t="s">
        <v>5461</v>
      </c>
      <c r="C437" t="s">
        <v>986</v>
      </c>
      <c r="D437">
        <v>906</v>
      </c>
      <c r="E437" t="s">
        <v>5379</v>
      </c>
      <c r="F437">
        <v>481</v>
      </c>
      <c r="G437" t="s">
        <v>132</v>
      </c>
      <c r="H437">
        <v>50</v>
      </c>
      <c r="I437" t="s">
        <v>99</v>
      </c>
      <c r="J437">
        <v>16</v>
      </c>
      <c r="K437" t="s">
        <v>206</v>
      </c>
      <c r="L437" s="47">
        <v>1384</v>
      </c>
      <c r="M437" t="s">
        <v>5899</v>
      </c>
      <c r="N437" s="53" t="s">
        <v>6206</v>
      </c>
      <c r="O437">
        <v>16200586</v>
      </c>
      <c r="P437" s="53" t="s">
        <v>6330</v>
      </c>
      <c r="R437" s="56"/>
    </row>
    <row r="438" spans="1:18" x14ac:dyDescent="0.25">
      <c r="A438">
        <v>10437</v>
      </c>
      <c r="B438" t="s">
        <v>263</v>
      </c>
      <c r="C438" t="s">
        <v>340</v>
      </c>
      <c r="D438">
        <v>963</v>
      </c>
      <c r="E438" t="s">
        <v>5389</v>
      </c>
      <c r="F438">
        <v>526</v>
      </c>
      <c r="G438" t="s">
        <v>134</v>
      </c>
      <c r="H438">
        <v>45</v>
      </c>
      <c r="I438" t="s">
        <v>110</v>
      </c>
      <c r="J438">
        <v>8</v>
      </c>
      <c r="K438" t="s">
        <v>213</v>
      </c>
      <c r="L438" s="47">
        <v>2768</v>
      </c>
      <c r="M438" t="s">
        <v>5900</v>
      </c>
      <c r="N438" s="53" t="s">
        <v>6207</v>
      </c>
      <c r="O438">
        <v>12914407</v>
      </c>
      <c r="P438" s="53" t="s">
        <v>6331</v>
      </c>
      <c r="R438" s="56"/>
    </row>
    <row r="439" spans="1:18" x14ac:dyDescent="0.25">
      <c r="A439">
        <v>10438</v>
      </c>
      <c r="B439" t="s">
        <v>263</v>
      </c>
      <c r="C439" t="s">
        <v>340</v>
      </c>
      <c r="D439">
        <v>963</v>
      </c>
      <c r="E439" t="s">
        <v>5389</v>
      </c>
      <c r="F439">
        <v>526</v>
      </c>
      <c r="G439" t="s">
        <v>134</v>
      </c>
      <c r="H439">
        <v>45</v>
      </c>
      <c r="I439" t="s">
        <v>110</v>
      </c>
      <c r="J439">
        <v>8</v>
      </c>
      <c r="K439" t="s">
        <v>261</v>
      </c>
      <c r="L439" s="47">
        <v>2384</v>
      </c>
      <c r="M439" t="s">
        <v>5901</v>
      </c>
      <c r="N439" s="53" t="s">
        <v>6207</v>
      </c>
      <c r="O439">
        <v>12914407</v>
      </c>
      <c r="P439" s="53" t="s">
        <v>6331</v>
      </c>
      <c r="R439" s="56"/>
    </row>
    <row r="440" spans="1:18" x14ac:dyDescent="0.25">
      <c r="A440">
        <v>10439</v>
      </c>
      <c r="B440" t="s">
        <v>263</v>
      </c>
      <c r="C440" t="s">
        <v>340</v>
      </c>
      <c r="D440">
        <v>963</v>
      </c>
      <c r="E440" t="s">
        <v>5389</v>
      </c>
      <c r="F440">
        <v>526</v>
      </c>
      <c r="G440" t="s">
        <v>134</v>
      </c>
      <c r="H440">
        <v>45</v>
      </c>
      <c r="I440" t="s">
        <v>110</v>
      </c>
      <c r="J440">
        <v>8</v>
      </c>
      <c r="K440" t="s">
        <v>261</v>
      </c>
      <c r="L440" s="47">
        <v>2384</v>
      </c>
      <c r="M440" t="s">
        <v>5902</v>
      </c>
      <c r="N440" s="53" t="s">
        <v>6207</v>
      </c>
      <c r="O440">
        <v>12914407</v>
      </c>
      <c r="P440" s="53" t="s">
        <v>6331</v>
      </c>
      <c r="R440" s="56"/>
    </row>
    <row r="441" spans="1:18" x14ac:dyDescent="0.25">
      <c r="A441">
        <v>10440</v>
      </c>
      <c r="B441" t="s">
        <v>263</v>
      </c>
      <c r="C441" t="s">
        <v>340</v>
      </c>
      <c r="D441">
        <v>963</v>
      </c>
      <c r="E441" t="s">
        <v>5389</v>
      </c>
      <c r="F441">
        <v>526</v>
      </c>
      <c r="G441" t="s">
        <v>134</v>
      </c>
      <c r="H441">
        <v>45</v>
      </c>
      <c r="I441" t="s">
        <v>110</v>
      </c>
      <c r="J441">
        <v>8</v>
      </c>
      <c r="K441" t="s">
        <v>202</v>
      </c>
      <c r="L441" s="47">
        <v>1768</v>
      </c>
      <c r="M441" t="s">
        <v>5903</v>
      </c>
      <c r="N441" s="53" t="s">
        <v>6207</v>
      </c>
      <c r="O441">
        <v>12914407</v>
      </c>
      <c r="P441" s="53" t="s">
        <v>6331</v>
      </c>
      <c r="R441" s="56"/>
    </row>
    <row r="442" spans="1:18" x14ac:dyDescent="0.25">
      <c r="A442">
        <v>10441</v>
      </c>
      <c r="B442" t="s">
        <v>263</v>
      </c>
      <c r="C442" t="s">
        <v>340</v>
      </c>
      <c r="D442">
        <v>963</v>
      </c>
      <c r="E442" t="s">
        <v>5389</v>
      </c>
      <c r="F442">
        <v>526</v>
      </c>
      <c r="G442" t="s">
        <v>134</v>
      </c>
      <c r="H442">
        <v>45</v>
      </c>
      <c r="I442" t="s">
        <v>99</v>
      </c>
      <c r="J442">
        <v>16</v>
      </c>
      <c r="K442" t="s">
        <v>261</v>
      </c>
      <c r="L442" s="47">
        <v>2384</v>
      </c>
      <c r="M442" t="s">
        <v>5904</v>
      </c>
      <c r="N442" s="53" t="s">
        <v>6207</v>
      </c>
      <c r="O442">
        <v>14349357</v>
      </c>
      <c r="P442" s="53" t="s">
        <v>6331</v>
      </c>
      <c r="R442" s="56"/>
    </row>
    <row r="443" spans="1:18" x14ac:dyDescent="0.25">
      <c r="A443">
        <v>10442</v>
      </c>
      <c r="B443" t="s">
        <v>263</v>
      </c>
      <c r="C443" t="s">
        <v>340</v>
      </c>
      <c r="D443">
        <v>963</v>
      </c>
      <c r="E443" t="s">
        <v>5389</v>
      </c>
      <c r="F443">
        <v>526</v>
      </c>
      <c r="G443" t="s">
        <v>134</v>
      </c>
      <c r="H443">
        <v>45</v>
      </c>
      <c r="I443" t="s">
        <v>110</v>
      </c>
      <c r="J443">
        <v>8</v>
      </c>
      <c r="K443" t="s">
        <v>202</v>
      </c>
      <c r="L443" s="47">
        <v>1768</v>
      </c>
      <c r="M443" t="s">
        <v>5905</v>
      </c>
      <c r="N443" s="53" t="s">
        <v>6207</v>
      </c>
      <c r="O443">
        <v>14349357</v>
      </c>
      <c r="P443" s="53" t="s">
        <v>6331</v>
      </c>
      <c r="R443" s="56"/>
    </row>
    <row r="444" spans="1:18" x14ac:dyDescent="0.25">
      <c r="A444">
        <v>10443</v>
      </c>
      <c r="B444" t="s">
        <v>263</v>
      </c>
      <c r="C444" t="s">
        <v>340</v>
      </c>
      <c r="D444">
        <v>963</v>
      </c>
      <c r="E444" t="s">
        <v>5389</v>
      </c>
      <c r="F444">
        <v>526</v>
      </c>
      <c r="G444" t="s">
        <v>134</v>
      </c>
      <c r="H444">
        <v>45</v>
      </c>
      <c r="I444" t="s">
        <v>110</v>
      </c>
      <c r="J444">
        <v>8</v>
      </c>
      <c r="K444" t="s">
        <v>213</v>
      </c>
      <c r="L444" s="47">
        <v>2768</v>
      </c>
      <c r="M444" t="s">
        <v>5900</v>
      </c>
      <c r="N444" s="53" t="s">
        <v>6207</v>
      </c>
      <c r="O444">
        <v>14349357</v>
      </c>
      <c r="P444" s="53" t="s">
        <v>6331</v>
      </c>
      <c r="R444" s="56"/>
    </row>
    <row r="445" spans="1:18" x14ac:dyDescent="0.25">
      <c r="A445">
        <v>10444</v>
      </c>
      <c r="B445" t="s">
        <v>263</v>
      </c>
      <c r="C445" t="s">
        <v>340</v>
      </c>
      <c r="D445">
        <v>963</v>
      </c>
      <c r="E445" t="s">
        <v>5389</v>
      </c>
      <c r="F445">
        <v>526</v>
      </c>
      <c r="G445" t="s">
        <v>134</v>
      </c>
      <c r="H445">
        <v>45</v>
      </c>
      <c r="I445" t="s">
        <v>99</v>
      </c>
      <c r="J445">
        <v>16</v>
      </c>
      <c r="K445" t="s">
        <v>213</v>
      </c>
      <c r="L445" s="47">
        <v>2768</v>
      </c>
      <c r="M445" t="s">
        <v>5906</v>
      </c>
      <c r="N445" s="53" t="s">
        <v>6207</v>
      </c>
      <c r="O445">
        <v>14349357</v>
      </c>
      <c r="P445" s="53" t="s">
        <v>6331</v>
      </c>
      <c r="R445" s="56"/>
    </row>
    <row r="446" spans="1:18" x14ac:dyDescent="0.25">
      <c r="A446">
        <v>10445</v>
      </c>
      <c r="B446" t="s">
        <v>263</v>
      </c>
      <c r="C446" t="s">
        <v>340</v>
      </c>
      <c r="D446">
        <v>963</v>
      </c>
      <c r="E446" t="s">
        <v>5389</v>
      </c>
      <c r="F446">
        <v>526</v>
      </c>
      <c r="G446" t="s">
        <v>134</v>
      </c>
      <c r="H446">
        <v>45</v>
      </c>
      <c r="I446" t="s">
        <v>99</v>
      </c>
      <c r="J446">
        <v>16</v>
      </c>
      <c r="K446" t="s">
        <v>213</v>
      </c>
      <c r="L446" s="47">
        <v>2768</v>
      </c>
      <c r="M446" t="s">
        <v>5906</v>
      </c>
      <c r="N446" s="53" t="s">
        <v>6207</v>
      </c>
      <c r="O446">
        <v>15784307</v>
      </c>
      <c r="P446" s="53" t="s">
        <v>6331</v>
      </c>
      <c r="R446" s="56"/>
    </row>
    <row r="447" spans="1:18" x14ac:dyDescent="0.25">
      <c r="A447">
        <v>10446</v>
      </c>
      <c r="B447" t="s">
        <v>263</v>
      </c>
      <c r="C447" t="s">
        <v>340</v>
      </c>
      <c r="D447">
        <v>963</v>
      </c>
      <c r="E447" t="s">
        <v>5389</v>
      </c>
      <c r="F447">
        <v>526</v>
      </c>
      <c r="G447" t="s">
        <v>134</v>
      </c>
      <c r="H447">
        <v>45</v>
      </c>
      <c r="I447" t="s">
        <v>99</v>
      </c>
      <c r="J447">
        <v>16</v>
      </c>
      <c r="K447" t="s">
        <v>202</v>
      </c>
      <c r="L447" s="47">
        <v>1768</v>
      </c>
      <c r="M447" t="s">
        <v>5907</v>
      </c>
      <c r="N447" s="53" t="s">
        <v>6207</v>
      </c>
      <c r="O447">
        <v>15784307</v>
      </c>
      <c r="P447" s="53" t="s">
        <v>6331</v>
      </c>
      <c r="R447" s="56"/>
    </row>
    <row r="448" spans="1:18" x14ac:dyDescent="0.25">
      <c r="A448">
        <v>10447</v>
      </c>
      <c r="B448" t="s">
        <v>263</v>
      </c>
      <c r="C448" t="s">
        <v>340</v>
      </c>
      <c r="D448">
        <v>963</v>
      </c>
      <c r="E448" t="s">
        <v>5389</v>
      </c>
      <c r="F448">
        <v>526</v>
      </c>
      <c r="G448" t="s">
        <v>134</v>
      </c>
      <c r="H448">
        <v>45</v>
      </c>
      <c r="I448" t="s">
        <v>211</v>
      </c>
      <c r="J448">
        <v>32</v>
      </c>
      <c r="K448" t="s">
        <v>261</v>
      </c>
      <c r="L448" s="47">
        <v>2384</v>
      </c>
      <c r="M448" t="s">
        <v>5908</v>
      </c>
      <c r="N448" s="53" t="s">
        <v>6207</v>
      </c>
      <c r="O448">
        <v>15784307</v>
      </c>
      <c r="P448" s="53" t="s">
        <v>6331</v>
      </c>
      <c r="R448" s="56"/>
    </row>
    <row r="449" spans="1:18" x14ac:dyDescent="0.25">
      <c r="A449">
        <v>10448</v>
      </c>
      <c r="B449" t="s">
        <v>190</v>
      </c>
      <c r="C449" t="s">
        <v>336</v>
      </c>
      <c r="D449">
        <v>1062</v>
      </c>
      <c r="E449" t="s">
        <v>5389</v>
      </c>
      <c r="F449">
        <v>526</v>
      </c>
      <c r="G449" t="s">
        <v>4114</v>
      </c>
      <c r="H449">
        <v>55</v>
      </c>
      <c r="I449" t="s">
        <v>99</v>
      </c>
      <c r="J449">
        <v>16</v>
      </c>
      <c r="K449" t="s">
        <v>202</v>
      </c>
      <c r="L449" s="47">
        <v>1768</v>
      </c>
      <c r="M449" t="s">
        <v>5909</v>
      </c>
      <c r="N449" s="53" t="s">
        <v>6167</v>
      </c>
      <c r="O449">
        <v>11048972</v>
      </c>
      <c r="P449" s="53" t="s">
        <v>6296</v>
      </c>
      <c r="R449" s="56"/>
    </row>
    <row r="450" spans="1:18" x14ac:dyDescent="0.25">
      <c r="A450">
        <v>10449</v>
      </c>
      <c r="B450" t="s">
        <v>3065</v>
      </c>
      <c r="C450" t="s">
        <v>331</v>
      </c>
      <c r="D450">
        <v>1102</v>
      </c>
      <c r="E450" t="s">
        <v>5389</v>
      </c>
      <c r="F450">
        <v>526</v>
      </c>
      <c r="G450" t="s">
        <v>4114</v>
      </c>
      <c r="H450">
        <v>55</v>
      </c>
      <c r="I450" t="s">
        <v>110</v>
      </c>
      <c r="J450">
        <v>8</v>
      </c>
      <c r="K450" t="s">
        <v>206</v>
      </c>
      <c r="L450" s="47">
        <v>1384</v>
      </c>
      <c r="M450" t="s">
        <v>5910</v>
      </c>
      <c r="N450" s="53" t="s">
        <v>6208</v>
      </c>
      <c r="O450">
        <v>12900201</v>
      </c>
      <c r="P450" s="53" t="s">
        <v>6332</v>
      </c>
      <c r="R450" s="56"/>
    </row>
    <row r="451" spans="1:18" x14ac:dyDescent="0.25">
      <c r="A451">
        <v>10450</v>
      </c>
      <c r="B451" t="s">
        <v>194</v>
      </c>
      <c r="C451" t="s">
        <v>334</v>
      </c>
      <c r="D451">
        <v>1039</v>
      </c>
      <c r="E451" t="s">
        <v>5388</v>
      </c>
      <c r="F451">
        <v>526</v>
      </c>
      <c r="G451" t="s">
        <v>134</v>
      </c>
      <c r="H451">
        <v>45</v>
      </c>
      <c r="I451" t="s">
        <v>110</v>
      </c>
      <c r="J451">
        <v>8</v>
      </c>
      <c r="K451" t="s">
        <v>202</v>
      </c>
      <c r="L451" s="47">
        <v>1768</v>
      </c>
      <c r="M451" t="s">
        <v>5911</v>
      </c>
      <c r="N451" s="53" t="s">
        <v>6208</v>
      </c>
      <c r="O451">
        <v>12182726</v>
      </c>
      <c r="P451" s="53" t="s">
        <v>6333</v>
      </c>
      <c r="R451" s="56"/>
    </row>
    <row r="452" spans="1:18" x14ac:dyDescent="0.25">
      <c r="A452">
        <v>10451</v>
      </c>
      <c r="B452" t="s">
        <v>189</v>
      </c>
      <c r="C452" t="s">
        <v>329</v>
      </c>
      <c r="D452">
        <v>787</v>
      </c>
      <c r="E452" t="s">
        <v>5387</v>
      </c>
      <c r="F452">
        <v>526</v>
      </c>
      <c r="G452" t="s">
        <v>132</v>
      </c>
      <c r="H452">
        <v>50</v>
      </c>
      <c r="I452" t="s">
        <v>110</v>
      </c>
      <c r="J452">
        <v>8</v>
      </c>
      <c r="K452" t="s">
        <v>4117</v>
      </c>
      <c r="L452" s="47">
        <v>1268</v>
      </c>
      <c r="M452" t="s">
        <v>5912</v>
      </c>
      <c r="N452" s="53" t="s">
        <v>6208</v>
      </c>
      <c r="O452">
        <v>10905333</v>
      </c>
      <c r="P452" s="53" t="s">
        <v>6334</v>
      </c>
      <c r="R452" s="56"/>
    </row>
    <row r="453" spans="1:18" x14ac:dyDescent="0.25">
      <c r="A453">
        <v>10452</v>
      </c>
      <c r="B453" t="s">
        <v>5462</v>
      </c>
      <c r="C453" t="s">
        <v>337</v>
      </c>
      <c r="D453">
        <v>933</v>
      </c>
      <c r="E453" t="s">
        <v>5387</v>
      </c>
      <c r="F453">
        <v>526</v>
      </c>
      <c r="G453" t="s">
        <v>134</v>
      </c>
      <c r="H453">
        <v>45</v>
      </c>
      <c r="I453" t="s">
        <v>110</v>
      </c>
      <c r="J453">
        <v>8</v>
      </c>
      <c r="K453" t="s">
        <v>206</v>
      </c>
      <c r="L453" s="47">
        <v>1384</v>
      </c>
      <c r="M453" t="s">
        <v>5913</v>
      </c>
      <c r="N453" s="53" t="s">
        <v>6209</v>
      </c>
      <c r="O453">
        <v>12900201</v>
      </c>
      <c r="P453" s="53" t="s">
        <v>6329</v>
      </c>
      <c r="R453" s="56"/>
    </row>
    <row r="454" spans="1:18" x14ac:dyDescent="0.25">
      <c r="A454">
        <v>10453</v>
      </c>
      <c r="B454" t="s">
        <v>199</v>
      </c>
      <c r="C454" t="s">
        <v>337</v>
      </c>
      <c r="D454">
        <v>933</v>
      </c>
      <c r="E454" t="s">
        <v>5387</v>
      </c>
      <c r="F454">
        <v>526</v>
      </c>
      <c r="G454" t="s">
        <v>132</v>
      </c>
      <c r="H454">
        <v>50</v>
      </c>
      <c r="I454" t="s">
        <v>110</v>
      </c>
      <c r="J454">
        <v>8</v>
      </c>
      <c r="K454" t="s">
        <v>206</v>
      </c>
      <c r="L454" s="47">
        <v>1384</v>
      </c>
      <c r="M454" t="s">
        <v>5914</v>
      </c>
      <c r="N454" s="53" t="s">
        <v>6210</v>
      </c>
      <c r="O454">
        <v>12914407</v>
      </c>
      <c r="P454" s="53" t="s">
        <v>6333</v>
      </c>
      <c r="R454" s="56"/>
    </row>
    <row r="455" spans="1:18" x14ac:dyDescent="0.25">
      <c r="A455">
        <v>10454</v>
      </c>
      <c r="B455" t="s">
        <v>199</v>
      </c>
      <c r="C455" t="s">
        <v>337</v>
      </c>
      <c r="D455">
        <v>933</v>
      </c>
      <c r="E455" t="s">
        <v>5387</v>
      </c>
      <c r="F455">
        <v>526</v>
      </c>
      <c r="G455" t="s">
        <v>132</v>
      </c>
      <c r="H455">
        <v>50</v>
      </c>
      <c r="I455" t="s">
        <v>110</v>
      </c>
      <c r="J455">
        <v>8</v>
      </c>
      <c r="K455" t="s">
        <v>202</v>
      </c>
      <c r="L455" s="47">
        <v>1768</v>
      </c>
      <c r="M455" t="s">
        <v>5915</v>
      </c>
      <c r="N455" s="53" t="s">
        <v>6210</v>
      </c>
      <c r="O455">
        <v>14191656</v>
      </c>
      <c r="P455" s="53" t="s">
        <v>6333</v>
      </c>
      <c r="R455" s="56"/>
    </row>
    <row r="456" spans="1:18" x14ac:dyDescent="0.25">
      <c r="A456">
        <v>10455</v>
      </c>
      <c r="B456" t="s">
        <v>5462</v>
      </c>
      <c r="C456" t="s">
        <v>337</v>
      </c>
      <c r="D456">
        <v>933</v>
      </c>
      <c r="E456" t="s">
        <v>5387</v>
      </c>
      <c r="F456">
        <v>526</v>
      </c>
      <c r="G456" t="s">
        <v>134</v>
      </c>
      <c r="H456">
        <v>45</v>
      </c>
      <c r="I456" t="s">
        <v>110</v>
      </c>
      <c r="J456">
        <v>8</v>
      </c>
      <c r="K456" t="s">
        <v>202</v>
      </c>
      <c r="L456" s="47">
        <v>1768</v>
      </c>
      <c r="M456" t="s">
        <v>5916</v>
      </c>
      <c r="N456" s="53" t="s">
        <v>6209</v>
      </c>
      <c r="O456">
        <v>14335151</v>
      </c>
      <c r="P456" s="53" t="s">
        <v>6329</v>
      </c>
      <c r="R456" s="56"/>
    </row>
    <row r="457" spans="1:18" x14ac:dyDescent="0.25">
      <c r="A457">
        <v>10456</v>
      </c>
      <c r="B457" t="s">
        <v>5463</v>
      </c>
      <c r="C457" t="s">
        <v>337</v>
      </c>
      <c r="D457">
        <v>933</v>
      </c>
      <c r="E457" t="s">
        <v>5387</v>
      </c>
      <c r="F457">
        <v>526</v>
      </c>
      <c r="G457" t="s">
        <v>134</v>
      </c>
      <c r="H457">
        <v>45</v>
      </c>
      <c r="I457" t="s">
        <v>99</v>
      </c>
      <c r="J457">
        <v>16</v>
      </c>
      <c r="K457" t="s">
        <v>206</v>
      </c>
      <c r="L457" s="47">
        <v>1384</v>
      </c>
      <c r="M457" t="s">
        <v>5917</v>
      </c>
      <c r="N457" s="53" t="s">
        <v>6211</v>
      </c>
      <c r="O457">
        <v>15052626</v>
      </c>
      <c r="P457" s="53" t="s">
        <v>6329</v>
      </c>
      <c r="R457" s="56"/>
    </row>
    <row r="458" spans="1:18" x14ac:dyDescent="0.25">
      <c r="A458">
        <v>10457</v>
      </c>
      <c r="B458" t="s">
        <v>5463</v>
      </c>
      <c r="C458" t="s">
        <v>337</v>
      </c>
      <c r="D458">
        <v>933</v>
      </c>
      <c r="E458" t="s">
        <v>5387</v>
      </c>
      <c r="F458">
        <v>526</v>
      </c>
      <c r="G458" t="s">
        <v>134</v>
      </c>
      <c r="H458">
        <v>45</v>
      </c>
      <c r="I458" t="s">
        <v>99</v>
      </c>
      <c r="J458">
        <v>16</v>
      </c>
      <c r="K458" t="s">
        <v>202</v>
      </c>
      <c r="L458" s="47">
        <v>1768</v>
      </c>
      <c r="M458" t="s">
        <v>5918</v>
      </c>
      <c r="N458" s="53" t="s">
        <v>6211</v>
      </c>
      <c r="O458">
        <v>15770101</v>
      </c>
      <c r="P458" s="53" t="s">
        <v>6329</v>
      </c>
      <c r="R458" s="56"/>
    </row>
    <row r="459" spans="1:18" x14ac:dyDescent="0.25">
      <c r="A459">
        <v>10458</v>
      </c>
      <c r="B459" t="s">
        <v>5464</v>
      </c>
      <c r="C459" t="s">
        <v>340</v>
      </c>
      <c r="D459">
        <v>963</v>
      </c>
      <c r="E459" t="s">
        <v>5387</v>
      </c>
      <c r="F459">
        <v>526</v>
      </c>
      <c r="G459" t="s">
        <v>134</v>
      </c>
      <c r="H459">
        <v>45</v>
      </c>
      <c r="I459" t="s">
        <v>99</v>
      </c>
      <c r="J459">
        <v>16</v>
      </c>
      <c r="K459" t="s">
        <v>202</v>
      </c>
      <c r="L459" s="47">
        <v>1768</v>
      </c>
      <c r="M459" t="s">
        <v>5919</v>
      </c>
      <c r="N459" s="53" t="s">
        <v>6212</v>
      </c>
      <c r="O459">
        <v>13958476</v>
      </c>
      <c r="P459" s="53" t="s">
        <v>6335</v>
      </c>
      <c r="R459" s="56"/>
    </row>
    <row r="460" spans="1:18" x14ac:dyDescent="0.25">
      <c r="A460">
        <v>10459</v>
      </c>
      <c r="B460" t="s">
        <v>5462</v>
      </c>
      <c r="C460" t="s">
        <v>340</v>
      </c>
      <c r="D460">
        <v>963</v>
      </c>
      <c r="E460" t="s">
        <v>5387</v>
      </c>
      <c r="F460">
        <v>526</v>
      </c>
      <c r="G460" t="s">
        <v>134</v>
      </c>
      <c r="H460">
        <v>45</v>
      </c>
      <c r="I460" t="s">
        <v>99</v>
      </c>
      <c r="J460">
        <v>16</v>
      </c>
      <c r="K460" t="s">
        <v>206</v>
      </c>
      <c r="L460" s="47">
        <v>1384</v>
      </c>
      <c r="M460" t="s">
        <v>5920</v>
      </c>
      <c r="N460" s="53" t="s">
        <v>6209</v>
      </c>
      <c r="O460">
        <v>15066832</v>
      </c>
      <c r="P460" s="53" t="s">
        <v>6329</v>
      </c>
      <c r="R460" s="56"/>
    </row>
    <row r="461" spans="1:18" x14ac:dyDescent="0.25">
      <c r="A461">
        <v>10460</v>
      </c>
      <c r="B461" t="s">
        <v>5465</v>
      </c>
      <c r="C461" t="s">
        <v>336</v>
      </c>
      <c r="D461">
        <v>1062</v>
      </c>
      <c r="E461" t="s">
        <v>5387</v>
      </c>
      <c r="F461">
        <v>526</v>
      </c>
      <c r="G461" t="s">
        <v>132</v>
      </c>
      <c r="H461">
        <v>50</v>
      </c>
      <c r="I461" t="s">
        <v>110</v>
      </c>
      <c r="J461">
        <v>8</v>
      </c>
      <c r="K461" t="s">
        <v>206</v>
      </c>
      <c r="L461" s="47">
        <v>1384</v>
      </c>
      <c r="M461" t="s">
        <v>5921</v>
      </c>
      <c r="N461" s="53" t="s">
        <v>6213</v>
      </c>
      <c r="O461">
        <v>11752241</v>
      </c>
      <c r="P461" s="53" t="s">
        <v>6336</v>
      </c>
      <c r="R461" s="56"/>
    </row>
    <row r="462" spans="1:18" x14ac:dyDescent="0.25">
      <c r="A462">
        <v>10461</v>
      </c>
      <c r="B462" t="s">
        <v>205</v>
      </c>
      <c r="C462" t="s">
        <v>336</v>
      </c>
      <c r="D462">
        <v>1062</v>
      </c>
      <c r="E462" t="s">
        <v>5387</v>
      </c>
      <c r="F462">
        <v>526</v>
      </c>
      <c r="G462" t="s">
        <v>132</v>
      </c>
      <c r="H462">
        <v>50</v>
      </c>
      <c r="I462" t="s">
        <v>99</v>
      </c>
      <c r="J462">
        <v>16</v>
      </c>
      <c r="K462" t="s">
        <v>206</v>
      </c>
      <c r="L462" s="47">
        <v>1384</v>
      </c>
      <c r="M462" t="s">
        <v>5922</v>
      </c>
      <c r="N462" s="53" t="s">
        <v>6214</v>
      </c>
      <c r="O462">
        <v>12182726</v>
      </c>
      <c r="P462" s="53" t="s">
        <v>6333</v>
      </c>
      <c r="R462" s="56"/>
    </row>
    <row r="463" spans="1:18" x14ac:dyDescent="0.25">
      <c r="A463">
        <v>10462</v>
      </c>
      <c r="B463" t="s">
        <v>259</v>
      </c>
      <c r="C463" t="s">
        <v>331</v>
      </c>
      <c r="D463">
        <v>1102</v>
      </c>
      <c r="E463" t="s">
        <v>5387</v>
      </c>
      <c r="F463">
        <v>526</v>
      </c>
      <c r="G463" t="s">
        <v>200</v>
      </c>
      <c r="H463">
        <v>60</v>
      </c>
      <c r="I463" t="s">
        <v>99</v>
      </c>
      <c r="J463">
        <v>16</v>
      </c>
      <c r="K463" t="s">
        <v>206</v>
      </c>
      <c r="L463" s="47">
        <v>1384</v>
      </c>
      <c r="M463" t="s">
        <v>5923</v>
      </c>
      <c r="N463" s="53" t="s">
        <v>6215</v>
      </c>
      <c r="O463">
        <v>15770101</v>
      </c>
      <c r="P463" s="53" t="s">
        <v>6337</v>
      </c>
      <c r="R463" s="56"/>
    </row>
    <row r="464" spans="1:18" x14ac:dyDescent="0.25">
      <c r="A464">
        <v>10463</v>
      </c>
      <c r="B464" t="s">
        <v>199</v>
      </c>
      <c r="C464" t="s">
        <v>337</v>
      </c>
      <c r="D464">
        <v>933</v>
      </c>
      <c r="E464" t="s">
        <v>5386</v>
      </c>
      <c r="F464">
        <v>536</v>
      </c>
      <c r="G464" t="s">
        <v>132</v>
      </c>
      <c r="H464">
        <v>50</v>
      </c>
      <c r="I464" t="s">
        <v>110</v>
      </c>
      <c r="J464">
        <v>8</v>
      </c>
      <c r="K464" t="s">
        <v>202</v>
      </c>
      <c r="L464" s="47">
        <v>1768</v>
      </c>
      <c r="M464" t="s">
        <v>5924</v>
      </c>
      <c r="N464" s="53" t="s">
        <v>6210</v>
      </c>
      <c r="O464">
        <v>12469716</v>
      </c>
      <c r="P464" s="53" t="s">
        <v>6333</v>
      </c>
      <c r="R464" s="56"/>
    </row>
    <row r="465" spans="1:18" x14ac:dyDescent="0.25">
      <c r="A465">
        <v>10464</v>
      </c>
      <c r="B465" t="s">
        <v>199</v>
      </c>
      <c r="C465" t="s">
        <v>337</v>
      </c>
      <c r="D465">
        <v>933</v>
      </c>
      <c r="E465" t="s">
        <v>5386</v>
      </c>
      <c r="F465">
        <v>536</v>
      </c>
      <c r="G465" t="s">
        <v>132</v>
      </c>
      <c r="H465">
        <v>50</v>
      </c>
      <c r="I465" t="s">
        <v>99</v>
      </c>
      <c r="J465">
        <v>16</v>
      </c>
      <c r="K465" t="s">
        <v>202</v>
      </c>
      <c r="L465" s="47">
        <v>1768</v>
      </c>
      <c r="M465" t="s">
        <v>5925</v>
      </c>
      <c r="N465" s="53" t="s">
        <v>6210</v>
      </c>
      <c r="O465">
        <v>12770912</v>
      </c>
      <c r="P465" s="53" t="s">
        <v>6333</v>
      </c>
      <c r="R465" s="56"/>
    </row>
    <row r="466" spans="1:18" x14ac:dyDescent="0.25">
      <c r="A466">
        <v>10465</v>
      </c>
      <c r="B466" t="s">
        <v>230</v>
      </c>
      <c r="C466" t="s">
        <v>337</v>
      </c>
      <c r="D466">
        <v>933</v>
      </c>
      <c r="E466" t="s">
        <v>5386</v>
      </c>
      <c r="F466">
        <v>536</v>
      </c>
      <c r="G466" t="s">
        <v>132</v>
      </c>
      <c r="H466">
        <v>50</v>
      </c>
      <c r="I466" t="s">
        <v>99</v>
      </c>
      <c r="J466">
        <v>16</v>
      </c>
      <c r="K466" t="s">
        <v>206</v>
      </c>
      <c r="L466" s="47">
        <v>1384</v>
      </c>
      <c r="M466" t="s">
        <v>5926</v>
      </c>
      <c r="N466" s="53" t="s">
        <v>6216</v>
      </c>
      <c r="O466">
        <v>12900201</v>
      </c>
      <c r="P466" s="53" t="s">
        <v>6320</v>
      </c>
      <c r="R466" s="56"/>
    </row>
    <row r="467" spans="1:18" x14ac:dyDescent="0.25">
      <c r="A467">
        <v>10466</v>
      </c>
      <c r="B467" t="s">
        <v>199</v>
      </c>
      <c r="C467" t="s">
        <v>337</v>
      </c>
      <c r="D467">
        <v>933</v>
      </c>
      <c r="E467" t="s">
        <v>5386</v>
      </c>
      <c r="F467">
        <v>536</v>
      </c>
      <c r="G467" t="s">
        <v>132</v>
      </c>
      <c r="H467">
        <v>50</v>
      </c>
      <c r="I467" t="s">
        <v>110</v>
      </c>
      <c r="J467">
        <v>8</v>
      </c>
      <c r="K467" t="s">
        <v>206</v>
      </c>
      <c r="L467" s="47">
        <v>1384</v>
      </c>
      <c r="M467" t="s">
        <v>5927</v>
      </c>
      <c r="N467" s="53" t="s">
        <v>6210</v>
      </c>
      <c r="O467">
        <v>14048161</v>
      </c>
      <c r="P467" s="53" t="s">
        <v>6333</v>
      </c>
      <c r="R467" s="56"/>
    </row>
    <row r="468" spans="1:18" x14ac:dyDescent="0.25">
      <c r="A468">
        <v>10467</v>
      </c>
      <c r="B468" t="s">
        <v>203</v>
      </c>
      <c r="C468" t="s">
        <v>336</v>
      </c>
      <c r="D468">
        <v>1062</v>
      </c>
      <c r="E468" t="s">
        <v>5386</v>
      </c>
      <c r="F468">
        <v>536</v>
      </c>
      <c r="G468" t="s">
        <v>132</v>
      </c>
      <c r="H468">
        <v>50</v>
      </c>
      <c r="I468" t="s">
        <v>110</v>
      </c>
      <c r="J468">
        <v>8</v>
      </c>
      <c r="K468" t="s">
        <v>206</v>
      </c>
      <c r="L468" s="47">
        <v>1384</v>
      </c>
      <c r="M468" t="s">
        <v>5928</v>
      </c>
      <c r="N468" s="53" t="s">
        <v>6217</v>
      </c>
      <c r="O468">
        <v>12182726</v>
      </c>
      <c r="P468" s="53" t="s">
        <v>6338</v>
      </c>
      <c r="R468" s="56"/>
    </row>
    <row r="469" spans="1:18" x14ac:dyDescent="0.25">
      <c r="A469">
        <v>10468</v>
      </c>
      <c r="B469" t="s">
        <v>203</v>
      </c>
      <c r="C469" t="s">
        <v>336</v>
      </c>
      <c r="D469">
        <v>1062</v>
      </c>
      <c r="E469" t="s">
        <v>5386</v>
      </c>
      <c r="F469">
        <v>536</v>
      </c>
      <c r="G469" t="s">
        <v>132</v>
      </c>
      <c r="H469">
        <v>50</v>
      </c>
      <c r="I469" t="s">
        <v>99</v>
      </c>
      <c r="J469">
        <v>16</v>
      </c>
      <c r="K469" t="s">
        <v>206</v>
      </c>
      <c r="L469" s="47">
        <v>1384</v>
      </c>
      <c r="M469" t="s">
        <v>5929</v>
      </c>
      <c r="N469" s="53" t="s">
        <v>6217</v>
      </c>
      <c r="O469">
        <v>12196932</v>
      </c>
      <c r="P469" s="53" t="s">
        <v>6338</v>
      </c>
      <c r="R469" s="56"/>
    </row>
    <row r="470" spans="1:18" x14ac:dyDescent="0.25">
      <c r="A470">
        <v>10469</v>
      </c>
      <c r="B470" t="s">
        <v>203</v>
      </c>
      <c r="C470" t="s">
        <v>336</v>
      </c>
      <c r="D470">
        <v>1062</v>
      </c>
      <c r="E470" t="s">
        <v>5386</v>
      </c>
      <c r="F470">
        <v>536</v>
      </c>
      <c r="G470" t="s">
        <v>132</v>
      </c>
      <c r="H470">
        <v>50</v>
      </c>
      <c r="I470" t="s">
        <v>110</v>
      </c>
      <c r="J470">
        <v>8</v>
      </c>
      <c r="K470" t="s">
        <v>206</v>
      </c>
      <c r="L470" s="47">
        <v>1384</v>
      </c>
      <c r="M470" t="s">
        <v>5930</v>
      </c>
      <c r="N470" s="53" t="s">
        <v>6217</v>
      </c>
      <c r="O470">
        <v>12455366</v>
      </c>
      <c r="P470" s="53" t="s">
        <v>6338</v>
      </c>
      <c r="R470" s="56"/>
    </row>
    <row r="471" spans="1:18" x14ac:dyDescent="0.25">
      <c r="A471">
        <v>10470</v>
      </c>
      <c r="B471" t="s">
        <v>3044</v>
      </c>
      <c r="C471" t="s">
        <v>336</v>
      </c>
      <c r="D471">
        <v>1062</v>
      </c>
      <c r="E471" t="s">
        <v>5386</v>
      </c>
      <c r="F471">
        <v>536</v>
      </c>
      <c r="G471" t="s">
        <v>132</v>
      </c>
      <c r="H471">
        <v>50</v>
      </c>
      <c r="I471" t="s">
        <v>110</v>
      </c>
      <c r="J471">
        <v>8</v>
      </c>
      <c r="K471" t="s">
        <v>206</v>
      </c>
      <c r="L471" s="47">
        <v>1384</v>
      </c>
      <c r="M471" t="s">
        <v>5931</v>
      </c>
      <c r="N471" s="53" t="s">
        <v>6218</v>
      </c>
      <c r="O471">
        <v>12900057</v>
      </c>
      <c r="P471" s="53" t="s">
        <v>6339</v>
      </c>
      <c r="R471" s="56"/>
    </row>
    <row r="472" spans="1:18" x14ac:dyDescent="0.25">
      <c r="A472">
        <v>10471</v>
      </c>
      <c r="B472" t="s">
        <v>3049</v>
      </c>
      <c r="C472" t="s">
        <v>336</v>
      </c>
      <c r="D472">
        <v>1062</v>
      </c>
      <c r="E472" t="s">
        <v>5386</v>
      </c>
      <c r="F472">
        <v>536</v>
      </c>
      <c r="G472" t="s">
        <v>132</v>
      </c>
      <c r="H472">
        <v>50</v>
      </c>
      <c r="I472" t="s">
        <v>99</v>
      </c>
      <c r="J472">
        <v>16</v>
      </c>
      <c r="K472" t="s">
        <v>202</v>
      </c>
      <c r="L472" s="47">
        <v>1768</v>
      </c>
      <c r="M472" t="s">
        <v>5932</v>
      </c>
      <c r="N472" s="53" t="s">
        <v>6218</v>
      </c>
      <c r="O472">
        <v>12900201</v>
      </c>
      <c r="P472" s="53" t="s">
        <v>6339</v>
      </c>
      <c r="R472" s="56"/>
    </row>
    <row r="473" spans="1:18" x14ac:dyDescent="0.25">
      <c r="A473">
        <v>10472</v>
      </c>
      <c r="B473" t="s">
        <v>203</v>
      </c>
      <c r="C473" t="s">
        <v>336</v>
      </c>
      <c r="D473">
        <v>1062</v>
      </c>
      <c r="E473" t="s">
        <v>5386</v>
      </c>
      <c r="F473">
        <v>536</v>
      </c>
      <c r="G473" t="s">
        <v>132</v>
      </c>
      <c r="H473">
        <v>50</v>
      </c>
      <c r="I473" t="s">
        <v>99</v>
      </c>
      <c r="J473">
        <v>16</v>
      </c>
      <c r="K473" t="s">
        <v>202</v>
      </c>
      <c r="L473" s="47">
        <v>1768</v>
      </c>
      <c r="M473" t="s">
        <v>5933</v>
      </c>
      <c r="N473" s="53" t="s">
        <v>6217</v>
      </c>
      <c r="O473">
        <v>12900201</v>
      </c>
      <c r="P473" s="53" t="s">
        <v>6338</v>
      </c>
      <c r="R473" s="56"/>
    </row>
    <row r="474" spans="1:18" x14ac:dyDescent="0.25">
      <c r="A474">
        <v>10473</v>
      </c>
      <c r="B474" t="s">
        <v>203</v>
      </c>
      <c r="C474" t="s">
        <v>336</v>
      </c>
      <c r="D474">
        <v>1062</v>
      </c>
      <c r="E474" t="s">
        <v>5386</v>
      </c>
      <c r="F474">
        <v>536</v>
      </c>
      <c r="G474" t="s">
        <v>132</v>
      </c>
      <c r="H474">
        <v>50</v>
      </c>
      <c r="I474" t="s">
        <v>99</v>
      </c>
      <c r="J474">
        <v>16</v>
      </c>
      <c r="K474" t="s">
        <v>202</v>
      </c>
      <c r="L474" s="47">
        <v>1768</v>
      </c>
      <c r="M474" t="s">
        <v>5934</v>
      </c>
      <c r="N474" s="53" t="s">
        <v>6217</v>
      </c>
      <c r="O474">
        <v>12900201</v>
      </c>
      <c r="P474" s="53" t="s">
        <v>6338</v>
      </c>
      <c r="R474" s="56"/>
    </row>
    <row r="475" spans="1:18" x14ac:dyDescent="0.25">
      <c r="A475">
        <v>10474</v>
      </c>
      <c r="B475" t="s">
        <v>217</v>
      </c>
      <c r="C475" t="s">
        <v>336</v>
      </c>
      <c r="D475">
        <v>1062</v>
      </c>
      <c r="E475" t="s">
        <v>5386</v>
      </c>
      <c r="F475">
        <v>536</v>
      </c>
      <c r="G475" t="s">
        <v>132</v>
      </c>
      <c r="H475">
        <v>50</v>
      </c>
      <c r="I475" t="s">
        <v>99</v>
      </c>
      <c r="J475">
        <v>16</v>
      </c>
      <c r="K475" t="s">
        <v>202</v>
      </c>
      <c r="L475" s="47">
        <v>1768</v>
      </c>
      <c r="M475" t="s">
        <v>5935</v>
      </c>
      <c r="N475" s="53" t="s">
        <v>6218</v>
      </c>
      <c r="O475">
        <v>12900201</v>
      </c>
      <c r="P475" s="53" t="s">
        <v>6333</v>
      </c>
      <c r="R475" s="56"/>
    </row>
    <row r="476" spans="1:18" x14ac:dyDescent="0.25">
      <c r="A476">
        <v>10475</v>
      </c>
      <c r="B476" t="s">
        <v>203</v>
      </c>
      <c r="C476" t="s">
        <v>336</v>
      </c>
      <c r="D476">
        <v>1062</v>
      </c>
      <c r="E476" t="s">
        <v>5386</v>
      </c>
      <c r="F476">
        <v>536</v>
      </c>
      <c r="G476" t="s">
        <v>132</v>
      </c>
      <c r="H476">
        <v>50</v>
      </c>
      <c r="I476" t="s">
        <v>99</v>
      </c>
      <c r="J476">
        <v>16</v>
      </c>
      <c r="K476" t="s">
        <v>206</v>
      </c>
      <c r="L476" s="47">
        <v>1384</v>
      </c>
      <c r="M476" t="s">
        <v>5936</v>
      </c>
      <c r="N476" s="53" t="s">
        <v>6217</v>
      </c>
      <c r="O476">
        <v>12914407</v>
      </c>
      <c r="P476" s="53" t="s">
        <v>6338</v>
      </c>
      <c r="R476" s="56"/>
    </row>
    <row r="477" spans="1:18" x14ac:dyDescent="0.25">
      <c r="A477">
        <v>10476</v>
      </c>
      <c r="B477" t="s">
        <v>249</v>
      </c>
      <c r="C477" t="s">
        <v>336</v>
      </c>
      <c r="D477">
        <v>1062</v>
      </c>
      <c r="E477" t="s">
        <v>5386</v>
      </c>
      <c r="F477">
        <v>536</v>
      </c>
      <c r="G477" t="s">
        <v>132</v>
      </c>
      <c r="H477">
        <v>50</v>
      </c>
      <c r="I477" t="s">
        <v>110</v>
      </c>
      <c r="J477">
        <v>8</v>
      </c>
      <c r="K477" t="s">
        <v>206</v>
      </c>
      <c r="L477" s="47">
        <v>1384</v>
      </c>
      <c r="M477" t="s">
        <v>5937</v>
      </c>
      <c r="N477" s="53" t="s">
        <v>6218</v>
      </c>
      <c r="O477">
        <v>13761171</v>
      </c>
      <c r="P477" s="53" t="s">
        <v>6340</v>
      </c>
      <c r="R477" s="56"/>
    </row>
    <row r="478" spans="1:18" x14ac:dyDescent="0.25">
      <c r="A478">
        <v>10477</v>
      </c>
      <c r="B478" t="s">
        <v>249</v>
      </c>
      <c r="C478" t="s">
        <v>336</v>
      </c>
      <c r="D478">
        <v>1062</v>
      </c>
      <c r="E478" t="s">
        <v>5386</v>
      </c>
      <c r="F478">
        <v>536</v>
      </c>
      <c r="G478" t="s">
        <v>132</v>
      </c>
      <c r="H478">
        <v>50</v>
      </c>
      <c r="I478" t="s">
        <v>99</v>
      </c>
      <c r="J478">
        <v>16</v>
      </c>
      <c r="K478" t="s">
        <v>202</v>
      </c>
      <c r="L478" s="47">
        <v>1768</v>
      </c>
      <c r="M478" t="s">
        <v>5938</v>
      </c>
      <c r="N478" s="53" t="s">
        <v>6218</v>
      </c>
      <c r="O478">
        <v>13761171</v>
      </c>
      <c r="P478" s="53" t="s">
        <v>6340</v>
      </c>
      <c r="R478" s="56"/>
    </row>
    <row r="479" spans="1:18" x14ac:dyDescent="0.25">
      <c r="A479">
        <v>10478</v>
      </c>
      <c r="B479" t="s">
        <v>203</v>
      </c>
      <c r="C479" t="s">
        <v>336</v>
      </c>
      <c r="D479">
        <v>1062</v>
      </c>
      <c r="E479" t="s">
        <v>5386</v>
      </c>
      <c r="F479">
        <v>536</v>
      </c>
      <c r="G479" t="s">
        <v>132</v>
      </c>
      <c r="H479">
        <v>50</v>
      </c>
      <c r="I479" t="s">
        <v>211</v>
      </c>
      <c r="J479">
        <v>32</v>
      </c>
      <c r="K479" t="s">
        <v>202</v>
      </c>
      <c r="L479" s="47">
        <v>1768</v>
      </c>
      <c r="M479" t="s">
        <v>5939</v>
      </c>
      <c r="N479" s="53" t="s">
        <v>6217</v>
      </c>
      <c r="O479">
        <v>13904666</v>
      </c>
      <c r="P479" s="53" t="s">
        <v>6338</v>
      </c>
      <c r="R479" s="56"/>
    </row>
    <row r="480" spans="1:18" x14ac:dyDescent="0.25">
      <c r="A480">
        <v>10479</v>
      </c>
      <c r="B480" t="s">
        <v>248</v>
      </c>
      <c r="C480" t="s">
        <v>336</v>
      </c>
      <c r="D480">
        <v>1062</v>
      </c>
      <c r="E480" t="s">
        <v>5386</v>
      </c>
      <c r="F480">
        <v>536</v>
      </c>
      <c r="G480" t="s">
        <v>132</v>
      </c>
      <c r="H480">
        <v>50</v>
      </c>
      <c r="I480" t="s">
        <v>110</v>
      </c>
      <c r="J480">
        <v>8</v>
      </c>
      <c r="K480" t="s">
        <v>206</v>
      </c>
      <c r="L480" s="47">
        <v>1384</v>
      </c>
      <c r="M480" t="s">
        <v>5940</v>
      </c>
      <c r="N480" s="53" t="s">
        <v>6219</v>
      </c>
      <c r="O480">
        <v>14503183</v>
      </c>
      <c r="P480" s="53" t="s">
        <v>6340</v>
      </c>
      <c r="R480" s="56"/>
    </row>
    <row r="481" spans="1:18" x14ac:dyDescent="0.25">
      <c r="A481">
        <v>10480</v>
      </c>
      <c r="B481" t="s">
        <v>218</v>
      </c>
      <c r="C481" t="s">
        <v>336</v>
      </c>
      <c r="D481">
        <v>1062</v>
      </c>
      <c r="E481" t="s">
        <v>5386</v>
      </c>
      <c r="F481">
        <v>536</v>
      </c>
      <c r="G481" t="s">
        <v>132</v>
      </c>
      <c r="H481">
        <v>50</v>
      </c>
      <c r="I481" t="s">
        <v>99</v>
      </c>
      <c r="J481">
        <v>16</v>
      </c>
      <c r="K481" t="s">
        <v>202</v>
      </c>
      <c r="L481" s="47">
        <v>1768</v>
      </c>
      <c r="M481" t="s">
        <v>5941</v>
      </c>
      <c r="N481" s="53" t="s">
        <v>6220</v>
      </c>
      <c r="O481">
        <v>15483111</v>
      </c>
      <c r="P481" s="53" t="s">
        <v>6320</v>
      </c>
      <c r="R481" s="56"/>
    </row>
    <row r="482" spans="1:18" x14ac:dyDescent="0.25">
      <c r="A482">
        <v>10481</v>
      </c>
      <c r="B482" t="s">
        <v>5466</v>
      </c>
      <c r="C482" t="s">
        <v>331</v>
      </c>
      <c r="D482">
        <v>1102</v>
      </c>
      <c r="E482" t="s">
        <v>5386</v>
      </c>
      <c r="F482">
        <v>536</v>
      </c>
      <c r="G482" t="s">
        <v>4114</v>
      </c>
      <c r="H482">
        <v>55</v>
      </c>
      <c r="I482" t="s">
        <v>110</v>
      </c>
      <c r="J482">
        <v>8</v>
      </c>
      <c r="K482" t="s">
        <v>206</v>
      </c>
      <c r="L482" s="47">
        <v>1384</v>
      </c>
      <c r="M482" t="s">
        <v>5942</v>
      </c>
      <c r="N482" s="53" t="s">
        <v>6221</v>
      </c>
      <c r="O482">
        <v>12326221</v>
      </c>
      <c r="P482" s="53" t="s">
        <v>6331</v>
      </c>
      <c r="R482" s="56"/>
    </row>
    <row r="483" spans="1:18" x14ac:dyDescent="0.25">
      <c r="A483">
        <v>10482</v>
      </c>
      <c r="B483" t="s">
        <v>238</v>
      </c>
      <c r="C483" t="s">
        <v>331</v>
      </c>
      <c r="D483">
        <v>1102</v>
      </c>
      <c r="E483" t="s">
        <v>5386</v>
      </c>
      <c r="F483">
        <v>536</v>
      </c>
      <c r="G483" t="s">
        <v>132</v>
      </c>
      <c r="H483">
        <v>50</v>
      </c>
      <c r="I483" t="s">
        <v>110</v>
      </c>
      <c r="J483">
        <v>8</v>
      </c>
      <c r="K483" t="s">
        <v>206</v>
      </c>
      <c r="L483" s="47">
        <v>1384</v>
      </c>
      <c r="M483" t="s">
        <v>5943</v>
      </c>
      <c r="N483" s="53" t="s">
        <v>6222</v>
      </c>
      <c r="O483">
        <v>14320658</v>
      </c>
      <c r="P483" s="53" t="s">
        <v>6341</v>
      </c>
      <c r="R483" s="56"/>
    </row>
    <row r="484" spans="1:18" x14ac:dyDescent="0.25">
      <c r="A484">
        <v>10483</v>
      </c>
      <c r="B484" t="s">
        <v>238</v>
      </c>
      <c r="C484" t="s">
        <v>331</v>
      </c>
      <c r="D484">
        <v>1102</v>
      </c>
      <c r="E484" t="s">
        <v>5386</v>
      </c>
      <c r="F484">
        <v>536</v>
      </c>
      <c r="G484" t="s">
        <v>132</v>
      </c>
      <c r="H484">
        <v>50</v>
      </c>
      <c r="I484" t="s">
        <v>99</v>
      </c>
      <c r="J484">
        <v>16</v>
      </c>
      <c r="K484" t="s">
        <v>202</v>
      </c>
      <c r="L484" s="47">
        <v>1768</v>
      </c>
      <c r="M484" t="s">
        <v>5944</v>
      </c>
      <c r="N484" s="53" t="s">
        <v>6222</v>
      </c>
      <c r="O484">
        <v>14622141</v>
      </c>
      <c r="P484" s="53" t="s">
        <v>6341</v>
      </c>
      <c r="R484" s="56"/>
    </row>
    <row r="485" spans="1:18" x14ac:dyDescent="0.25">
      <c r="A485">
        <v>10484</v>
      </c>
      <c r="B485" t="s">
        <v>3065</v>
      </c>
      <c r="C485" t="s">
        <v>331</v>
      </c>
      <c r="D485">
        <v>1102</v>
      </c>
      <c r="E485" t="s">
        <v>5386</v>
      </c>
      <c r="F485">
        <v>536</v>
      </c>
      <c r="G485" t="s">
        <v>134</v>
      </c>
      <c r="H485">
        <v>45</v>
      </c>
      <c r="I485" t="s">
        <v>110</v>
      </c>
      <c r="J485">
        <v>8</v>
      </c>
      <c r="K485" t="s">
        <v>206</v>
      </c>
      <c r="L485" s="47">
        <v>1384</v>
      </c>
      <c r="M485" t="s">
        <v>5945</v>
      </c>
      <c r="N485" s="53" t="s">
        <v>6208</v>
      </c>
      <c r="O485">
        <v>15497317</v>
      </c>
      <c r="P485" s="53" t="s">
        <v>6332</v>
      </c>
      <c r="R485" s="56"/>
    </row>
    <row r="486" spans="1:18" x14ac:dyDescent="0.25">
      <c r="A486">
        <v>10485</v>
      </c>
      <c r="B486" t="s">
        <v>3093</v>
      </c>
      <c r="C486" t="s">
        <v>331</v>
      </c>
      <c r="D486">
        <v>1102</v>
      </c>
      <c r="E486" t="s">
        <v>5386</v>
      </c>
      <c r="F486">
        <v>536</v>
      </c>
      <c r="G486" t="s">
        <v>134</v>
      </c>
      <c r="H486">
        <v>45</v>
      </c>
      <c r="I486" t="s">
        <v>99</v>
      </c>
      <c r="J486">
        <v>16</v>
      </c>
      <c r="K486" t="s">
        <v>202</v>
      </c>
      <c r="L486" s="47">
        <v>1768</v>
      </c>
      <c r="M486" t="s">
        <v>5946</v>
      </c>
      <c r="N486" s="53" t="s">
        <v>6167</v>
      </c>
      <c r="O486">
        <v>15727052</v>
      </c>
      <c r="P486" s="53" t="s">
        <v>6296</v>
      </c>
      <c r="R486" s="56"/>
    </row>
    <row r="487" spans="1:18" x14ac:dyDescent="0.25">
      <c r="A487">
        <v>10486</v>
      </c>
      <c r="B487" t="s">
        <v>190</v>
      </c>
      <c r="C487" t="s">
        <v>331</v>
      </c>
      <c r="D487">
        <v>1102</v>
      </c>
      <c r="E487" t="s">
        <v>5386</v>
      </c>
      <c r="F487">
        <v>536</v>
      </c>
      <c r="G487" t="s">
        <v>132</v>
      </c>
      <c r="H487">
        <v>50</v>
      </c>
      <c r="I487" t="s">
        <v>99</v>
      </c>
      <c r="J487">
        <v>16</v>
      </c>
      <c r="K487" t="s">
        <v>202</v>
      </c>
      <c r="L487" s="47">
        <v>1768</v>
      </c>
      <c r="M487" t="s">
        <v>5947</v>
      </c>
      <c r="N487" s="53" t="s">
        <v>6167</v>
      </c>
      <c r="O487">
        <v>15755751</v>
      </c>
      <c r="P487" s="53" t="s">
        <v>6296</v>
      </c>
      <c r="R487" s="56"/>
    </row>
    <row r="488" spans="1:18" x14ac:dyDescent="0.25">
      <c r="A488">
        <v>10487</v>
      </c>
      <c r="B488" t="s">
        <v>255</v>
      </c>
      <c r="C488" t="s">
        <v>331</v>
      </c>
      <c r="D488">
        <v>1102</v>
      </c>
      <c r="E488" t="s">
        <v>5386</v>
      </c>
      <c r="F488">
        <v>536</v>
      </c>
      <c r="G488" t="s">
        <v>132</v>
      </c>
      <c r="H488">
        <v>50</v>
      </c>
      <c r="I488" t="s">
        <v>110</v>
      </c>
      <c r="J488">
        <v>8</v>
      </c>
      <c r="K488" t="s">
        <v>202</v>
      </c>
      <c r="L488" s="47">
        <v>1768</v>
      </c>
      <c r="M488" t="s">
        <v>5948</v>
      </c>
      <c r="N488" s="53" t="s">
        <v>6223</v>
      </c>
      <c r="O488">
        <v>15770101</v>
      </c>
      <c r="P488" s="53" t="s">
        <v>6342</v>
      </c>
      <c r="R488" s="56"/>
    </row>
    <row r="489" spans="1:18" x14ac:dyDescent="0.25">
      <c r="A489">
        <v>10488</v>
      </c>
      <c r="B489" t="s">
        <v>190</v>
      </c>
      <c r="C489" t="s">
        <v>331</v>
      </c>
      <c r="D489">
        <v>1102</v>
      </c>
      <c r="E489" t="s">
        <v>5386</v>
      </c>
      <c r="F489">
        <v>536</v>
      </c>
      <c r="G489" t="s">
        <v>132</v>
      </c>
      <c r="H489">
        <v>50</v>
      </c>
      <c r="I489" t="s">
        <v>99</v>
      </c>
      <c r="J489">
        <v>16</v>
      </c>
      <c r="K489" t="s">
        <v>202</v>
      </c>
      <c r="L489" s="47">
        <v>1768</v>
      </c>
      <c r="M489" t="s">
        <v>5949</v>
      </c>
      <c r="N489" s="53" t="s">
        <v>6167</v>
      </c>
      <c r="O489">
        <v>16200586</v>
      </c>
      <c r="P489" s="53" t="s">
        <v>6296</v>
      </c>
      <c r="R489" s="56"/>
    </row>
    <row r="490" spans="1:18" x14ac:dyDescent="0.25">
      <c r="A490">
        <v>10489</v>
      </c>
      <c r="B490" t="s">
        <v>195</v>
      </c>
      <c r="C490" t="s">
        <v>342</v>
      </c>
      <c r="D490">
        <v>1159</v>
      </c>
      <c r="E490" t="s">
        <v>5386</v>
      </c>
      <c r="F490">
        <v>536</v>
      </c>
      <c r="G490" t="s">
        <v>132</v>
      </c>
      <c r="H490">
        <v>50</v>
      </c>
      <c r="I490" t="s">
        <v>110</v>
      </c>
      <c r="J490">
        <v>8</v>
      </c>
      <c r="K490" t="s">
        <v>202</v>
      </c>
      <c r="L490" s="47">
        <v>1768</v>
      </c>
      <c r="M490" t="s">
        <v>5950</v>
      </c>
      <c r="N490" s="53" t="s">
        <v>6224</v>
      </c>
      <c r="O490">
        <v>16200586</v>
      </c>
      <c r="P490" s="53" t="s">
        <v>6343</v>
      </c>
      <c r="R490" s="56"/>
    </row>
    <row r="491" spans="1:18" x14ac:dyDescent="0.25">
      <c r="A491">
        <v>10490</v>
      </c>
      <c r="B491" t="s">
        <v>3032</v>
      </c>
      <c r="C491" t="s">
        <v>334</v>
      </c>
      <c r="D491">
        <v>1039</v>
      </c>
      <c r="E491" t="s">
        <v>4111</v>
      </c>
      <c r="F491">
        <v>562</v>
      </c>
      <c r="G491" t="s">
        <v>132</v>
      </c>
      <c r="H491">
        <v>50</v>
      </c>
      <c r="I491" t="s">
        <v>99</v>
      </c>
      <c r="J491">
        <v>16</v>
      </c>
      <c r="K491" t="s">
        <v>202</v>
      </c>
      <c r="L491" s="47">
        <v>1768</v>
      </c>
      <c r="M491" t="s">
        <v>5951</v>
      </c>
      <c r="N491" s="53" t="s">
        <v>6225</v>
      </c>
      <c r="O491">
        <v>12900201</v>
      </c>
      <c r="P491" s="53" t="s">
        <v>6339</v>
      </c>
      <c r="R491" s="56"/>
    </row>
    <row r="492" spans="1:18" x14ac:dyDescent="0.25">
      <c r="A492">
        <v>10491</v>
      </c>
      <c r="B492" t="s">
        <v>224</v>
      </c>
      <c r="C492" t="s">
        <v>334</v>
      </c>
      <c r="D492">
        <v>1039</v>
      </c>
      <c r="E492" t="s">
        <v>4111</v>
      </c>
      <c r="F492">
        <v>562</v>
      </c>
      <c r="G492" t="s">
        <v>132</v>
      </c>
      <c r="H492">
        <v>50</v>
      </c>
      <c r="I492" t="s">
        <v>110</v>
      </c>
      <c r="J492">
        <v>8</v>
      </c>
      <c r="K492" t="s">
        <v>206</v>
      </c>
      <c r="L492" s="47">
        <v>1384</v>
      </c>
      <c r="M492" t="s">
        <v>5952</v>
      </c>
      <c r="N492" s="53" t="s">
        <v>6226</v>
      </c>
      <c r="O492">
        <v>13617676</v>
      </c>
      <c r="P492" s="53" t="s">
        <v>6344</v>
      </c>
      <c r="R492" s="56"/>
    </row>
    <row r="493" spans="1:18" x14ac:dyDescent="0.25">
      <c r="A493">
        <v>10492</v>
      </c>
      <c r="B493" t="s">
        <v>3035</v>
      </c>
      <c r="C493" t="s">
        <v>338</v>
      </c>
      <c r="D493">
        <v>1140</v>
      </c>
      <c r="E493" t="s">
        <v>4111</v>
      </c>
      <c r="F493">
        <v>562</v>
      </c>
      <c r="G493" t="s">
        <v>132</v>
      </c>
      <c r="H493">
        <v>50</v>
      </c>
      <c r="I493" t="s">
        <v>99</v>
      </c>
      <c r="J493">
        <v>16</v>
      </c>
      <c r="K493" t="s">
        <v>202</v>
      </c>
      <c r="L493" s="47">
        <v>1768</v>
      </c>
      <c r="M493" t="s">
        <v>5953</v>
      </c>
      <c r="N493" s="53" t="s">
        <v>6227</v>
      </c>
      <c r="O493">
        <v>12900201</v>
      </c>
      <c r="P493" s="53" t="s">
        <v>6323</v>
      </c>
      <c r="R493" s="56"/>
    </row>
    <row r="494" spans="1:18" x14ac:dyDescent="0.25">
      <c r="A494">
        <v>10493</v>
      </c>
      <c r="B494" t="s">
        <v>199</v>
      </c>
      <c r="C494" t="s">
        <v>333</v>
      </c>
      <c r="D494">
        <v>1146</v>
      </c>
      <c r="E494" t="s">
        <v>4111</v>
      </c>
      <c r="F494">
        <v>562</v>
      </c>
      <c r="G494" t="s">
        <v>132</v>
      </c>
      <c r="H494">
        <v>50</v>
      </c>
      <c r="I494" t="s">
        <v>99</v>
      </c>
      <c r="J494">
        <v>16</v>
      </c>
      <c r="K494" t="s">
        <v>202</v>
      </c>
      <c r="L494" s="47">
        <v>1768</v>
      </c>
      <c r="M494" t="s">
        <v>5954</v>
      </c>
      <c r="N494" s="53" t="s">
        <v>6210</v>
      </c>
      <c r="O494">
        <v>14048161</v>
      </c>
      <c r="P494" s="53" t="s">
        <v>6333</v>
      </c>
      <c r="R494" s="56"/>
    </row>
    <row r="495" spans="1:18" x14ac:dyDescent="0.25">
      <c r="A495">
        <v>10494</v>
      </c>
      <c r="B495" t="s">
        <v>215</v>
      </c>
      <c r="C495" t="s">
        <v>342</v>
      </c>
      <c r="D495">
        <v>1159</v>
      </c>
      <c r="E495" t="s">
        <v>4111</v>
      </c>
      <c r="F495">
        <v>562</v>
      </c>
      <c r="G495" t="s">
        <v>132</v>
      </c>
      <c r="H495">
        <v>50</v>
      </c>
      <c r="I495" t="s">
        <v>99</v>
      </c>
      <c r="J495">
        <v>16</v>
      </c>
      <c r="K495" t="s">
        <v>202</v>
      </c>
      <c r="L495" s="47">
        <v>1768</v>
      </c>
      <c r="M495" t="s">
        <v>5955</v>
      </c>
      <c r="N495" s="53" t="s">
        <v>6228</v>
      </c>
      <c r="O495">
        <v>15008860</v>
      </c>
      <c r="P495" s="53" t="s">
        <v>6296</v>
      </c>
      <c r="R495" s="56"/>
    </row>
    <row r="496" spans="1:18" x14ac:dyDescent="0.25">
      <c r="A496">
        <v>10495</v>
      </c>
      <c r="B496" t="s">
        <v>215</v>
      </c>
      <c r="C496" t="s">
        <v>342</v>
      </c>
      <c r="D496">
        <v>1159</v>
      </c>
      <c r="E496" t="s">
        <v>4111</v>
      </c>
      <c r="F496">
        <v>562</v>
      </c>
      <c r="G496" t="s">
        <v>132</v>
      </c>
      <c r="H496">
        <v>50</v>
      </c>
      <c r="I496" t="s">
        <v>114</v>
      </c>
      <c r="J496">
        <v>12</v>
      </c>
      <c r="K496" t="s">
        <v>202</v>
      </c>
      <c r="L496" s="47">
        <v>1768</v>
      </c>
      <c r="M496" t="s">
        <v>5956</v>
      </c>
      <c r="N496" s="53" t="s">
        <v>6228</v>
      </c>
      <c r="O496">
        <v>15052626</v>
      </c>
      <c r="P496" s="53" t="s">
        <v>6296</v>
      </c>
      <c r="R496" s="56"/>
    </row>
    <row r="497" spans="1:18" x14ac:dyDescent="0.25">
      <c r="A497">
        <v>10496</v>
      </c>
      <c r="B497" t="s">
        <v>5467</v>
      </c>
      <c r="C497" t="s">
        <v>342</v>
      </c>
      <c r="D497">
        <v>1159</v>
      </c>
      <c r="E497" t="s">
        <v>4111</v>
      </c>
      <c r="F497">
        <v>562</v>
      </c>
      <c r="G497" t="s">
        <v>4114</v>
      </c>
      <c r="H497">
        <v>55</v>
      </c>
      <c r="I497" t="s">
        <v>99</v>
      </c>
      <c r="J497">
        <v>16</v>
      </c>
      <c r="K497" t="s">
        <v>202</v>
      </c>
      <c r="L497" s="47">
        <v>1768</v>
      </c>
      <c r="M497" t="s">
        <v>5957</v>
      </c>
      <c r="N497" s="53" t="s">
        <v>6229</v>
      </c>
      <c r="O497">
        <v>15065827</v>
      </c>
      <c r="P497" s="53" t="s">
        <v>6330</v>
      </c>
      <c r="R497" s="56"/>
    </row>
    <row r="498" spans="1:18" x14ac:dyDescent="0.25">
      <c r="A498">
        <v>10497</v>
      </c>
      <c r="B498" t="s">
        <v>3090</v>
      </c>
      <c r="C498" t="s">
        <v>342</v>
      </c>
      <c r="D498">
        <v>1159</v>
      </c>
      <c r="E498" t="s">
        <v>4111</v>
      </c>
      <c r="F498">
        <v>562</v>
      </c>
      <c r="G498" t="s">
        <v>4114</v>
      </c>
      <c r="H498">
        <v>55</v>
      </c>
      <c r="I498" t="s">
        <v>99</v>
      </c>
      <c r="J498">
        <v>16</v>
      </c>
      <c r="K498" t="s">
        <v>202</v>
      </c>
      <c r="L498" s="47">
        <v>1768</v>
      </c>
      <c r="M498" t="s">
        <v>5958</v>
      </c>
      <c r="N498" s="53" t="s">
        <v>6229</v>
      </c>
      <c r="O498">
        <v>15066832</v>
      </c>
      <c r="P498" s="53" t="s">
        <v>6330</v>
      </c>
      <c r="R498" s="56"/>
    </row>
    <row r="499" spans="1:18" x14ac:dyDescent="0.25">
      <c r="A499">
        <v>10498</v>
      </c>
      <c r="B499" t="s">
        <v>215</v>
      </c>
      <c r="C499" t="s">
        <v>342</v>
      </c>
      <c r="D499">
        <v>1159</v>
      </c>
      <c r="E499" t="s">
        <v>4111</v>
      </c>
      <c r="F499">
        <v>562</v>
      </c>
      <c r="G499" t="s">
        <v>132</v>
      </c>
      <c r="H499">
        <v>50</v>
      </c>
      <c r="I499" t="s">
        <v>99</v>
      </c>
      <c r="J499">
        <v>16</v>
      </c>
      <c r="K499" t="s">
        <v>202</v>
      </c>
      <c r="L499" s="47">
        <v>1768</v>
      </c>
      <c r="M499" t="s">
        <v>5959</v>
      </c>
      <c r="N499" s="53" t="s">
        <v>6228</v>
      </c>
      <c r="O499">
        <v>15497317</v>
      </c>
      <c r="P499" s="53" t="s">
        <v>6296</v>
      </c>
      <c r="R499" s="56"/>
    </row>
    <row r="500" spans="1:18" x14ac:dyDescent="0.25">
      <c r="A500">
        <v>10499</v>
      </c>
      <c r="B500" t="s">
        <v>215</v>
      </c>
      <c r="C500" t="s">
        <v>342</v>
      </c>
      <c r="D500">
        <v>1159</v>
      </c>
      <c r="E500" t="s">
        <v>4111</v>
      </c>
      <c r="F500">
        <v>562</v>
      </c>
      <c r="G500" t="s">
        <v>132</v>
      </c>
      <c r="H500">
        <v>50</v>
      </c>
      <c r="I500" t="s">
        <v>114</v>
      </c>
      <c r="J500">
        <v>12</v>
      </c>
      <c r="K500" t="s">
        <v>206</v>
      </c>
      <c r="L500" s="47">
        <v>1384</v>
      </c>
      <c r="M500" t="s">
        <v>5960</v>
      </c>
      <c r="N500" s="53" t="s">
        <v>6228</v>
      </c>
      <c r="O500">
        <v>15597763</v>
      </c>
      <c r="P500" s="53" t="s">
        <v>6296</v>
      </c>
      <c r="R500" s="56"/>
    </row>
    <row r="501" spans="1:18" x14ac:dyDescent="0.25">
      <c r="A501">
        <v>10500</v>
      </c>
      <c r="B501" t="s">
        <v>215</v>
      </c>
      <c r="C501" t="s">
        <v>342</v>
      </c>
      <c r="D501">
        <v>1159</v>
      </c>
      <c r="E501" t="s">
        <v>4111</v>
      </c>
      <c r="F501">
        <v>562</v>
      </c>
      <c r="G501" t="s">
        <v>132</v>
      </c>
      <c r="H501">
        <v>50</v>
      </c>
      <c r="I501" t="s">
        <v>110</v>
      </c>
      <c r="J501">
        <v>8</v>
      </c>
      <c r="K501" t="s">
        <v>213</v>
      </c>
      <c r="L501" s="47">
        <v>2768</v>
      </c>
      <c r="M501" t="s">
        <v>5961</v>
      </c>
      <c r="N501" s="53" t="s">
        <v>6228</v>
      </c>
      <c r="O501">
        <v>15755608</v>
      </c>
      <c r="P501" s="53" t="s">
        <v>6296</v>
      </c>
      <c r="R501" s="56"/>
    </row>
    <row r="502" spans="1:18" x14ac:dyDescent="0.25">
      <c r="A502">
        <v>10501</v>
      </c>
      <c r="B502" t="s">
        <v>215</v>
      </c>
      <c r="C502" t="s">
        <v>342</v>
      </c>
      <c r="D502">
        <v>1159</v>
      </c>
      <c r="E502" t="s">
        <v>4111</v>
      </c>
      <c r="F502">
        <v>562</v>
      </c>
      <c r="G502" t="s">
        <v>132</v>
      </c>
      <c r="H502">
        <v>50</v>
      </c>
      <c r="I502" t="s">
        <v>110</v>
      </c>
      <c r="J502">
        <v>8</v>
      </c>
      <c r="K502" t="s">
        <v>206</v>
      </c>
      <c r="L502" s="47">
        <v>1384</v>
      </c>
      <c r="M502" t="s">
        <v>5962</v>
      </c>
      <c r="N502" s="53" t="s">
        <v>6228</v>
      </c>
      <c r="O502">
        <v>15770101</v>
      </c>
      <c r="P502" s="53" t="s">
        <v>6296</v>
      </c>
      <c r="R502" s="56"/>
    </row>
    <row r="503" spans="1:18" x14ac:dyDescent="0.25">
      <c r="A503">
        <v>10502</v>
      </c>
      <c r="B503" t="s">
        <v>215</v>
      </c>
      <c r="C503" t="s">
        <v>342</v>
      </c>
      <c r="D503">
        <v>1159</v>
      </c>
      <c r="E503" t="s">
        <v>4111</v>
      </c>
      <c r="F503">
        <v>562</v>
      </c>
      <c r="G503" t="s">
        <v>132</v>
      </c>
      <c r="H503">
        <v>50</v>
      </c>
      <c r="I503" t="s">
        <v>99</v>
      </c>
      <c r="J503">
        <v>16</v>
      </c>
      <c r="K503" t="s">
        <v>206</v>
      </c>
      <c r="L503" s="47">
        <v>1384</v>
      </c>
      <c r="M503" t="s">
        <v>5963</v>
      </c>
      <c r="N503" s="53" t="s">
        <v>6228</v>
      </c>
      <c r="O503">
        <v>15770101</v>
      </c>
      <c r="P503" s="53" t="s">
        <v>6296</v>
      </c>
      <c r="R503" s="56"/>
    </row>
    <row r="504" spans="1:18" x14ac:dyDescent="0.25">
      <c r="A504">
        <v>10503</v>
      </c>
      <c r="B504" t="s">
        <v>215</v>
      </c>
      <c r="C504" t="s">
        <v>342</v>
      </c>
      <c r="D504">
        <v>1159</v>
      </c>
      <c r="E504" t="s">
        <v>4111</v>
      </c>
      <c r="F504">
        <v>562</v>
      </c>
      <c r="G504" t="s">
        <v>132</v>
      </c>
      <c r="H504">
        <v>50</v>
      </c>
      <c r="I504" t="s">
        <v>99</v>
      </c>
      <c r="J504">
        <v>16</v>
      </c>
      <c r="K504" t="s">
        <v>261</v>
      </c>
      <c r="L504" s="47">
        <v>2384</v>
      </c>
      <c r="M504" t="s">
        <v>5964</v>
      </c>
      <c r="N504" s="53" t="s">
        <v>6228</v>
      </c>
      <c r="O504">
        <v>15770101</v>
      </c>
      <c r="P504" s="53" t="s">
        <v>6296</v>
      </c>
      <c r="R504" s="56"/>
    </row>
    <row r="505" spans="1:18" x14ac:dyDescent="0.25">
      <c r="A505">
        <v>10504</v>
      </c>
      <c r="B505" t="s">
        <v>215</v>
      </c>
      <c r="C505" t="s">
        <v>342</v>
      </c>
      <c r="D505">
        <v>1159</v>
      </c>
      <c r="E505" t="s">
        <v>4111</v>
      </c>
      <c r="F505">
        <v>562</v>
      </c>
      <c r="G505" t="s">
        <v>132</v>
      </c>
      <c r="H505">
        <v>50</v>
      </c>
      <c r="I505" t="s">
        <v>99</v>
      </c>
      <c r="J505">
        <v>16</v>
      </c>
      <c r="K505" t="s">
        <v>213</v>
      </c>
      <c r="L505" s="47">
        <v>2768</v>
      </c>
      <c r="M505" t="s">
        <v>5965</v>
      </c>
      <c r="N505" s="53" t="s">
        <v>6228</v>
      </c>
      <c r="O505">
        <v>17133160</v>
      </c>
      <c r="P505" s="53" t="s">
        <v>6296</v>
      </c>
      <c r="R505" s="56"/>
    </row>
    <row r="506" spans="1:18" x14ac:dyDescent="0.25">
      <c r="A506">
        <v>10505</v>
      </c>
      <c r="B506" t="s">
        <v>5468</v>
      </c>
      <c r="C506" t="s">
        <v>5370</v>
      </c>
      <c r="D506">
        <v>1184</v>
      </c>
      <c r="E506" t="s">
        <v>4111</v>
      </c>
      <c r="F506">
        <v>562</v>
      </c>
      <c r="G506" t="s">
        <v>132</v>
      </c>
      <c r="H506">
        <v>50</v>
      </c>
      <c r="I506" t="s">
        <v>110</v>
      </c>
      <c r="J506">
        <v>8</v>
      </c>
      <c r="K506" t="s">
        <v>202</v>
      </c>
      <c r="L506" s="47">
        <v>1768</v>
      </c>
      <c r="M506" t="s">
        <v>5966</v>
      </c>
      <c r="N506" s="53" t="s">
        <v>6230</v>
      </c>
      <c r="O506">
        <v>11335962</v>
      </c>
      <c r="P506" s="53" t="s">
        <v>6323</v>
      </c>
      <c r="R506" s="56"/>
    </row>
    <row r="507" spans="1:18" x14ac:dyDescent="0.25">
      <c r="A507">
        <v>10506</v>
      </c>
      <c r="B507" t="s">
        <v>5468</v>
      </c>
      <c r="C507" t="s">
        <v>5370</v>
      </c>
      <c r="D507">
        <v>1184</v>
      </c>
      <c r="E507" t="s">
        <v>4111</v>
      </c>
      <c r="F507">
        <v>562</v>
      </c>
      <c r="G507" t="s">
        <v>193</v>
      </c>
      <c r="H507">
        <v>65</v>
      </c>
      <c r="I507" t="s">
        <v>110</v>
      </c>
      <c r="J507">
        <v>8</v>
      </c>
      <c r="K507" t="s">
        <v>202</v>
      </c>
      <c r="L507" s="47">
        <v>1768</v>
      </c>
      <c r="M507" t="s">
        <v>5967</v>
      </c>
      <c r="N507" s="53" t="s">
        <v>6230</v>
      </c>
      <c r="O507">
        <v>11335962</v>
      </c>
      <c r="P507" s="53" t="s">
        <v>6323</v>
      </c>
      <c r="R507" s="56"/>
    </row>
    <row r="508" spans="1:18" x14ac:dyDescent="0.25">
      <c r="A508">
        <v>10507</v>
      </c>
      <c r="B508" t="s">
        <v>5468</v>
      </c>
      <c r="C508" t="s">
        <v>5370</v>
      </c>
      <c r="D508">
        <v>1184</v>
      </c>
      <c r="E508" t="s">
        <v>4111</v>
      </c>
      <c r="F508">
        <v>562</v>
      </c>
      <c r="G508" t="s">
        <v>132</v>
      </c>
      <c r="H508">
        <v>50</v>
      </c>
      <c r="I508" t="s">
        <v>110</v>
      </c>
      <c r="J508">
        <v>8</v>
      </c>
      <c r="K508" t="s">
        <v>202</v>
      </c>
      <c r="L508" s="47">
        <v>1768</v>
      </c>
      <c r="M508" t="s">
        <v>5968</v>
      </c>
      <c r="N508" s="53" t="s">
        <v>6230</v>
      </c>
      <c r="O508">
        <v>11909942</v>
      </c>
      <c r="P508" s="53" t="s">
        <v>6323</v>
      </c>
      <c r="R508" s="56"/>
    </row>
    <row r="509" spans="1:18" x14ac:dyDescent="0.25">
      <c r="A509">
        <v>10508</v>
      </c>
      <c r="B509" t="s">
        <v>5468</v>
      </c>
      <c r="C509" t="s">
        <v>5370</v>
      </c>
      <c r="D509">
        <v>1184</v>
      </c>
      <c r="E509" t="s">
        <v>4111</v>
      </c>
      <c r="F509">
        <v>562</v>
      </c>
      <c r="G509" t="s">
        <v>132</v>
      </c>
      <c r="H509">
        <v>50</v>
      </c>
      <c r="I509" t="s">
        <v>114</v>
      </c>
      <c r="J509">
        <v>12</v>
      </c>
      <c r="K509" t="s">
        <v>202</v>
      </c>
      <c r="L509" s="47">
        <v>1768</v>
      </c>
      <c r="M509" t="s">
        <v>5969</v>
      </c>
      <c r="N509" s="53" t="s">
        <v>6230</v>
      </c>
      <c r="O509">
        <v>11909942</v>
      </c>
      <c r="P509" s="53" t="s">
        <v>6323</v>
      </c>
      <c r="R509" s="56"/>
    </row>
    <row r="510" spans="1:18" x14ac:dyDescent="0.25">
      <c r="A510">
        <v>10509</v>
      </c>
      <c r="B510" t="s">
        <v>5468</v>
      </c>
      <c r="C510" t="s">
        <v>5370</v>
      </c>
      <c r="D510">
        <v>1184</v>
      </c>
      <c r="E510" t="s">
        <v>4111</v>
      </c>
      <c r="F510">
        <v>562</v>
      </c>
      <c r="G510" t="s">
        <v>193</v>
      </c>
      <c r="H510">
        <v>65</v>
      </c>
      <c r="I510" t="s">
        <v>114</v>
      </c>
      <c r="J510">
        <v>12</v>
      </c>
      <c r="K510" t="s">
        <v>202</v>
      </c>
      <c r="L510" s="47">
        <v>1768</v>
      </c>
      <c r="M510" t="s">
        <v>5970</v>
      </c>
      <c r="N510" s="53" t="s">
        <v>6230</v>
      </c>
      <c r="O510">
        <v>11909942</v>
      </c>
      <c r="P510" s="53" t="s">
        <v>6323</v>
      </c>
      <c r="R510" s="56"/>
    </row>
    <row r="511" spans="1:18" x14ac:dyDescent="0.25">
      <c r="A511">
        <v>10510</v>
      </c>
      <c r="B511" t="s">
        <v>5468</v>
      </c>
      <c r="C511" t="s">
        <v>5370</v>
      </c>
      <c r="D511">
        <v>1184</v>
      </c>
      <c r="E511" t="s">
        <v>4111</v>
      </c>
      <c r="F511">
        <v>562</v>
      </c>
      <c r="G511" t="s">
        <v>132</v>
      </c>
      <c r="H511">
        <v>50</v>
      </c>
      <c r="I511" t="s">
        <v>110</v>
      </c>
      <c r="J511">
        <v>8</v>
      </c>
      <c r="K511" t="s">
        <v>202</v>
      </c>
      <c r="L511" s="47">
        <v>1768</v>
      </c>
      <c r="M511" t="s">
        <v>5971</v>
      </c>
      <c r="N511" s="53" t="s">
        <v>6230</v>
      </c>
      <c r="O511">
        <v>12340427</v>
      </c>
      <c r="P511" s="53" t="s">
        <v>6323</v>
      </c>
      <c r="R511" s="56"/>
    </row>
    <row r="512" spans="1:18" x14ac:dyDescent="0.25">
      <c r="A512">
        <v>10511</v>
      </c>
      <c r="B512" t="s">
        <v>5468</v>
      </c>
      <c r="C512" t="s">
        <v>5370</v>
      </c>
      <c r="D512">
        <v>1184</v>
      </c>
      <c r="E512" t="s">
        <v>4111</v>
      </c>
      <c r="F512">
        <v>562</v>
      </c>
      <c r="G512" t="s">
        <v>193</v>
      </c>
      <c r="H512">
        <v>65</v>
      </c>
      <c r="I512" t="s">
        <v>110</v>
      </c>
      <c r="J512">
        <v>8</v>
      </c>
      <c r="K512" t="s">
        <v>202</v>
      </c>
      <c r="L512" s="47">
        <v>1768</v>
      </c>
      <c r="M512" t="s">
        <v>5972</v>
      </c>
      <c r="N512" s="53" t="s">
        <v>6230</v>
      </c>
      <c r="O512">
        <v>12340427</v>
      </c>
      <c r="P512" s="53" t="s">
        <v>6323</v>
      </c>
      <c r="R512" s="56"/>
    </row>
    <row r="513" spans="1:18" x14ac:dyDescent="0.25">
      <c r="A513">
        <v>10512</v>
      </c>
      <c r="B513" t="s">
        <v>5468</v>
      </c>
      <c r="C513" t="s">
        <v>5370</v>
      </c>
      <c r="D513">
        <v>1184</v>
      </c>
      <c r="E513" t="s">
        <v>4111</v>
      </c>
      <c r="F513">
        <v>562</v>
      </c>
      <c r="G513" t="s">
        <v>193</v>
      </c>
      <c r="H513">
        <v>65</v>
      </c>
      <c r="I513" t="s">
        <v>110</v>
      </c>
      <c r="J513">
        <v>8</v>
      </c>
      <c r="K513" t="s">
        <v>202</v>
      </c>
      <c r="L513" s="47">
        <v>1768</v>
      </c>
      <c r="M513" t="s">
        <v>5973</v>
      </c>
      <c r="N513" s="53" t="s">
        <v>6230</v>
      </c>
      <c r="O513">
        <v>12340427</v>
      </c>
      <c r="P513" s="53" t="s">
        <v>6323</v>
      </c>
      <c r="R513" s="56"/>
    </row>
    <row r="514" spans="1:18" x14ac:dyDescent="0.25">
      <c r="A514">
        <v>10513</v>
      </c>
      <c r="B514" t="s">
        <v>5468</v>
      </c>
      <c r="C514" t="s">
        <v>5370</v>
      </c>
      <c r="D514">
        <v>1184</v>
      </c>
      <c r="E514" t="s">
        <v>4111</v>
      </c>
      <c r="F514">
        <v>562</v>
      </c>
      <c r="G514" t="s">
        <v>132</v>
      </c>
      <c r="H514">
        <v>50</v>
      </c>
      <c r="I514" t="s">
        <v>99</v>
      </c>
      <c r="J514">
        <v>16</v>
      </c>
      <c r="K514" t="s">
        <v>202</v>
      </c>
      <c r="L514" s="47">
        <v>1768</v>
      </c>
      <c r="M514" t="s">
        <v>5974</v>
      </c>
      <c r="N514" s="53" t="s">
        <v>6230</v>
      </c>
      <c r="O514">
        <v>12483922</v>
      </c>
      <c r="P514" s="53" t="s">
        <v>6323</v>
      </c>
      <c r="R514" s="56"/>
    </row>
    <row r="515" spans="1:18" x14ac:dyDescent="0.25">
      <c r="A515">
        <v>10514</v>
      </c>
      <c r="B515" t="s">
        <v>5468</v>
      </c>
      <c r="C515" t="s">
        <v>5370</v>
      </c>
      <c r="D515">
        <v>1184</v>
      </c>
      <c r="E515" t="s">
        <v>4111</v>
      </c>
      <c r="F515">
        <v>562</v>
      </c>
      <c r="G515" t="s">
        <v>132</v>
      </c>
      <c r="H515">
        <v>50</v>
      </c>
      <c r="I515" t="s">
        <v>114</v>
      </c>
      <c r="J515">
        <v>12</v>
      </c>
      <c r="K515" t="s">
        <v>202</v>
      </c>
      <c r="L515" s="47">
        <v>1768</v>
      </c>
      <c r="M515" t="s">
        <v>5975</v>
      </c>
      <c r="N515" s="53" t="s">
        <v>6230</v>
      </c>
      <c r="O515">
        <v>12483922</v>
      </c>
      <c r="P515" s="53" t="s">
        <v>6323</v>
      </c>
      <c r="R515" s="56"/>
    </row>
    <row r="516" spans="1:18" x14ac:dyDescent="0.25">
      <c r="A516">
        <v>10515</v>
      </c>
      <c r="B516" t="s">
        <v>5468</v>
      </c>
      <c r="C516" t="s">
        <v>5370</v>
      </c>
      <c r="D516">
        <v>1184</v>
      </c>
      <c r="E516" t="s">
        <v>4111</v>
      </c>
      <c r="F516">
        <v>562</v>
      </c>
      <c r="G516" t="s">
        <v>193</v>
      </c>
      <c r="H516">
        <v>65</v>
      </c>
      <c r="I516" t="s">
        <v>99</v>
      </c>
      <c r="J516">
        <v>16</v>
      </c>
      <c r="K516" t="s">
        <v>202</v>
      </c>
      <c r="L516" s="47">
        <v>1768</v>
      </c>
      <c r="M516" t="s">
        <v>5976</v>
      </c>
      <c r="N516" s="53" t="s">
        <v>6230</v>
      </c>
      <c r="O516">
        <v>12483922</v>
      </c>
      <c r="P516" s="53" t="s">
        <v>6323</v>
      </c>
      <c r="R516" s="56"/>
    </row>
    <row r="517" spans="1:18" x14ac:dyDescent="0.25">
      <c r="A517">
        <v>10516</v>
      </c>
      <c r="B517" t="s">
        <v>5468</v>
      </c>
      <c r="C517" t="s">
        <v>5370</v>
      </c>
      <c r="D517">
        <v>1184</v>
      </c>
      <c r="E517" t="s">
        <v>4111</v>
      </c>
      <c r="F517">
        <v>562</v>
      </c>
      <c r="G517" t="s">
        <v>132</v>
      </c>
      <c r="H517">
        <v>50</v>
      </c>
      <c r="I517" t="s">
        <v>110</v>
      </c>
      <c r="J517">
        <v>8</v>
      </c>
      <c r="K517" t="s">
        <v>202</v>
      </c>
      <c r="L517" s="47">
        <v>1768</v>
      </c>
      <c r="M517" t="s">
        <v>5977</v>
      </c>
      <c r="N517" s="53" t="s">
        <v>6230</v>
      </c>
      <c r="O517">
        <v>12914407</v>
      </c>
      <c r="P517" s="53" t="s">
        <v>6323</v>
      </c>
      <c r="R517" s="56"/>
    </row>
    <row r="518" spans="1:18" x14ac:dyDescent="0.25">
      <c r="A518">
        <v>10517</v>
      </c>
      <c r="B518" t="s">
        <v>5468</v>
      </c>
      <c r="C518" t="s">
        <v>5370</v>
      </c>
      <c r="D518">
        <v>1184</v>
      </c>
      <c r="E518" t="s">
        <v>4111</v>
      </c>
      <c r="F518">
        <v>562</v>
      </c>
      <c r="G518" t="s">
        <v>132</v>
      </c>
      <c r="H518">
        <v>50</v>
      </c>
      <c r="I518" t="s">
        <v>114</v>
      </c>
      <c r="J518">
        <v>12</v>
      </c>
      <c r="K518" t="s">
        <v>202</v>
      </c>
      <c r="L518" s="47">
        <v>1768</v>
      </c>
      <c r="M518" t="s">
        <v>5978</v>
      </c>
      <c r="N518" s="53" t="s">
        <v>6230</v>
      </c>
      <c r="O518">
        <v>12914407</v>
      </c>
      <c r="P518" s="53" t="s">
        <v>6323</v>
      </c>
      <c r="R518" s="56"/>
    </row>
    <row r="519" spans="1:18" x14ac:dyDescent="0.25">
      <c r="A519">
        <v>10518</v>
      </c>
      <c r="B519" t="s">
        <v>5468</v>
      </c>
      <c r="C519" t="s">
        <v>5370</v>
      </c>
      <c r="D519">
        <v>1184</v>
      </c>
      <c r="E519" t="s">
        <v>4111</v>
      </c>
      <c r="F519">
        <v>562</v>
      </c>
      <c r="G519" t="s">
        <v>193</v>
      </c>
      <c r="H519">
        <v>65</v>
      </c>
      <c r="I519" t="s">
        <v>114</v>
      </c>
      <c r="J519">
        <v>12</v>
      </c>
      <c r="K519" t="s">
        <v>202</v>
      </c>
      <c r="L519" s="47">
        <v>1768</v>
      </c>
      <c r="M519" t="s">
        <v>5979</v>
      </c>
      <c r="N519" s="53" t="s">
        <v>6230</v>
      </c>
      <c r="O519">
        <v>12914407</v>
      </c>
      <c r="P519" s="53" t="s">
        <v>6323</v>
      </c>
      <c r="R519" s="56"/>
    </row>
    <row r="520" spans="1:18" x14ac:dyDescent="0.25">
      <c r="A520">
        <v>10519</v>
      </c>
      <c r="B520" t="s">
        <v>5468</v>
      </c>
      <c r="C520" t="s">
        <v>5370</v>
      </c>
      <c r="D520">
        <v>1184</v>
      </c>
      <c r="E520" t="s">
        <v>4111</v>
      </c>
      <c r="F520">
        <v>562</v>
      </c>
      <c r="G520" t="s">
        <v>193</v>
      </c>
      <c r="H520">
        <v>65</v>
      </c>
      <c r="I520" t="s">
        <v>114</v>
      </c>
      <c r="J520">
        <v>12</v>
      </c>
      <c r="K520" t="s">
        <v>202</v>
      </c>
      <c r="L520" s="47">
        <v>1768</v>
      </c>
      <c r="M520" t="s">
        <v>5980</v>
      </c>
      <c r="N520" s="53" t="s">
        <v>6230</v>
      </c>
      <c r="O520">
        <v>12914407</v>
      </c>
      <c r="P520" s="53" t="s">
        <v>6323</v>
      </c>
      <c r="R520" s="56"/>
    </row>
    <row r="521" spans="1:18" x14ac:dyDescent="0.25">
      <c r="A521">
        <v>10520</v>
      </c>
      <c r="B521" t="s">
        <v>5468</v>
      </c>
      <c r="C521" t="s">
        <v>5370</v>
      </c>
      <c r="D521">
        <v>1184</v>
      </c>
      <c r="E521" t="s">
        <v>4111</v>
      </c>
      <c r="F521">
        <v>562</v>
      </c>
      <c r="G521" t="s">
        <v>132</v>
      </c>
      <c r="H521">
        <v>50</v>
      </c>
      <c r="I521" t="s">
        <v>99</v>
      </c>
      <c r="J521">
        <v>16</v>
      </c>
      <c r="K521" t="s">
        <v>202</v>
      </c>
      <c r="L521" s="47">
        <v>1768</v>
      </c>
      <c r="M521" t="s">
        <v>5981</v>
      </c>
      <c r="N521" s="53" t="s">
        <v>6230</v>
      </c>
      <c r="O521">
        <v>13057902</v>
      </c>
      <c r="P521" s="53" t="s">
        <v>6323</v>
      </c>
      <c r="R521" s="56"/>
    </row>
    <row r="522" spans="1:18" x14ac:dyDescent="0.25">
      <c r="A522">
        <v>10521</v>
      </c>
      <c r="B522" t="s">
        <v>5468</v>
      </c>
      <c r="C522" t="s">
        <v>5370</v>
      </c>
      <c r="D522">
        <v>1184</v>
      </c>
      <c r="E522" t="s">
        <v>4111</v>
      </c>
      <c r="F522">
        <v>562</v>
      </c>
      <c r="G522" t="s">
        <v>193</v>
      </c>
      <c r="H522">
        <v>65</v>
      </c>
      <c r="I522" t="s">
        <v>110</v>
      </c>
      <c r="J522">
        <v>8</v>
      </c>
      <c r="K522" t="s">
        <v>202</v>
      </c>
      <c r="L522" s="47">
        <v>1768</v>
      </c>
      <c r="M522" t="s">
        <v>5982</v>
      </c>
      <c r="N522" s="53" t="s">
        <v>6230</v>
      </c>
      <c r="O522">
        <v>13344892</v>
      </c>
      <c r="P522" s="53" t="s">
        <v>6323</v>
      </c>
      <c r="R522" s="56"/>
    </row>
    <row r="523" spans="1:18" x14ac:dyDescent="0.25">
      <c r="A523">
        <v>10522</v>
      </c>
      <c r="B523" t="s">
        <v>5468</v>
      </c>
      <c r="C523" t="s">
        <v>5370</v>
      </c>
      <c r="D523">
        <v>1184</v>
      </c>
      <c r="E523" t="s">
        <v>4111</v>
      </c>
      <c r="F523">
        <v>562</v>
      </c>
      <c r="G523" t="s">
        <v>132</v>
      </c>
      <c r="H523">
        <v>50</v>
      </c>
      <c r="I523" t="s">
        <v>99</v>
      </c>
      <c r="J523">
        <v>16</v>
      </c>
      <c r="K523" t="s">
        <v>202</v>
      </c>
      <c r="L523" s="47">
        <v>1768</v>
      </c>
      <c r="M523" t="s">
        <v>5983</v>
      </c>
      <c r="N523" s="53" t="s">
        <v>6230</v>
      </c>
      <c r="O523">
        <v>13488387</v>
      </c>
      <c r="P523" s="53" t="s">
        <v>6323</v>
      </c>
      <c r="R523" s="56"/>
    </row>
    <row r="524" spans="1:18" x14ac:dyDescent="0.25">
      <c r="A524">
        <v>10523</v>
      </c>
      <c r="B524" t="s">
        <v>5468</v>
      </c>
      <c r="C524" t="s">
        <v>5370</v>
      </c>
      <c r="D524">
        <v>1184</v>
      </c>
      <c r="E524" t="s">
        <v>4111</v>
      </c>
      <c r="F524">
        <v>562</v>
      </c>
      <c r="G524" t="s">
        <v>193</v>
      </c>
      <c r="H524">
        <v>65</v>
      </c>
      <c r="I524" t="s">
        <v>99</v>
      </c>
      <c r="J524">
        <v>16</v>
      </c>
      <c r="K524" t="s">
        <v>202</v>
      </c>
      <c r="L524" s="47">
        <v>1768</v>
      </c>
      <c r="M524" t="s">
        <v>5984</v>
      </c>
      <c r="N524" s="53" t="s">
        <v>6230</v>
      </c>
      <c r="O524">
        <v>13488387</v>
      </c>
      <c r="P524" s="53" t="s">
        <v>6323</v>
      </c>
      <c r="R524" s="56"/>
    </row>
    <row r="525" spans="1:18" x14ac:dyDescent="0.25">
      <c r="A525">
        <v>10524</v>
      </c>
      <c r="B525" t="s">
        <v>5468</v>
      </c>
      <c r="C525" t="s">
        <v>5370</v>
      </c>
      <c r="D525">
        <v>1184</v>
      </c>
      <c r="E525" t="s">
        <v>4111</v>
      </c>
      <c r="F525">
        <v>562</v>
      </c>
      <c r="G525" t="s">
        <v>132</v>
      </c>
      <c r="H525">
        <v>50</v>
      </c>
      <c r="I525" t="s">
        <v>114</v>
      </c>
      <c r="J525">
        <v>12</v>
      </c>
      <c r="K525" t="s">
        <v>202</v>
      </c>
      <c r="L525" s="47">
        <v>1768</v>
      </c>
      <c r="M525" t="s">
        <v>5985</v>
      </c>
      <c r="N525" s="53" t="s">
        <v>6230</v>
      </c>
      <c r="O525">
        <v>13488387</v>
      </c>
      <c r="P525" s="53" t="s">
        <v>6323</v>
      </c>
      <c r="R525" s="56"/>
    </row>
    <row r="526" spans="1:18" x14ac:dyDescent="0.25">
      <c r="A526">
        <v>10525</v>
      </c>
      <c r="B526" t="s">
        <v>5468</v>
      </c>
      <c r="C526" t="s">
        <v>5370</v>
      </c>
      <c r="D526">
        <v>1184</v>
      </c>
      <c r="E526" t="s">
        <v>4111</v>
      </c>
      <c r="F526">
        <v>562</v>
      </c>
      <c r="G526" t="s">
        <v>193</v>
      </c>
      <c r="H526">
        <v>65</v>
      </c>
      <c r="I526" t="s">
        <v>99</v>
      </c>
      <c r="J526">
        <v>16</v>
      </c>
      <c r="K526" t="s">
        <v>202</v>
      </c>
      <c r="L526" s="47">
        <v>1768</v>
      </c>
      <c r="M526" t="s">
        <v>5986</v>
      </c>
      <c r="N526" s="53" t="s">
        <v>6230</v>
      </c>
      <c r="O526">
        <v>13488387</v>
      </c>
      <c r="P526" s="53" t="s">
        <v>6323</v>
      </c>
      <c r="R526" s="56"/>
    </row>
    <row r="527" spans="1:18" x14ac:dyDescent="0.25">
      <c r="A527">
        <v>10526</v>
      </c>
      <c r="B527" t="s">
        <v>5468</v>
      </c>
      <c r="C527" t="s">
        <v>5370</v>
      </c>
      <c r="D527">
        <v>1184</v>
      </c>
      <c r="E527" t="s">
        <v>4111</v>
      </c>
      <c r="F527">
        <v>562</v>
      </c>
      <c r="G527" t="s">
        <v>193</v>
      </c>
      <c r="H527">
        <v>65</v>
      </c>
      <c r="I527" t="s">
        <v>114</v>
      </c>
      <c r="J527">
        <v>12</v>
      </c>
      <c r="K527" t="s">
        <v>202</v>
      </c>
      <c r="L527" s="47">
        <v>1768</v>
      </c>
      <c r="M527" t="s">
        <v>5987</v>
      </c>
      <c r="N527" s="53" t="s">
        <v>6230</v>
      </c>
      <c r="O527">
        <v>13918872</v>
      </c>
      <c r="P527" s="53" t="s">
        <v>6323</v>
      </c>
      <c r="R527" s="56"/>
    </row>
    <row r="528" spans="1:18" x14ac:dyDescent="0.25">
      <c r="A528">
        <v>10527</v>
      </c>
      <c r="B528" t="s">
        <v>5468</v>
      </c>
      <c r="C528" t="s">
        <v>5370</v>
      </c>
      <c r="D528">
        <v>1184</v>
      </c>
      <c r="E528" t="s">
        <v>4111</v>
      </c>
      <c r="F528">
        <v>562</v>
      </c>
      <c r="G528" t="s">
        <v>132</v>
      </c>
      <c r="H528">
        <v>50</v>
      </c>
      <c r="I528" t="s">
        <v>99</v>
      </c>
      <c r="J528">
        <v>16</v>
      </c>
      <c r="K528" t="s">
        <v>202</v>
      </c>
      <c r="L528" s="47">
        <v>1768</v>
      </c>
      <c r="M528" t="s">
        <v>5988</v>
      </c>
      <c r="N528" s="53" t="s">
        <v>6230</v>
      </c>
      <c r="O528">
        <v>14062367</v>
      </c>
      <c r="P528" s="53" t="s">
        <v>6323</v>
      </c>
      <c r="R528" s="56"/>
    </row>
    <row r="529" spans="1:18" x14ac:dyDescent="0.25">
      <c r="A529">
        <v>10528</v>
      </c>
      <c r="B529" t="s">
        <v>5468</v>
      </c>
      <c r="C529" t="s">
        <v>5370</v>
      </c>
      <c r="D529">
        <v>1184</v>
      </c>
      <c r="E529" t="s">
        <v>4111</v>
      </c>
      <c r="F529">
        <v>562</v>
      </c>
      <c r="G529" t="s">
        <v>193</v>
      </c>
      <c r="H529">
        <v>65</v>
      </c>
      <c r="I529" t="s">
        <v>99</v>
      </c>
      <c r="J529">
        <v>16</v>
      </c>
      <c r="K529" t="s">
        <v>202</v>
      </c>
      <c r="L529" s="47">
        <v>1768</v>
      </c>
      <c r="M529" t="s">
        <v>5989</v>
      </c>
      <c r="N529" s="53" t="s">
        <v>6230</v>
      </c>
      <c r="O529">
        <v>14492852</v>
      </c>
      <c r="P529" s="53" t="s">
        <v>6323</v>
      </c>
      <c r="R529" s="56"/>
    </row>
    <row r="530" spans="1:18" x14ac:dyDescent="0.25">
      <c r="A530">
        <v>10529</v>
      </c>
      <c r="B530" t="s">
        <v>5468</v>
      </c>
      <c r="C530" t="s">
        <v>666</v>
      </c>
      <c r="D530">
        <v>1236</v>
      </c>
      <c r="E530" t="s">
        <v>4111</v>
      </c>
      <c r="F530">
        <v>562</v>
      </c>
      <c r="G530" t="s">
        <v>132</v>
      </c>
      <c r="H530">
        <v>50</v>
      </c>
      <c r="I530" t="s">
        <v>110</v>
      </c>
      <c r="J530">
        <v>8</v>
      </c>
      <c r="K530" t="s">
        <v>202</v>
      </c>
      <c r="L530" s="47">
        <v>1768</v>
      </c>
      <c r="M530" t="s">
        <v>5990</v>
      </c>
      <c r="N530" s="53" t="s">
        <v>6230</v>
      </c>
      <c r="O530">
        <v>13057902</v>
      </c>
      <c r="P530" s="53" t="s">
        <v>6323</v>
      </c>
      <c r="R530" s="56"/>
    </row>
    <row r="531" spans="1:18" x14ac:dyDescent="0.25">
      <c r="A531">
        <v>10530</v>
      </c>
      <c r="B531" t="s">
        <v>5468</v>
      </c>
      <c r="C531" t="s">
        <v>666</v>
      </c>
      <c r="D531">
        <v>1236</v>
      </c>
      <c r="E531" t="s">
        <v>4111</v>
      </c>
      <c r="F531">
        <v>562</v>
      </c>
      <c r="G531" t="s">
        <v>193</v>
      </c>
      <c r="H531">
        <v>65</v>
      </c>
      <c r="I531" t="s">
        <v>110</v>
      </c>
      <c r="J531">
        <v>8</v>
      </c>
      <c r="K531" t="s">
        <v>202</v>
      </c>
      <c r="L531" s="47">
        <v>1768</v>
      </c>
      <c r="M531" t="s">
        <v>5991</v>
      </c>
      <c r="N531" s="53" t="s">
        <v>6230</v>
      </c>
      <c r="O531">
        <v>13057902</v>
      </c>
      <c r="P531" s="53" t="s">
        <v>6323</v>
      </c>
      <c r="R531" s="56"/>
    </row>
    <row r="532" spans="1:18" x14ac:dyDescent="0.25">
      <c r="A532">
        <v>10531</v>
      </c>
      <c r="B532" t="s">
        <v>5468</v>
      </c>
      <c r="C532" t="s">
        <v>666</v>
      </c>
      <c r="D532">
        <v>1236</v>
      </c>
      <c r="E532" t="s">
        <v>4111</v>
      </c>
      <c r="F532">
        <v>562</v>
      </c>
      <c r="G532" t="s">
        <v>132</v>
      </c>
      <c r="H532">
        <v>50</v>
      </c>
      <c r="I532" t="s">
        <v>110</v>
      </c>
      <c r="J532">
        <v>8</v>
      </c>
      <c r="K532" t="s">
        <v>202</v>
      </c>
      <c r="L532" s="47">
        <v>1768</v>
      </c>
      <c r="M532" t="s">
        <v>5992</v>
      </c>
      <c r="N532" s="53" t="s">
        <v>6230</v>
      </c>
      <c r="O532">
        <v>13631882</v>
      </c>
      <c r="P532" s="53" t="s">
        <v>6323</v>
      </c>
      <c r="R532" s="56"/>
    </row>
    <row r="533" spans="1:18" x14ac:dyDescent="0.25">
      <c r="A533">
        <v>10532</v>
      </c>
      <c r="B533" t="s">
        <v>5468</v>
      </c>
      <c r="C533" t="s">
        <v>666</v>
      </c>
      <c r="D533">
        <v>1236</v>
      </c>
      <c r="E533" t="s">
        <v>4111</v>
      </c>
      <c r="F533">
        <v>562</v>
      </c>
      <c r="G533" t="s">
        <v>132</v>
      </c>
      <c r="H533">
        <v>50</v>
      </c>
      <c r="I533" t="s">
        <v>114</v>
      </c>
      <c r="J533">
        <v>12</v>
      </c>
      <c r="K533" t="s">
        <v>202</v>
      </c>
      <c r="L533" s="47">
        <v>1768</v>
      </c>
      <c r="M533" t="s">
        <v>5993</v>
      </c>
      <c r="N533" s="53" t="s">
        <v>6230</v>
      </c>
      <c r="O533">
        <v>13631882</v>
      </c>
      <c r="P533" s="53" t="s">
        <v>6323</v>
      </c>
      <c r="R533" s="56"/>
    </row>
    <row r="534" spans="1:18" x14ac:dyDescent="0.25">
      <c r="A534">
        <v>10533</v>
      </c>
      <c r="B534" t="s">
        <v>5468</v>
      </c>
      <c r="C534" t="s">
        <v>666</v>
      </c>
      <c r="D534">
        <v>1236</v>
      </c>
      <c r="E534" t="s">
        <v>4111</v>
      </c>
      <c r="F534">
        <v>562</v>
      </c>
      <c r="G534" t="s">
        <v>193</v>
      </c>
      <c r="H534">
        <v>65</v>
      </c>
      <c r="I534" t="s">
        <v>114</v>
      </c>
      <c r="J534">
        <v>12</v>
      </c>
      <c r="K534" t="s">
        <v>202</v>
      </c>
      <c r="L534" s="47">
        <v>1768</v>
      </c>
      <c r="M534" t="s">
        <v>5994</v>
      </c>
      <c r="N534" s="53" t="s">
        <v>6230</v>
      </c>
      <c r="O534">
        <v>13631882</v>
      </c>
      <c r="P534" s="53" t="s">
        <v>6323</v>
      </c>
      <c r="R534" s="56"/>
    </row>
    <row r="535" spans="1:18" x14ac:dyDescent="0.25">
      <c r="A535">
        <v>10534</v>
      </c>
      <c r="B535" t="s">
        <v>5468</v>
      </c>
      <c r="C535" t="s">
        <v>666</v>
      </c>
      <c r="D535">
        <v>1236</v>
      </c>
      <c r="E535" t="s">
        <v>4111</v>
      </c>
      <c r="F535">
        <v>562</v>
      </c>
      <c r="G535" t="s">
        <v>132</v>
      </c>
      <c r="H535">
        <v>50</v>
      </c>
      <c r="I535" t="s">
        <v>110</v>
      </c>
      <c r="J535">
        <v>8</v>
      </c>
      <c r="K535" t="s">
        <v>202</v>
      </c>
      <c r="L535" s="47">
        <v>1768</v>
      </c>
      <c r="M535" t="s">
        <v>5995</v>
      </c>
      <c r="N535" s="53" t="s">
        <v>6230</v>
      </c>
      <c r="O535">
        <v>14062367</v>
      </c>
      <c r="P535" s="53" t="s">
        <v>6323</v>
      </c>
      <c r="R535" s="56"/>
    </row>
    <row r="536" spans="1:18" x14ac:dyDescent="0.25">
      <c r="A536">
        <v>10535</v>
      </c>
      <c r="B536" t="s">
        <v>5468</v>
      </c>
      <c r="C536" t="s">
        <v>666</v>
      </c>
      <c r="D536">
        <v>1236</v>
      </c>
      <c r="E536" t="s">
        <v>4111</v>
      </c>
      <c r="F536">
        <v>562</v>
      </c>
      <c r="G536" t="s">
        <v>193</v>
      </c>
      <c r="H536">
        <v>65</v>
      </c>
      <c r="I536" t="s">
        <v>110</v>
      </c>
      <c r="J536">
        <v>8</v>
      </c>
      <c r="K536" t="s">
        <v>202</v>
      </c>
      <c r="L536" s="47">
        <v>1768</v>
      </c>
      <c r="M536" t="s">
        <v>5996</v>
      </c>
      <c r="N536" s="53" t="s">
        <v>6230</v>
      </c>
      <c r="O536">
        <v>14062367</v>
      </c>
      <c r="P536" s="53" t="s">
        <v>6323</v>
      </c>
      <c r="R536" s="56"/>
    </row>
    <row r="537" spans="1:18" x14ac:dyDescent="0.25">
      <c r="A537">
        <v>10536</v>
      </c>
      <c r="B537" t="s">
        <v>5468</v>
      </c>
      <c r="C537" t="s">
        <v>666</v>
      </c>
      <c r="D537">
        <v>1236</v>
      </c>
      <c r="E537" t="s">
        <v>4111</v>
      </c>
      <c r="F537">
        <v>562</v>
      </c>
      <c r="G537" t="s">
        <v>193</v>
      </c>
      <c r="H537">
        <v>65</v>
      </c>
      <c r="I537" t="s">
        <v>110</v>
      </c>
      <c r="J537">
        <v>8</v>
      </c>
      <c r="K537" t="s">
        <v>202</v>
      </c>
      <c r="L537" s="47">
        <v>1768</v>
      </c>
      <c r="M537" t="s">
        <v>5997</v>
      </c>
      <c r="N537" s="53" t="s">
        <v>6230</v>
      </c>
      <c r="O537">
        <v>14062367</v>
      </c>
      <c r="P537" s="53" t="s">
        <v>6323</v>
      </c>
      <c r="R537" s="56"/>
    </row>
    <row r="538" spans="1:18" x14ac:dyDescent="0.25">
      <c r="A538">
        <v>10537</v>
      </c>
      <c r="B538" t="s">
        <v>5468</v>
      </c>
      <c r="C538" t="s">
        <v>666</v>
      </c>
      <c r="D538">
        <v>1236</v>
      </c>
      <c r="E538" t="s">
        <v>4111</v>
      </c>
      <c r="F538">
        <v>562</v>
      </c>
      <c r="G538" t="s">
        <v>132</v>
      </c>
      <c r="H538">
        <v>50</v>
      </c>
      <c r="I538" t="s">
        <v>99</v>
      </c>
      <c r="J538">
        <v>16</v>
      </c>
      <c r="K538" t="s">
        <v>202</v>
      </c>
      <c r="L538" s="47">
        <v>1768</v>
      </c>
      <c r="M538" t="s">
        <v>5998</v>
      </c>
      <c r="N538" s="53" t="s">
        <v>6230</v>
      </c>
      <c r="O538">
        <v>14205862</v>
      </c>
      <c r="P538" s="53" t="s">
        <v>6323</v>
      </c>
      <c r="R538" s="56"/>
    </row>
    <row r="539" spans="1:18" x14ac:dyDescent="0.25">
      <c r="A539">
        <v>10538</v>
      </c>
      <c r="B539" t="s">
        <v>5468</v>
      </c>
      <c r="C539" t="s">
        <v>666</v>
      </c>
      <c r="D539">
        <v>1236</v>
      </c>
      <c r="E539" t="s">
        <v>4111</v>
      </c>
      <c r="F539">
        <v>562</v>
      </c>
      <c r="G539" t="s">
        <v>132</v>
      </c>
      <c r="H539">
        <v>50</v>
      </c>
      <c r="I539" t="s">
        <v>114</v>
      </c>
      <c r="J539">
        <v>12</v>
      </c>
      <c r="K539" t="s">
        <v>202</v>
      </c>
      <c r="L539" s="47">
        <v>1768</v>
      </c>
      <c r="M539" t="s">
        <v>5999</v>
      </c>
      <c r="N539" s="53" t="s">
        <v>6230</v>
      </c>
      <c r="O539">
        <v>14205862</v>
      </c>
      <c r="P539" s="53" t="s">
        <v>6323</v>
      </c>
      <c r="R539" s="56"/>
    </row>
    <row r="540" spans="1:18" x14ac:dyDescent="0.25">
      <c r="A540">
        <v>10539</v>
      </c>
      <c r="B540" t="s">
        <v>5468</v>
      </c>
      <c r="C540" t="s">
        <v>666</v>
      </c>
      <c r="D540">
        <v>1236</v>
      </c>
      <c r="E540" t="s">
        <v>4111</v>
      </c>
      <c r="F540">
        <v>562</v>
      </c>
      <c r="G540" t="s">
        <v>193</v>
      </c>
      <c r="H540">
        <v>65</v>
      </c>
      <c r="I540" t="s">
        <v>99</v>
      </c>
      <c r="J540">
        <v>16</v>
      </c>
      <c r="K540" t="s">
        <v>202</v>
      </c>
      <c r="L540" s="47">
        <v>1768</v>
      </c>
      <c r="M540" t="s">
        <v>6000</v>
      </c>
      <c r="N540" s="53" t="s">
        <v>6230</v>
      </c>
      <c r="O540">
        <v>14205862</v>
      </c>
      <c r="P540" s="53" t="s">
        <v>6323</v>
      </c>
      <c r="R540" s="56"/>
    </row>
    <row r="541" spans="1:18" x14ac:dyDescent="0.25">
      <c r="A541">
        <v>10540</v>
      </c>
      <c r="B541" t="s">
        <v>5468</v>
      </c>
      <c r="C541" t="s">
        <v>666</v>
      </c>
      <c r="D541">
        <v>1236</v>
      </c>
      <c r="E541" t="s">
        <v>4111</v>
      </c>
      <c r="F541">
        <v>562</v>
      </c>
      <c r="G541" t="s">
        <v>132</v>
      </c>
      <c r="H541">
        <v>50</v>
      </c>
      <c r="I541" t="s">
        <v>110</v>
      </c>
      <c r="J541">
        <v>8</v>
      </c>
      <c r="K541" t="s">
        <v>202</v>
      </c>
      <c r="L541" s="47">
        <v>1768</v>
      </c>
      <c r="M541" t="s">
        <v>6001</v>
      </c>
      <c r="N541" s="53" t="s">
        <v>6230</v>
      </c>
      <c r="O541">
        <v>14636347</v>
      </c>
      <c r="P541" s="53" t="s">
        <v>6323</v>
      </c>
      <c r="R541" s="56"/>
    </row>
    <row r="542" spans="1:18" x14ac:dyDescent="0.25">
      <c r="A542">
        <v>10541</v>
      </c>
      <c r="B542" t="s">
        <v>5468</v>
      </c>
      <c r="C542" t="s">
        <v>666</v>
      </c>
      <c r="D542">
        <v>1236</v>
      </c>
      <c r="E542" t="s">
        <v>4111</v>
      </c>
      <c r="F542">
        <v>562</v>
      </c>
      <c r="G542" t="s">
        <v>132</v>
      </c>
      <c r="H542">
        <v>50</v>
      </c>
      <c r="I542" t="s">
        <v>114</v>
      </c>
      <c r="J542">
        <v>12</v>
      </c>
      <c r="K542" t="s">
        <v>202</v>
      </c>
      <c r="L542" s="47">
        <v>1768</v>
      </c>
      <c r="M542" t="s">
        <v>6002</v>
      </c>
      <c r="N542" s="53" t="s">
        <v>6230</v>
      </c>
      <c r="O542">
        <v>14636347</v>
      </c>
      <c r="P542" s="53" t="s">
        <v>6323</v>
      </c>
      <c r="R542" s="56"/>
    </row>
    <row r="543" spans="1:18" x14ac:dyDescent="0.25">
      <c r="A543">
        <v>10542</v>
      </c>
      <c r="B543" t="s">
        <v>5468</v>
      </c>
      <c r="C543" t="s">
        <v>666</v>
      </c>
      <c r="D543">
        <v>1236</v>
      </c>
      <c r="E543" t="s">
        <v>4111</v>
      </c>
      <c r="F543">
        <v>562</v>
      </c>
      <c r="G543" t="s">
        <v>193</v>
      </c>
      <c r="H543">
        <v>65</v>
      </c>
      <c r="I543" t="s">
        <v>114</v>
      </c>
      <c r="J543">
        <v>12</v>
      </c>
      <c r="K543" t="s">
        <v>202</v>
      </c>
      <c r="L543" s="47">
        <v>1768</v>
      </c>
      <c r="M543" t="s">
        <v>6003</v>
      </c>
      <c r="N543" s="53" t="s">
        <v>6230</v>
      </c>
      <c r="O543">
        <v>14636347</v>
      </c>
      <c r="P543" s="53" t="s">
        <v>6323</v>
      </c>
      <c r="R543" s="56"/>
    </row>
    <row r="544" spans="1:18" x14ac:dyDescent="0.25">
      <c r="A544">
        <v>10543</v>
      </c>
      <c r="B544" t="s">
        <v>5468</v>
      </c>
      <c r="C544" t="s">
        <v>666</v>
      </c>
      <c r="D544">
        <v>1236</v>
      </c>
      <c r="E544" t="s">
        <v>4111</v>
      </c>
      <c r="F544">
        <v>562</v>
      </c>
      <c r="G544" t="s">
        <v>193</v>
      </c>
      <c r="H544">
        <v>65</v>
      </c>
      <c r="I544" t="s">
        <v>114</v>
      </c>
      <c r="J544">
        <v>12</v>
      </c>
      <c r="K544" t="s">
        <v>202</v>
      </c>
      <c r="L544" s="47">
        <v>1768</v>
      </c>
      <c r="M544" t="s">
        <v>6004</v>
      </c>
      <c r="N544" s="53" t="s">
        <v>6230</v>
      </c>
      <c r="O544">
        <v>14636347</v>
      </c>
      <c r="P544" s="53" t="s">
        <v>6323</v>
      </c>
      <c r="R544" s="56"/>
    </row>
    <row r="545" spans="1:18" x14ac:dyDescent="0.25">
      <c r="A545">
        <v>10544</v>
      </c>
      <c r="B545" t="s">
        <v>5468</v>
      </c>
      <c r="C545" t="s">
        <v>666</v>
      </c>
      <c r="D545">
        <v>1236</v>
      </c>
      <c r="E545" t="s">
        <v>4111</v>
      </c>
      <c r="F545">
        <v>562</v>
      </c>
      <c r="G545" t="s">
        <v>132</v>
      </c>
      <c r="H545">
        <v>50</v>
      </c>
      <c r="I545" t="s">
        <v>99</v>
      </c>
      <c r="J545">
        <v>16</v>
      </c>
      <c r="K545" t="s">
        <v>202</v>
      </c>
      <c r="L545" s="47">
        <v>1768</v>
      </c>
      <c r="M545" t="s">
        <v>6005</v>
      </c>
      <c r="N545" s="53" t="s">
        <v>6230</v>
      </c>
      <c r="O545">
        <v>14779842</v>
      </c>
      <c r="P545" s="53" t="s">
        <v>6323</v>
      </c>
      <c r="R545" s="56"/>
    </row>
    <row r="546" spans="1:18" x14ac:dyDescent="0.25">
      <c r="A546">
        <v>10545</v>
      </c>
      <c r="B546" t="s">
        <v>5468</v>
      </c>
      <c r="C546" t="s">
        <v>666</v>
      </c>
      <c r="D546">
        <v>1236</v>
      </c>
      <c r="E546" t="s">
        <v>4111</v>
      </c>
      <c r="F546">
        <v>562</v>
      </c>
      <c r="G546" t="s">
        <v>193</v>
      </c>
      <c r="H546">
        <v>65</v>
      </c>
      <c r="I546" t="s">
        <v>110</v>
      </c>
      <c r="J546">
        <v>8</v>
      </c>
      <c r="K546" t="s">
        <v>202</v>
      </c>
      <c r="L546" s="47">
        <v>1768</v>
      </c>
      <c r="M546" t="s">
        <v>6006</v>
      </c>
      <c r="N546" s="53" t="s">
        <v>6230</v>
      </c>
      <c r="O546">
        <v>15066832</v>
      </c>
      <c r="P546" s="53" t="s">
        <v>6323</v>
      </c>
      <c r="R546" s="56"/>
    </row>
    <row r="547" spans="1:18" x14ac:dyDescent="0.25">
      <c r="A547">
        <v>10546</v>
      </c>
      <c r="B547" t="s">
        <v>5468</v>
      </c>
      <c r="C547" t="s">
        <v>666</v>
      </c>
      <c r="D547">
        <v>1236</v>
      </c>
      <c r="E547" t="s">
        <v>4111</v>
      </c>
      <c r="F547">
        <v>562</v>
      </c>
      <c r="G547" t="s">
        <v>132</v>
      </c>
      <c r="H547">
        <v>50</v>
      </c>
      <c r="I547" t="s">
        <v>99</v>
      </c>
      <c r="J547">
        <v>16</v>
      </c>
      <c r="K547" t="s">
        <v>202</v>
      </c>
      <c r="L547" s="47">
        <v>1768</v>
      </c>
      <c r="M547" t="s">
        <v>6007</v>
      </c>
      <c r="N547" s="53" t="s">
        <v>6230</v>
      </c>
      <c r="O547">
        <v>15210327</v>
      </c>
      <c r="P547" s="53" t="s">
        <v>6323</v>
      </c>
      <c r="R547" s="56"/>
    </row>
    <row r="548" spans="1:18" x14ac:dyDescent="0.25">
      <c r="A548">
        <v>10547</v>
      </c>
      <c r="B548" t="s">
        <v>5468</v>
      </c>
      <c r="C548" t="s">
        <v>666</v>
      </c>
      <c r="D548">
        <v>1236</v>
      </c>
      <c r="E548" t="s">
        <v>4111</v>
      </c>
      <c r="F548">
        <v>562</v>
      </c>
      <c r="G548" t="s">
        <v>193</v>
      </c>
      <c r="H548">
        <v>65</v>
      </c>
      <c r="I548" t="s">
        <v>99</v>
      </c>
      <c r="J548">
        <v>16</v>
      </c>
      <c r="K548" t="s">
        <v>202</v>
      </c>
      <c r="L548" s="47">
        <v>1768</v>
      </c>
      <c r="M548" t="s">
        <v>6008</v>
      </c>
      <c r="N548" s="53" t="s">
        <v>6230</v>
      </c>
      <c r="O548">
        <v>15210327</v>
      </c>
      <c r="P548" s="53" t="s">
        <v>6323</v>
      </c>
      <c r="R548" s="56"/>
    </row>
    <row r="549" spans="1:18" x14ac:dyDescent="0.25">
      <c r="A549">
        <v>10548</v>
      </c>
      <c r="B549" t="s">
        <v>5468</v>
      </c>
      <c r="C549" t="s">
        <v>666</v>
      </c>
      <c r="D549">
        <v>1236</v>
      </c>
      <c r="E549" t="s">
        <v>4111</v>
      </c>
      <c r="F549">
        <v>562</v>
      </c>
      <c r="G549" t="s">
        <v>132</v>
      </c>
      <c r="H549">
        <v>50</v>
      </c>
      <c r="I549" t="s">
        <v>114</v>
      </c>
      <c r="J549">
        <v>12</v>
      </c>
      <c r="K549" t="s">
        <v>202</v>
      </c>
      <c r="L549" s="47">
        <v>1768</v>
      </c>
      <c r="M549" t="s">
        <v>6009</v>
      </c>
      <c r="N549" s="53" t="s">
        <v>6230</v>
      </c>
      <c r="O549">
        <v>15210327</v>
      </c>
      <c r="P549" s="53" t="s">
        <v>6323</v>
      </c>
      <c r="R549" s="56"/>
    </row>
    <row r="550" spans="1:18" x14ac:dyDescent="0.25">
      <c r="A550">
        <v>10549</v>
      </c>
      <c r="B550" t="s">
        <v>5468</v>
      </c>
      <c r="C550" t="s">
        <v>666</v>
      </c>
      <c r="D550">
        <v>1236</v>
      </c>
      <c r="E550" t="s">
        <v>4111</v>
      </c>
      <c r="F550">
        <v>562</v>
      </c>
      <c r="G550" t="s">
        <v>193</v>
      </c>
      <c r="H550">
        <v>65</v>
      </c>
      <c r="I550" t="s">
        <v>99</v>
      </c>
      <c r="J550">
        <v>16</v>
      </c>
      <c r="K550" t="s">
        <v>202</v>
      </c>
      <c r="L550" s="47">
        <v>1768</v>
      </c>
      <c r="M550" t="s">
        <v>6010</v>
      </c>
      <c r="N550" s="53" t="s">
        <v>6230</v>
      </c>
      <c r="O550">
        <v>15210327</v>
      </c>
      <c r="P550" s="53" t="s">
        <v>6323</v>
      </c>
      <c r="R550" s="56"/>
    </row>
    <row r="551" spans="1:18" x14ac:dyDescent="0.25">
      <c r="A551">
        <v>10550</v>
      </c>
      <c r="B551" t="s">
        <v>5468</v>
      </c>
      <c r="C551" t="s">
        <v>666</v>
      </c>
      <c r="D551">
        <v>1236</v>
      </c>
      <c r="E551" t="s">
        <v>4111</v>
      </c>
      <c r="F551">
        <v>562</v>
      </c>
      <c r="G551" t="s">
        <v>193</v>
      </c>
      <c r="H551">
        <v>65</v>
      </c>
      <c r="I551" t="s">
        <v>114</v>
      </c>
      <c r="J551">
        <v>12</v>
      </c>
      <c r="K551" t="s">
        <v>202</v>
      </c>
      <c r="L551" s="47">
        <v>1768</v>
      </c>
      <c r="M551" t="s">
        <v>6011</v>
      </c>
      <c r="N551" s="53" t="s">
        <v>6230</v>
      </c>
      <c r="O551">
        <v>15640812</v>
      </c>
      <c r="P551" s="53" t="s">
        <v>6323</v>
      </c>
      <c r="R551" s="56"/>
    </row>
    <row r="552" spans="1:18" x14ac:dyDescent="0.25">
      <c r="A552">
        <v>10551</v>
      </c>
      <c r="B552" t="s">
        <v>5468</v>
      </c>
      <c r="C552" t="s">
        <v>666</v>
      </c>
      <c r="D552">
        <v>1236</v>
      </c>
      <c r="E552" t="s">
        <v>4111</v>
      </c>
      <c r="F552">
        <v>562</v>
      </c>
      <c r="G552" t="s">
        <v>132</v>
      </c>
      <c r="H552">
        <v>50</v>
      </c>
      <c r="I552" t="s">
        <v>99</v>
      </c>
      <c r="J552">
        <v>16</v>
      </c>
      <c r="K552" t="s">
        <v>202</v>
      </c>
      <c r="L552" s="47">
        <v>1768</v>
      </c>
      <c r="M552" t="s">
        <v>6012</v>
      </c>
      <c r="N552" s="53" t="s">
        <v>6230</v>
      </c>
      <c r="O552">
        <v>15784307</v>
      </c>
      <c r="P552" s="53" t="s">
        <v>6323</v>
      </c>
      <c r="R552" s="56"/>
    </row>
    <row r="553" spans="1:18" x14ac:dyDescent="0.25">
      <c r="A553">
        <v>10552</v>
      </c>
      <c r="B553" t="s">
        <v>5468</v>
      </c>
      <c r="C553" t="s">
        <v>666</v>
      </c>
      <c r="D553">
        <v>1236</v>
      </c>
      <c r="E553" t="s">
        <v>4111</v>
      </c>
      <c r="F553">
        <v>562</v>
      </c>
      <c r="G553" t="s">
        <v>193</v>
      </c>
      <c r="H553">
        <v>65</v>
      </c>
      <c r="I553" t="s">
        <v>99</v>
      </c>
      <c r="J553">
        <v>16</v>
      </c>
      <c r="K553" t="s">
        <v>202</v>
      </c>
      <c r="L553" s="47">
        <v>1768</v>
      </c>
      <c r="M553" t="s">
        <v>6013</v>
      </c>
      <c r="N553" s="53" t="s">
        <v>6230</v>
      </c>
      <c r="O553">
        <v>16214792</v>
      </c>
      <c r="P553" s="53" t="s">
        <v>6323</v>
      </c>
      <c r="R553" s="56"/>
    </row>
    <row r="554" spans="1:18" x14ac:dyDescent="0.25">
      <c r="A554">
        <v>10553</v>
      </c>
      <c r="B554" t="s">
        <v>5469</v>
      </c>
      <c r="C554" t="s">
        <v>329</v>
      </c>
      <c r="D554">
        <v>787</v>
      </c>
      <c r="E554" t="s">
        <v>5383</v>
      </c>
      <c r="F554">
        <v>562</v>
      </c>
      <c r="G554" t="s">
        <v>132</v>
      </c>
      <c r="H554">
        <v>50</v>
      </c>
      <c r="I554" t="s">
        <v>110</v>
      </c>
      <c r="J554">
        <v>8</v>
      </c>
      <c r="K554" t="s">
        <v>202</v>
      </c>
      <c r="L554" s="47">
        <v>1768</v>
      </c>
      <c r="M554" t="s">
        <v>6014</v>
      </c>
      <c r="N554" s="53" t="s">
        <v>6231</v>
      </c>
      <c r="O554">
        <v>12483922</v>
      </c>
      <c r="P554" s="53" t="s">
        <v>6345</v>
      </c>
      <c r="R554" s="56"/>
    </row>
    <row r="555" spans="1:18" x14ac:dyDescent="0.25">
      <c r="A555">
        <v>10554</v>
      </c>
      <c r="B555" t="s">
        <v>5469</v>
      </c>
      <c r="C555" t="s">
        <v>329</v>
      </c>
      <c r="D555">
        <v>787</v>
      </c>
      <c r="E555" t="s">
        <v>5383</v>
      </c>
      <c r="F555">
        <v>562</v>
      </c>
      <c r="G555" t="s">
        <v>132</v>
      </c>
      <c r="H555">
        <v>50</v>
      </c>
      <c r="I555" t="s">
        <v>114</v>
      </c>
      <c r="J555">
        <v>12</v>
      </c>
      <c r="K555" t="s">
        <v>202</v>
      </c>
      <c r="L555" s="47">
        <v>1768</v>
      </c>
      <c r="M555" t="s">
        <v>6015</v>
      </c>
      <c r="N555" s="53" t="s">
        <v>6231</v>
      </c>
      <c r="O555">
        <v>12756706</v>
      </c>
      <c r="P555" s="53" t="s">
        <v>6345</v>
      </c>
      <c r="R555" s="56"/>
    </row>
    <row r="556" spans="1:18" x14ac:dyDescent="0.25">
      <c r="A556">
        <v>10555</v>
      </c>
      <c r="B556" t="s">
        <v>5469</v>
      </c>
      <c r="C556" t="s">
        <v>329</v>
      </c>
      <c r="D556">
        <v>787</v>
      </c>
      <c r="E556" t="s">
        <v>5383</v>
      </c>
      <c r="F556">
        <v>562</v>
      </c>
      <c r="G556" t="s">
        <v>132</v>
      </c>
      <c r="H556">
        <v>50</v>
      </c>
      <c r="I556" t="s">
        <v>110</v>
      </c>
      <c r="J556">
        <v>8</v>
      </c>
      <c r="K556" t="s">
        <v>213</v>
      </c>
      <c r="L556" s="47">
        <v>2768</v>
      </c>
      <c r="M556" t="s">
        <v>6016</v>
      </c>
      <c r="N556" s="53" t="s">
        <v>6231</v>
      </c>
      <c r="O556">
        <v>12900201</v>
      </c>
      <c r="P556" s="53" t="s">
        <v>6345</v>
      </c>
      <c r="R556" s="56"/>
    </row>
    <row r="557" spans="1:18" x14ac:dyDescent="0.25">
      <c r="A557">
        <v>10556</v>
      </c>
      <c r="B557" t="s">
        <v>189</v>
      </c>
      <c r="C557" t="s">
        <v>329</v>
      </c>
      <c r="D557">
        <v>787</v>
      </c>
      <c r="E557" t="s">
        <v>5383</v>
      </c>
      <c r="F557">
        <v>562</v>
      </c>
      <c r="G557" t="s">
        <v>132</v>
      </c>
      <c r="H557">
        <v>50</v>
      </c>
      <c r="I557" t="s">
        <v>99</v>
      </c>
      <c r="J557">
        <v>16</v>
      </c>
      <c r="K557" t="s">
        <v>202</v>
      </c>
      <c r="L557" s="47">
        <v>1768</v>
      </c>
      <c r="M557" t="s">
        <v>6017</v>
      </c>
      <c r="N557" s="53" t="s">
        <v>6208</v>
      </c>
      <c r="O557">
        <v>12914407</v>
      </c>
      <c r="P557" s="53" t="s">
        <v>6334</v>
      </c>
      <c r="R557" s="56"/>
    </row>
    <row r="558" spans="1:18" x14ac:dyDescent="0.25">
      <c r="A558">
        <v>10557</v>
      </c>
      <c r="B558" t="s">
        <v>5469</v>
      </c>
      <c r="C558" t="s">
        <v>329</v>
      </c>
      <c r="D558">
        <v>787</v>
      </c>
      <c r="E558" t="s">
        <v>5383</v>
      </c>
      <c r="F558">
        <v>562</v>
      </c>
      <c r="G558" t="s">
        <v>132</v>
      </c>
      <c r="H558">
        <v>50</v>
      </c>
      <c r="I558" t="s">
        <v>99</v>
      </c>
      <c r="J558">
        <v>16</v>
      </c>
      <c r="K558" t="s">
        <v>202</v>
      </c>
      <c r="L558" s="47">
        <v>1768</v>
      </c>
      <c r="M558" t="s">
        <v>6018</v>
      </c>
      <c r="N558" s="53" t="s">
        <v>6231</v>
      </c>
      <c r="O558">
        <v>13043696</v>
      </c>
      <c r="P558" s="53" t="s">
        <v>6345</v>
      </c>
      <c r="R558" s="56"/>
    </row>
    <row r="559" spans="1:18" x14ac:dyDescent="0.25">
      <c r="A559">
        <v>10558</v>
      </c>
      <c r="B559" t="s">
        <v>5469</v>
      </c>
      <c r="C559" t="s">
        <v>329</v>
      </c>
      <c r="D559">
        <v>787</v>
      </c>
      <c r="E559" t="s">
        <v>5383</v>
      </c>
      <c r="F559">
        <v>562</v>
      </c>
      <c r="G559" t="s">
        <v>132</v>
      </c>
      <c r="H559">
        <v>50</v>
      </c>
      <c r="I559" t="s">
        <v>114</v>
      </c>
      <c r="J559">
        <v>12</v>
      </c>
      <c r="K559" t="s">
        <v>213</v>
      </c>
      <c r="L559" s="47">
        <v>2768</v>
      </c>
      <c r="M559" t="s">
        <v>6019</v>
      </c>
      <c r="N559" s="53" t="s">
        <v>6231</v>
      </c>
      <c r="O559">
        <v>13187191</v>
      </c>
      <c r="P559" s="53" t="s">
        <v>6345</v>
      </c>
      <c r="R559" s="56"/>
    </row>
    <row r="560" spans="1:18" x14ac:dyDescent="0.25">
      <c r="A560">
        <v>10559</v>
      </c>
      <c r="B560" t="s">
        <v>5469</v>
      </c>
      <c r="C560" t="s">
        <v>329</v>
      </c>
      <c r="D560">
        <v>787</v>
      </c>
      <c r="E560" t="s">
        <v>5383</v>
      </c>
      <c r="F560">
        <v>562</v>
      </c>
      <c r="G560" t="s">
        <v>132</v>
      </c>
      <c r="H560">
        <v>50</v>
      </c>
      <c r="I560" t="s">
        <v>99</v>
      </c>
      <c r="J560">
        <v>16</v>
      </c>
      <c r="K560" t="s">
        <v>213</v>
      </c>
      <c r="L560" s="47">
        <v>2768</v>
      </c>
      <c r="M560" t="s">
        <v>6020</v>
      </c>
      <c r="N560" s="53" t="s">
        <v>6231</v>
      </c>
      <c r="O560">
        <v>13330686</v>
      </c>
      <c r="P560" s="53" t="s">
        <v>6345</v>
      </c>
      <c r="R560" s="56"/>
    </row>
    <row r="561" spans="1:18" x14ac:dyDescent="0.25">
      <c r="A561">
        <v>10560</v>
      </c>
      <c r="B561" t="s">
        <v>189</v>
      </c>
      <c r="C561" t="s">
        <v>329</v>
      </c>
      <c r="D561">
        <v>787</v>
      </c>
      <c r="E561" t="s">
        <v>5383</v>
      </c>
      <c r="F561">
        <v>562</v>
      </c>
      <c r="G561" t="s">
        <v>132</v>
      </c>
      <c r="H561">
        <v>50</v>
      </c>
      <c r="I561" t="s">
        <v>211</v>
      </c>
      <c r="J561">
        <v>32</v>
      </c>
      <c r="K561" t="s">
        <v>202</v>
      </c>
      <c r="L561" s="47">
        <v>1768</v>
      </c>
      <c r="M561" t="s">
        <v>6021</v>
      </c>
      <c r="N561" s="53" t="s">
        <v>6208</v>
      </c>
      <c r="O561">
        <v>14062367</v>
      </c>
      <c r="P561" s="53" t="s">
        <v>6334</v>
      </c>
      <c r="R561" s="56"/>
    </row>
    <row r="562" spans="1:18" x14ac:dyDescent="0.25">
      <c r="A562">
        <v>10561</v>
      </c>
      <c r="B562" t="s">
        <v>5469</v>
      </c>
      <c r="C562" t="s">
        <v>329</v>
      </c>
      <c r="D562">
        <v>787</v>
      </c>
      <c r="E562" t="s">
        <v>5383</v>
      </c>
      <c r="F562">
        <v>562</v>
      </c>
      <c r="G562" t="s">
        <v>132</v>
      </c>
      <c r="H562">
        <v>50</v>
      </c>
      <c r="I562" t="s">
        <v>211</v>
      </c>
      <c r="J562">
        <v>32</v>
      </c>
      <c r="K562" t="s">
        <v>213</v>
      </c>
      <c r="L562" s="47">
        <v>2768</v>
      </c>
      <c r="M562" t="s">
        <v>6022</v>
      </c>
      <c r="N562" s="53" t="s">
        <v>6231</v>
      </c>
      <c r="O562">
        <v>14335151</v>
      </c>
      <c r="P562" s="53" t="s">
        <v>6345</v>
      </c>
      <c r="R562" s="56"/>
    </row>
    <row r="563" spans="1:18" x14ac:dyDescent="0.25">
      <c r="A563">
        <v>10562</v>
      </c>
      <c r="B563" t="s">
        <v>189</v>
      </c>
      <c r="C563" t="s">
        <v>343</v>
      </c>
      <c r="D563">
        <v>792</v>
      </c>
      <c r="E563" t="s">
        <v>5383</v>
      </c>
      <c r="F563">
        <v>562</v>
      </c>
      <c r="G563" t="s">
        <v>132</v>
      </c>
      <c r="H563">
        <v>50</v>
      </c>
      <c r="I563" t="s">
        <v>110</v>
      </c>
      <c r="J563">
        <v>8</v>
      </c>
      <c r="K563" t="s">
        <v>202</v>
      </c>
      <c r="L563" s="47">
        <v>1768</v>
      </c>
      <c r="M563" t="s">
        <v>6023</v>
      </c>
      <c r="N563" s="53" t="s">
        <v>6208</v>
      </c>
      <c r="O563">
        <v>12613211</v>
      </c>
      <c r="P563" s="53" t="s">
        <v>6334</v>
      </c>
      <c r="R563" s="56"/>
    </row>
    <row r="564" spans="1:18" x14ac:dyDescent="0.25">
      <c r="A564">
        <v>10563</v>
      </c>
      <c r="B564" t="s">
        <v>189</v>
      </c>
      <c r="C564" t="s">
        <v>343</v>
      </c>
      <c r="D564">
        <v>792</v>
      </c>
      <c r="E564" t="s">
        <v>5383</v>
      </c>
      <c r="F564">
        <v>562</v>
      </c>
      <c r="G564" t="s">
        <v>132</v>
      </c>
      <c r="H564">
        <v>50</v>
      </c>
      <c r="I564" t="s">
        <v>114</v>
      </c>
      <c r="J564">
        <v>12</v>
      </c>
      <c r="K564" t="s">
        <v>202</v>
      </c>
      <c r="L564" s="47">
        <v>1768</v>
      </c>
      <c r="M564" t="s">
        <v>6024</v>
      </c>
      <c r="N564" s="53" t="s">
        <v>6208</v>
      </c>
      <c r="O564">
        <v>13057902</v>
      </c>
      <c r="P564" s="53" t="s">
        <v>6334</v>
      </c>
      <c r="R564" s="56"/>
    </row>
    <row r="565" spans="1:18" x14ac:dyDescent="0.25">
      <c r="A565">
        <v>10564</v>
      </c>
      <c r="B565" t="s">
        <v>189</v>
      </c>
      <c r="C565" t="s">
        <v>343</v>
      </c>
      <c r="D565">
        <v>792</v>
      </c>
      <c r="E565" t="s">
        <v>5383</v>
      </c>
      <c r="F565">
        <v>562</v>
      </c>
      <c r="G565" t="s">
        <v>132</v>
      </c>
      <c r="H565">
        <v>50</v>
      </c>
      <c r="I565" t="s">
        <v>110</v>
      </c>
      <c r="J565">
        <v>8</v>
      </c>
      <c r="K565" t="s">
        <v>213</v>
      </c>
      <c r="L565" s="47">
        <v>2768</v>
      </c>
      <c r="M565" t="s">
        <v>6025</v>
      </c>
      <c r="N565" s="53" t="s">
        <v>6208</v>
      </c>
      <c r="O565">
        <v>13187191</v>
      </c>
      <c r="P565" s="53" t="s">
        <v>6334</v>
      </c>
      <c r="R565" s="56"/>
    </row>
    <row r="566" spans="1:18" x14ac:dyDescent="0.25">
      <c r="A566">
        <v>10565</v>
      </c>
      <c r="B566" t="s">
        <v>189</v>
      </c>
      <c r="C566" t="s">
        <v>343</v>
      </c>
      <c r="D566">
        <v>792</v>
      </c>
      <c r="E566" t="s">
        <v>5383</v>
      </c>
      <c r="F566">
        <v>562</v>
      </c>
      <c r="G566" t="s">
        <v>132</v>
      </c>
      <c r="H566">
        <v>50</v>
      </c>
      <c r="I566" t="s">
        <v>110</v>
      </c>
      <c r="J566">
        <v>8</v>
      </c>
      <c r="K566" t="s">
        <v>202</v>
      </c>
      <c r="L566" s="47">
        <v>1768</v>
      </c>
      <c r="M566" t="s">
        <v>6026</v>
      </c>
      <c r="N566" s="53" t="s">
        <v>6208</v>
      </c>
      <c r="O566">
        <v>13290363</v>
      </c>
      <c r="P566" s="53" t="s">
        <v>6334</v>
      </c>
      <c r="R566" s="56"/>
    </row>
    <row r="567" spans="1:18" x14ac:dyDescent="0.25">
      <c r="A567">
        <v>10566</v>
      </c>
      <c r="B567" t="s">
        <v>189</v>
      </c>
      <c r="C567" t="s">
        <v>343</v>
      </c>
      <c r="D567">
        <v>792</v>
      </c>
      <c r="E567" t="s">
        <v>5383</v>
      </c>
      <c r="F567">
        <v>562</v>
      </c>
      <c r="G567" t="s">
        <v>132</v>
      </c>
      <c r="H567">
        <v>50</v>
      </c>
      <c r="I567" t="s">
        <v>114</v>
      </c>
      <c r="J567">
        <v>12</v>
      </c>
      <c r="K567" t="s">
        <v>213</v>
      </c>
      <c r="L567" s="47">
        <v>2768</v>
      </c>
      <c r="M567" t="s">
        <v>6027</v>
      </c>
      <c r="N567" s="53" t="s">
        <v>6208</v>
      </c>
      <c r="O567">
        <v>13474181</v>
      </c>
      <c r="P567" s="53" t="s">
        <v>6334</v>
      </c>
      <c r="R567" s="56"/>
    </row>
    <row r="568" spans="1:18" x14ac:dyDescent="0.25">
      <c r="A568">
        <v>10567</v>
      </c>
      <c r="B568" t="s">
        <v>189</v>
      </c>
      <c r="C568" t="s">
        <v>343</v>
      </c>
      <c r="D568">
        <v>792</v>
      </c>
      <c r="E568" t="s">
        <v>5383</v>
      </c>
      <c r="F568">
        <v>562</v>
      </c>
      <c r="G568" t="s">
        <v>132</v>
      </c>
      <c r="H568">
        <v>50</v>
      </c>
      <c r="I568" t="s">
        <v>99</v>
      </c>
      <c r="J568">
        <v>16</v>
      </c>
      <c r="K568" t="s">
        <v>213</v>
      </c>
      <c r="L568" s="47">
        <v>2768</v>
      </c>
      <c r="M568" t="s">
        <v>6028</v>
      </c>
      <c r="N568" s="53" t="s">
        <v>6208</v>
      </c>
      <c r="O568">
        <v>13761171</v>
      </c>
      <c r="P568" s="53" t="s">
        <v>6334</v>
      </c>
      <c r="R568" s="56"/>
    </row>
    <row r="569" spans="1:18" x14ac:dyDescent="0.25">
      <c r="A569">
        <v>10568</v>
      </c>
      <c r="B569" t="s">
        <v>189</v>
      </c>
      <c r="C569" t="s">
        <v>343</v>
      </c>
      <c r="D569">
        <v>792</v>
      </c>
      <c r="E569" t="s">
        <v>5383</v>
      </c>
      <c r="F569">
        <v>562</v>
      </c>
      <c r="G569" t="s">
        <v>132</v>
      </c>
      <c r="H569">
        <v>50</v>
      </c>
      <c r="I569" t="s">
        <v>211</v>
      </c>
      <c r="J569">
        <v>32</v>
      </c>
      <c r="K569" t="s">
        <v>202</v>
      </c>
      <c r="L569" s="47">
        <v>1768</v>
      </c>
      <c r="M569" t="s">
        <v>6029</v>
      </c>
      <c r="N569" s="53" t="s">
        <v>6208</v>
      </c>
      <c r="O569">
        <v>14205862</v>
      </c>
      <c r="P569" s="53" t="s">
        <v>6334</v>
      </c>
      <c r="R569" s="56"/>
    </row>
    <row r="570" spans="1:18" x14ac:dyDescent="0.25">
      <c r="A570">
        <v>10569</v>
      </c>
      <c r="B570" t="s">
        <v>194</v>
      </c>
      <c r="C570" t="s">
        <v>334</v>
      </c>
      <c r="D570">
        <v>1039</v>
      </c>
      <c r="E570" t="s">
        <v>5383</v>
      </c>
      <c r="F570">
        <v>562</v>
      </c>
      <c r="G570" t="s">
        <v>132</v>
      </c>
      <c r="H570">
        <v>50</v>
      </c>
      <c r="I570" t="s">
        <v>110</v>
      </c>
      <c r="J570">
        <v>8</v>
      </c>
      <c r="K570" t="s">
        <v>202</v>
      </c>
      <c r="L570" s="47">
        <v>1768</v>
      </c>
      <c r="M570" t="s">
        <v>6030</v>
      </c>
      <c r="N570" s="53" t="s">
        <v>6208</v>
      </c>
      <c r="O570">
        <v>11092307</v>
      </c>
      <c r="P570" s="53" t="s">
        <v>6333</v>
      </c>
      <c r="R570" s="56"/>
    </row>
    <row r="571" spans="1:18" x14ac:dyDescent="0.25">
      <c r="A571">
        <v>10570</v>
      </c>
      <c r="B571" t="s">
        <v>5470</v>
      </c>
      <c r="C571" t="s">
        <v>334</v>
      </c>
      <c r="D571">
        <v>1039</v>
      </c>
      <c r="E571" t="s">
        <v>5383</v>
      </c>
      <c r="F571">
        <v>562</v>
      </c>
      <c r="G571" t="s">
        <v>132</v>
      </c>
      <c r="H571">
        <v>50</v>
      </c>
      <c r="I571" t="s">
        <v>110</v>
      </c>
      <c r="J571">
        <v>8</v>
      </c>
      <c r="K571" t="s">
        <v>206</v>
      </c>
      <c r="L571" s="47">
        <v>1384</v>
      </c>
      <c r="M571" t="s">
        <v>6031</v>
      </c>
      <c r="N571" s="53" t="s">
        <v>6232</v>
      </c>
      <c r="O571">
        <v>11120863</v>
      </c>
      <c r="P571" s="53" t="s">
        <v>6345</v>
      </c>
      <c r="R571" s="56"/>
    </row>
    <row r="572" spans="1:18" x14ac:dyDescent="0.25">
      <c r="A572">
        <v>10571</v>
      </c>
      <c r="B572" t="s">
        <v>194</v>
      </c>
      <c r="C572" t="s">
        <v>334</v>
      </c>
      <c r="D572">
        <v>1039</v>
      </c>
      <c r="E572" t="s">
        <v>5383</v>
      </c>
      <c r="F572">
        <v>562</v>
      </c>
      <c r="G572" t="s">
        <v>132</v>
      </c>
      <c r="H572">
        <v>50</v>
      </c>
      <c r="I572" t="s">
        <v>110</v>
      </c>
      <c r="J572">
        <v>8</v>
      </c>
      <c r="K572" t="s">
        <v>206</v>
      </c>
      <c r="L572" s="47">
        <v>1384</v>
      </c>
      <c r="M572" t="s">
        <v>6032</v>
      </c>
      <c r="N572" s="53" t="s">
        <v>6208</v>
      </c>
      <c r="O572">
        <v>11479457</v>
      </c>
      <c r="P572" s="53" t="s">
        <v>6333</v>
      </c>
      <c r="R572" s="56"/>
    </row>
    <row r="573" spans="1:18" x14ac:dyDescent="0.25">
      <c r="A573">
        <v>10572</v>
      </c>
      <c r="B573" t="s">
        <v>194</v>
      </c>
      <c r="C573" t="s">
        <v>334</v>
      </c>
      <c r="D573">
        <v>1039</v>
      </c>
      <c r="E573" t="s">
        <v>5383</v>
      </c>
      <c r="F573">
        <v>562</v>
      </c>
      <c r="G573" t="s">
        <v>132</v>
      </c>
      <c r="H573">
        <v>50</v>
      </c>
      <c r="I573" t="s">
        <v>99</v>
      </c>
      <c r="J573">
        <v>16</v>
      </c>
      <c r="K573" t="s">
        <v>202</v>
      </c>
      <c r="L573" s="47">
        <v>1768</v>
      </c>
      <c r="M573" t="s">
        <v>6033</v>
      </c>
      <c r="N573" s="53" t="s">
        <v>6208</v>
      </c>
      <c r="O573">
        <v>11680636</v>
      </c>
      <c r="P573" s="53" t="s">
        <v>6333</v>
      </c>
      <c r="R573" s="56"/>
    </row>
    <row r="574" spans="1:18" x14ac:dyDescent="0.25">
      <c r="A574">
        <v>10573</v>
      </c>
      <c r="B574" t="s">
        <v>199</v>
      </c>
      <c r="C574" t="s">
        <v>334</v>
      </c>
      <c r="D574">
        <v>1039</v>
      </c>
      <c r="E574" t="s">
        <v>5383</v>
      </c>
      <c r="F574">
        <v>562</v>
      </c>
      <c r="G574" t="s">
        <v>132</v>
      </c>
      <c r="H574">
        <v>50</v>
      </c>
      <c r="I574" t="s">
        <v>99</v>
      </c>
      <c r="J574">
        <v>16</v>
      </c>
      <c r="K574" t="s">
        <v>202</v>
      </c>
      <c r="L574" s="47">
        <v>1768</v>
      </c>
      <c r="M574" t="s">
        <v>6034</v>
      </c>
      <c r="N574" s="53" t="s">
        <v>6210</v>
      </c>
      <c r="O574">
        <v>11766447</v>
      </c>
      <c r="P574" s="53" t="s">
        <v>6333</v>
      </c>
      <c r="R574" s="56"/>
    </row>
    <row r="575" spans="1:18" x14ac:dyDescent="0.25">
      <c r="A575">
        <v>10574</v>
      </c>
      <c r="B575" t="s">
        <v>199</v>
      </c>
      <c r="C575" t="s">
        <v>334</v>
      </c>
      <c r="D575">
        <v>1039</v>
      </c>
      <c r="E575" t="s">
        <v>5383</v>
      </c>
      <c r="F575">
        <v>562</v>
      </c>
      <c r="G575" t="s">
        <v>132</v>
      </c>
      <c r="H575">
        <v>50</v>
      </c>
      <c r="I575" t="s">
        <v>110</v>
      </c>
      <c r="J575">
        <v>8</v>
      </c>
      <c r="K575" t="s">
        <v>202</v>
      </c>
      <c r="L575" s="47">
        <v>1768</v>
      </c>
      <c r="M575" t="s">
        <v>6035</v>
      </c>
      <c r="N575" s="53" t="s">
        <v>6210</v>
      </c>
      <c r="O575">
        <v>12053437</v>
      </c>
      <c r="P575" s="53" t="s">
        <v>6333</v>
      </c>
      <c r="R575" s="56"/>
    </row>
    <row r="576" spans="1:18" x14ac:dyDescent="0.25">
      <c r="A576">
        <v>10575</v>
      </c>
      <c r="B576" t="s">
        <v>194</v>
      </c>
      <c r="C576" t="s">
        <v>334</v>
      </c>
      <c r="D576">
        <v>1039</v>
      </c>
      <c r="E576" t="s">
        <v>5383</v>
      </c>
      <c r="F576">
        <v>562</v>
      </c>
      <c r="G576" t="s">
        <v>132</v>
      </c>
      <c r="H576">
        <v>50</v>
      </c>
      <c r="I576" t="s">
        <v>99</v>
      </c>
      <c r="J576">
        <v>16</v>
      </c>
      <c r="K576" t="s">
        <v>202</v>
      </c>
      <c r="L576" s="47">
        <v>1768</v>
      </c>
      <c r="M576" t="s">
        <v>6036</v>
      </c>
      <c r="N576" s="53" t="s">
        <v>6208</v>
      </c>
      <c r="O576">
        <v>12483922</v>
      </c>
      <c r="P576" s="53" t="s">
        <v>6333</v>
      </c>
      <c r="R576" s="56"/>
    </row>
    <row r="577" spans="1:18" x14ac:dyDescent="0.25">
      <c r="A577">
        <v>10576</v>
      </c>
      <c r="B577" t="s">
        <v>199</v>
      </c>
      <c r="C577" t="s">
        <v>334</v>
      </c>
      <c r="D577">
        <v>1039</v>
      </c>
      <c r="E577" t="s">
        <v>5383</v>
      </c>
      <c r="F577">
        <v>562</v>
      </c>
      <c r="G577" t="s">
        <v>132</v>
      </c>
      <c r="H577">
        <v>50</v>
      </c>
      <c r="I577" t="s">
        <v>99</v>
      </c>
      <c r="J577">
        <v>16</v>
      </c>
      <c r="K577" t="s">
        <v>202</v>
      </c>
      <c r="L577" s="47">
        <v>1768</v>
      </c>
      <c r="M577" t="s">
        <v>6037</v>
      </c>
      <c r="N577" s="53" t="s">
        <v>6210</v>
      </c>
      <c r="O577">
        <v>12770912</v>
      </c>
      <c r="P577" s="53" t="s">
        <v>6333</v>
      </c>
      <c r="R577" s="56"/>
    </row>
    <row r="578" spans="1:18" x14ac:dyDescent="0.25">
      <c r="A578">
        <v>10577</v>
      </c>
      <c r="B578" t="s">
        <v>194</v>
      </c>
      <c r="C578" t="s">
        <v>334</v>
      </c>
      <c r="D578">
        <v>1039</v>
      </c>
      <c r="E578" t="s">
        <v>5383</v>
      </c>
      <c r="F578">
        <v>562</v>
      </c>
      <c r="G578" t="s">
        <v>132</v>
      </c>
      <c r="H578">
        <v>50</v>
      </c>
      <c r="I578" t="s">
        <v>211</v>
      </c>
      <c r="J578">
        <v>32</v>
      </c>
      <c r="K578" t="s">
        <v>202</v>
      </c>
      <c r="L578" s="47">
        <v>1768</v>
      </c>
      <c r="M578" t="s">
        <v>6038</v>
      </c>
      <c r="N578" s="53" t="s">
        <v>6208</v>
      </c>
      <c r="O578">
        <v>12770912</v>
      </c>
      <c r="P578" s="53" t="s">
        <v>6333</v>
      </c>
      <c r="R578" s="56"/>
    </row>
    <row r="579" spans="1:18" x14ac:dyDescent="0.25">
      <c r="A579">
        <v>10578</v>
      </c>
      <c r="B579" t="s">
        <v>194</v>
      </c>
      <c r="C579" t="s">
        <v>334</v>
      </c>
      <c r="D579">
        <v>1039</v>
      </c>
      <c r="E579" t="s">
        <v>5383</v>
      </c>
      <c r="F579">
        <v>562</v>
      </c>
      <c r="G579" t="s">
        <v>132</v>
      </c>
      <c r="H579">
        <v>50</v>
      </c>
      <c r="I579" t="s">
        <v>110</v>
      </c>
      <c r="J579">
        <v>8</v>
      </c>
      <c r="K579" t="s">
        <v>202</v>
      </c>
      <c r="L579" s="47">
        <v>1768</v>
      </c>
      <c r="M579" t="s">
        <v>6039</v>
      </c>
      <c r="N579" s="53" t="s">
        <v>6208</v>
      </c>
      <c r="O579">
        <v>12900201</v>
      </c>
      <c r="P579" s="53" t="s">
        <v>6333</v>
      </c>
      <c r="R579" s="56"/>
    </row>
    <row r="580" spans="1:18" x14ac:dyDescent="0.25">
      <c r="A580">
        <v>10579</v>
      </c>
      <c r="B580" t="s">
        <v>194</v>
      </c>
      <c r="C580" t="s">
        <v>334</v>
      </c>
      <c r="D580">
        <v>1039</v>
      </c>
      <c r="E580" t="s">
        <v>5383</v>
      </c>
      <c r="F580">
        <v>562</v>
      </c>
      <c r="G580" t="s">
        <v>132</v>
      </c>
      <c r="H580">
        <v>50</v>
      </c>
      <c r="I580" t="s">
        <v>110</v>
      </c>
      <c r="J580">
        <v>8</v>
      </c>
      <c r="K580" t="s">
        <v>202</v>
      </c>
      <c r="L580" s="47">
        <v>1768</v>
      </c>
      <c r="M580" t="s">
        <v>6040</v>
      </c>
      <c r="N580" s="53" t="s">
        <v>6208</v>
      </c>
      <c r="O580">
        <v>12986154</v>
      </c>
      <c r="P580" s="53" t="s">
        <v>6333</v>
      </c>
      <c r="R580" s="56"/>
    </row>
    <row r="581" spans="1:18" x14ac:dyDescent="0.25">
      <c r="A581">
        <v>10580</v>
      </c>
      <c r="B581" t="s">
        <v>194</v>
      </c>
      <c r="C581" t="s">
        <v>334</v>
      </c>
      <c r="D581">
        <v>1039</v>
      </c>
      <c r="E581" t="s">
        <v>5383</v>
      </c>
      <c r="F581">
        <v>562</v>
      </c>
      <c r="G581" t="s">
        <v>132</v>
      </c>
      <c r="H581">
        <v>50</v>
      </c>
      <c r="I581" t="s">
        <v>99</v>
      </c>
      <c r="J581">
        <v>16</v>
      </c>
      <c r="K581" t="s">
        <v>202</v>
      </c>
      <c r="L581" s="47">
        <v>1768</v>
      </c>
      <c r="M581" t="s">
        <v>6041</v>
      </c>
      <c r="N581" s="53" t="s">
        <v>6208</v>
      </c>
      <c r="O581">
        <v>13761171</v>
      </c>
      <c r="P581" s="53" t="s">
        <v>6333</v>
      </c>
      <c r="R581" s="56"/>
    </row>
    <row r="582" spans="1:18" x14ac:dyDescent="0.25">
      <c r="A582">
        <v>10581</v>
      </c>
      <c r="B582" t="s">
        <v>194</v>
      </c>
      <c r="C582" t="s">
        <v>334</v>
      </c>
      <c r="D582">
        <v>1039</v>
      </c>
      <c r="E582" t="s">
        <v>5383</v>
      </c>
      <c r="F582">
        <v>562</v>
      </c>
      <c r="G582" t="s">
        <v>132</v>
      </c>
      <c r="H582">
        <v>50</v>
      </c>
      <c r="I582" t="s">
        <v>99</v>
      </c>
      <c r="J582">
        <v>16</v>
      </c>
      <c r="K582" t="s">
        <v>202</v>
      </c>
      <c r="L582" s="47">
        <v>1768</v>
      </c>
      <c r="M582" t="s">
        <v>6042</v>
      </c>
      <c r="N582" s="53" t="s">
        <v>6208</v>
      </c>
      <c r="O582">
        <v>14349357</v>
      </c>
      <c r="P582" s="53" t="s">
        <v>6333</v>
      </c>
      <c r="R582" s="56"/>
    </row>
    <row r="583" spans="1:18" x14ac:dyDescent="0.25">
      <c r="A583">
        <v>10582</v>
      </c>
      <c r="B583" t="s">
        <v>194</v>
      </c>
      <c r="C583" t="s">
        <v>334</v>
      </c>
      <c r="D583">
        <v>1039</v>
      </c>
      <c r="E583" t="s">
        <v>5383</v>
      </c>
      <c r="F583">
        <v>562</v>
      </c>
      <c r="G583" t="s">
        <v>132</v>
      </c>
      <c r="H583">
        <v>50</v>
      </c>
      <c r="I583" t="s">
        <v>99</v>
      </c>
      <c r="J583">
        <v>16</v>
      </c>
      <c r="K583" t="s">
        <v>202</v>
      </c>
      <c r="L583" s="47">
        <v>1768</v>
      </c>
      <c r="M583" t="s">
        <v>6043</v>
      </c>
      <c r="N583" s="53" t="s">
        <v>6208</v>
      </c>
      <c r="O583">
        <v>14421104</v>
      </c>
      <c r="P583" s="53" t="s">
        <v>6333</v>
      </c>
      <c r="R583" s="56"/>
    </row>
    <row r="584" spans="1:18" x14ac:dyDescent="0.25">
      <c r="A584">
        <v>10583</v>
      </c>
      <c r="B584" t="s">
        <v>248</v>
      </c>
      <c r="C584" t="s">
        <v>334</v>
      </c>
      <c r="D584">
        <v>1039</v>
      </c>
      <c r="E584" t="s">
        <v>5383</v>
      </c>
      <c r="F584">
        <v>562</v>
      </c>
      <c r="G584" t="s">
        <v>132</v>
      </c>
      <c r="H584">
        <v>50</v>
      </c>
      <c r="I584" t="s">
        <v>110</v>
      </c>
      <c r="J584">
        <v>8</v>
      </c>
      <c r="K584" t="s">
        <v>206</v>
      </c>
      <c r="L584" s="47">
        <v>1384</v>
      </c>
      <c r="M584" t="s">
        <v>6044</v>
      </c>
      <c r="N584" s="53" t="s">
        <v>6219</v>
      </c>
      <c r="O584">
        <v>14478646</v>
      </c>
      <c r="P584" s="53" t="s">
        <v>6340</v>
      </c>
      <c r="R584" s="56"/>
    </row>
    <row r="585" spans="1:18" x14ac:dyDescent="0.25">
      <c r="A585">
        <v>10584</v>
      </c>
      <c r="B585" t="s">
        <v>248</v>
      </c>
      <c r="C585" t="s">
        <v>334</v>
      </c>
      <c r="D585">
        <v>1039</v>
      </c>
      <c r="E585" t="s">
        <v>5383</v>
      </c>
      <c r="F585">
        <v>562</v>
      </c>
      <c r="G585" t="s">
        <v>132</v>
      </c>
      <c r="H585">
        <v>50</v>
      </c>
      <c r="I585" t="s">
        <v>110</v>
      </c>
      <c r="J585">
        <v>8</v>
      </c>
      <c r="K585" t="s">
        <v>202</v>
      </c>
      <c r="L585" s="47">
        <v>1768</v>
      </c>
      <c r="M585" t="s">
        <v>6045</v>
      </c>
      <c r="N585" s="53" t="s">
        <v>6219</v>
      </c>
      <c r="O585">
        <v>15339616</v>
      </c>
      <c r="P585" s="53" t="s">
        <v>6340</v>
      </c>
      <c r="R585" s="56"/>
    </row>
    <row r="586" spans="1:18" x14ac:dyDescent="0.25">
      <c r="A586">
        <v>10585</v>
      </c>
      <c r="B586" t="s">
        <v>248</v>
      </c>
      <c r="C586" t="s">
        <v>334</v>
      </c>
      <c r="D586">
        <v>1039</v>
      </c>
      <c r="E586" t="s">
        <v>5383</v>
      </c>
      <c r="F586">
        <v>562</v>
      </c>
      <c r="G586" t="s">
        <v>132</v>
      </c>
      <c r="H586">
        <v>50</v>
      </c>
      <c r="I586" t="s">
        <v>99</v>
      </c>
      <c r="J586">
        <v>16</v>
      </c>
      <c r="K586" t="s">
        <v>206</v>
      </c>
      <c r="L586" s="47">
        <v>1384</v>
      </c>
      <c r="M586" t="s">
        <v>6046</v>
      </c>
      <c r="N586" s="53" t="s">
        <v>6219</v>
      </c>
      <c r="O586">
        <v>15770101</v>
      </c>
      <c r="P586" s="53" t="s">
        <v>6340</v>
      </c>
      <c r="R586" s="56"/>
    </row>
    <row r="587" spans="1:18" x14ac:dyDescent="0.25">
      <c r="A587">
        <v>10586</v>
      </c>
      <c r="B587" t="s">
        <v>248</v>
      </c>
      <c r="C587" t="s">
        <v>334</v>
      </c>
      <c r="D587">
        <v>1039</v>
      </c>
      <c r="E587" t="s">
        <v>5383</v>
      </c>
      <c r="F587">
        <v>562</v>
      </c>
      <c r="G587" t="s">
        <v>132</v>
      </c>
      <c r="H587">
        <v>50</v>
      </c>
      <c r="I587" t="s">
        <v>114</v>
      </c>
      <c r="J587">
        <v>12</v>
      </c>
      <c r="K587" t="s">
        <v>202</v>
      </c>
      <c r="L587" s="47">
        <v>1768</v>
      </c>
      <c r="M587" t="s">
        <v>6047</v>
      </c>
      <c r="N587" s="53" t="s">
        <v>6219</v>
      </c>
      <c r="O587">
        <v>15770101</v>
      </c>
      <c r="P587" s="53" t="s">
        <v>6340</v>
      </c>
      <c r="R587" s="56"/>
    </row>
    <row r="588" spans="1:18" x14ac:dyDescent="0.25">
      <c r="A588">
        <v>10587</v>
      </c>
      <c r="B588" t="s">
        <v>194</v>
      </c>
      <c r="C588" t="s">
        <v>334</v>
      </c>
      <c r="D588">
        <v>1039</v>
      </c>
      <c r="E588" t="s">
        <v>5383</v>
      </c>
      <c r="F588">
        <v>562</v>
      </c>
      <c r="G588" t="s">
        <v>132</v>
      </c>
      <c r="H588">
        <v>50</v>
      </c>
      <c r="I588" t="s">
        <v>211</v>
      </c>
      <c r="J588">
        <v>32</v>
      </c>
      <c r="K588" t="s">
        <v>202</v>
      </c>
      <c r="L588" s="47">
        <v>1768</v>
      </c>
      <c r="M588" t="s">
        <v>6048</v>
      </c>
      <c r="N588" s="53" t="s">
        <v>6208</v>
      </c>
      <c r="O588">
        <v>15856054</v>
      </c>
      <c r="P588" s="53" t="s">
        <v>6333</v>
      </c>
      <c r="R588" s="56"/>
    </row>
    <row r="589" spans="1:18" x14ac:dyDescent="0.25">
      <c r="A589">
        <v>10588</v>
      </c>
      <c r="B589" t="s">
        <v>248</v>
      </c>
      <c r="C589" t="s">
        <v>334</v>
      </c>
      <c r="D589">
        <v>1039</v>
      </c>
      <c r="E589" t="s">
        <v>5383</v>
      </c>
      <c r="F589">
        <v>562</v>
      </c>
      <c r="G589" t="s">
        <v>132</v>
      </c>
      <c r="H589">
        <v>50</v>
      </c>
      <c r="I589" t="s">
        <v>99</v>
      </c>
      <c r="J589">
        <v>16</v>
      </c>
      <c r="K589" t="s">
        <v>202</v>
      </c>
      <c r="L589" s="47">
        <v>1768</v>
      </c>
      <c r="M589" t="s">
        <v>6049</v>
      </c>
      <c r="N589" s="53" t="s">
        <v>6219</v>
      </c>
      <c r="O589">
        <v>16200586</v>
      </c>
      <c r="P589" s="53" t="s">
        <v>6340</v>
      </c>
      <c r="R589" s="56"/>
    </row>
    <row r="590" spans="1:18" x14ac:dyDescent="0.25">
      <c r="A590">
        <v>10589</v>
      </c>
      <c r="B590" t="s">
        <v>248</v>
      </c>
      <c r="C590" t="s">
        <v>334</v>
      </c>
      <c r="D590">
        <v>1039</v>
      </c>
      <c r="E590" t="s">
        <v>5383</v>
      </c>
      <c r="F590">
        <v>562</v>
      </c>
      <c r="G590" t="s">
        <v>132</v>
      </c>
      <c r="H590">
        <v>50</v>
      </c>
      <c r="I590" t="s">
        <v>121</v>
      </c>
      <c r="J590">
        <v>24</v>
      </c>
      <c r="K590" t="s">
        <v>206</v>
      </c>
      <c r="L590" s="47">
        <v>1384</v>
      </c>
      <c r="M590" t="s">
        <v>6050</v>
      </c>
      <c r="N590" s="53" t="s">
        <v>6219</v>
      </c>
      <c r="O590">
        <v>16200586</v>
      </c>
      <c r="P590" s="53" t="s">
        <v>6340</v>
      </c>
      <c r="R590" s="56"/>
    </row>
    <row r="591" spans="1:18" x14ac:dyDescent="0.25">
      <c r="A591">
        <v>10590</v>
      </c>
      <c r="B591" t="s">
        <v>3078</v>
      </c>
      <c r="C591" t="s">
        <v>334</v>
      </c>
      <c r="D591">
        <v>1039</v>
      </c>
      <c r="E591" t="s">
        <v>5383</v>
      </c>
      <c r="F591">
        <v>562</v>
      </c>
      <c r="G591" t="s">
        <v>132</v>
      </c>
      <c r="H591">
        <v>50</v>
      </c>
      <c r="I591" t="s">
        <v>114</v>
      </c>
      <c r="J591">
        <v>12</v>
      </c>
      <c r="K591" t="s">
        <v>206</v>
      </c>
      <c r="L591" s="47">
        <v>1384</v>
      </c>
      <c r="M591" t="s">
        <v>6051</v>
      </c>
      <c r="N591" s="53" t="s">
        <v>6232</v>
      </c>
      <c r="O591">
        <v>16200586</v>
      </c>
      <c r="P591" s="53" t="s">
        <v>6346</v>
      </c>
      <c r="R591" s="56"/>
    </row>
    <row r="592" spans="1:18" x14ac:dyDescent="0.25">
      <c r="A592">
        <v>10591</v>
      </c>
      <c r="B592" t="s">
        <v>248</v>
      </c>
      <c r="C592" t="s">
        <v>334</v>
      </c>
      <c r="D592">
        <v>1039</v>
      </c>
      <c r="E592" t="s">
        <v>5383</v>
      </c>
      <c r="F592">
        <v>562</v>
      </c>
      <c r="G592" t="s">
        <v>132</v>
      </c>
      <c r="H592">
        <v>50</v>
      </c>
      <c r="I592" t="s">
        <v>121</v>
      </c>
      <c r="J592">
        <v>24</v>
      </c>
      <c r="K592" t="s">
        <v>202</v>
      </c>
      <c r="L592" s="47">
        <v>1768</v>
      </c>
      <c r="M592" t="s">
        <v>6052</v>
      </c>
      <c r="N592" s="53" t="s">
        <v>6219</v>
      </c>
      <c r="O592">
        <v>16487576</v>
      </c>
      <c r="P592" s="53" t="s">
        <v>6340</v>
      </c>
      <c r="R592" s="56"/>
    </row>
    <row r="593" spans="1:18" x14ac:dyDescent="0.25">
      <c r="A593">
        <v>10592</v>
      </c>
      <c r="B593" t="s">
        <v>248</v>
      </c>
      <c r="C593" t="s">
        <v>334</v>
      </c>
      <c r="D593">
        <v>1039</v>
      </c>
      <c r="E593" t="s">
        <v>5383</v>
      </c>
      <c r="F593">
        <v>562</v>
      </c>
      <c r="G593" t="s">
        <v>132</v>
      </c>
      <c r="H593">
        <v>50</v>
      </c>
      <c r="I593" t="s">
        <v>211</v>
      </c>
      <c r="J593">
        <v>32</v>
      </c>
      <c r="K593" t="s">
        <v>202</v>
      </c>
      <c r="L593" s="47">
        <v>1768</v>
      </c>
      <c r="M593" t="s">
        <v>6053</v>
      </c>
      <c r="N593" s="53" t="s">
        <v>6219</v>
      </c>
      <c r="O593">
        <v>16918061</v>
      </c>
      <c r="P593" s="53" t="s">
        <v>6340</v>
      </c>
      <c r="R593" s="56"/>
    </row>
    <row r="594" spans="1:18" x14ac:dyDescent="0.25">
      <c r="A594">
        <v>10593</v>
      </c>
      <c r="B594" t="s">
        <v>248</v>
      </c>
      <c r="C594" t="s">
        <v>334</v>
      </c>
      <c r="D594">
        <v>1039</v>
      </c>
      <c r="E594" t="s">
        <v>5383</v>
      </c>
      <c r="F594">
        <v>562</v>
      </c>
      <c r="G594" t="s">
        <v>132</v>
      </c>
      <c r="H594">
        <v>50</v>
      </c>
      <c r="I594" t="s">
        <v>211</v>
      </c>
      <c r="J594">
        <v>32</v>
      </c>
      <c r="K594" t="s">
        <v>206</v>
      </c>
      <c r="L594" s="47">
        <v>1384</v>
      </c>
      <c r="M594" t="s">
        <v>6054</v>
      </c>
      <c r="N594" s="53" t="s">
        <v>6219</v>
      </c>
      <c r="O594">
        <v>16918061</v>
      </c>
      <c r="P594" s="53" t="s">
        <v>6340</v>
      </c>
      <c r="R594" s="56"/>
    </row>
    <row r="595" spans="1:18" x14ac:dyDescent="0.25">
      <c r="A595">
        <v>10594</v>
      </c>
      <c r="B595" t="s">
        <v>201</v>
      </c>
      <c r="C595" t="s">
        <v>338</v>
      </c>
      <c r="D595">
        <v>1140</v>
      </c>
      <c r="E595" t="s">
        <v>5383</v>
      </c>
      <c r="F595">
        <v>562</v>
      </c>
      <c r="G595" t="s">
        <v>132</v>
      </c>
      <c r="H595">
        <v>50</v>
      </c>
      <c r="I595" t="s">
        <v>110</v>
      </c>
      <c r="J595">
        <v>8</v>
      </c>
      <c r="K595" t="s">
        <v>202</v>
      </c>
      <c r="L595" s="47">
        <v>1768</v>
      </c>
      <c r="M595" t="s">
        <v>6055</v>
      </c>
      <c r="N595" s="53" t="s">
        <v>6232</v>
      </c>
      <c r="O595">
        <v>11795289</v>
      </c>
      <c r="P595" s="53" t="s">
        <v>6347</v>
      </c>
      <c r="R595" s="56"/>
    </row>
    <row r="596" spans="1:18" x14ac:dyDescent="0.25">
      <c r="A596">
        <v>10595</v>
      </c>
      <c r="B596" t="s">
        <v>222</v>
      </c>
      <c r="C596" t="s">
        <v>338</v>
      </c>
      <c r="D596">
        <v>1140</v>
      </c>
      <c r="E596" t="s">
        <v>5383</v>
      </c>
      <c r="F596">
        <v>562</v>
      </c>
      <c r="G596" t="s">
        <v>200</v>
      </c>
      <c r="H596">
        <v>60</v>
      </c>
      <c r="I596" t="s">
        <v>110</v>
      </c>
      <c r="J596">
        <v>8</v>
      </c>
      <c r="K596" t="s">
        <v>202</v>
      </c>
      <c r="L596" s="47">
        <v>1768</v>
      </c>
      <c r="M596" t="s">
        <v>6056</v>
      </c>
      <c r="N596" s="53" t="s">
        <v>6233</v>
      </c>
      <c r="O596">
        <v>12052863</v>
      </c>
      <c r="P596" s="53" t="s">
        <v>6348</v>
      </c>
      <c r="R596" s="56"/>
    </row>
    <row r="597" spans="1:18" x14ac:dyDescent="0.25">
      <c r="A597">
        <v>10596</v>
      </c>
      <c r="B597" t="s">
        <v>201</v>
      </c>
      <c r="C597" t="s">
        <v>338</v>
      </c>
      <c r="D597">
        <v>1140</v>
      </c>
      <c r="E597" t="s">
        <v>5383</v>
      </c>
      <c r="F597">
        <v>562</v>
      </c>
      <c r="G597" t="s">
        <v>132</v>
      </c>
      <c r="H597">
        <v>50</v>
      </c>
      <c r="I597" t="s">
        <v>110</v>
      </c>
      <c r="J597">
        <v>8</v>
      </c>
      <c r="K597" t="s">
        <v>202</v>
      </c>
      <c r="L597" s="47">
        <v>1768</v>
      </c>
      <c r="M597" t="s">
        <v>6057</v>
      </c>
      <c r="N597" s="53" t="s">
        <v>6232</v>
      </c>
      <c r="O597">
        <v>12340427</v>
      </c>
      <c r="P597" s="53" t="s">
        <v>6347</v>
      </c>
      <c r="R597" s="56"/>
    </row>
    <row r="598" spans="1:18" x14ac:dyDescent="0.25">
      <c r="A598">
        <v>10597</v>
      </c>
      <c r="B598" t="s">
        <v>201</v>
      </c>
      <c r="C598" t="s">
        <v>338</v>
      </c>
      <c r="D598">
        <v>1140</v>
      </c>
      <c r="E598" t="s">
        <v>5383</v>
      </c>
      <c r="F598">
        <v>562</v>
      </c>
      <c r="G598" t="s">
        <v>132</v>
      </c>
      <c r="H598">
        <v>50</v>
      </c>
      <c r="I598" t="s">
        <v>99</v>
      </c>
      <c r="J598">
        <v>16</v>
      </c>
      <c r="K598" t="s">
        <v>202</v>
      </c>
      <c r="L598" s="47">
        <v>1768</v>
      </c>
      <c r="M598" t="s">
        <v>6058</v>
      </c>
      <c r="N598" s="53" t="s">
        <v>6232</v>
      </c>
      <c r="O598">
        <v>12584512</v>
      </c>
      <c r="P598" s="53" t="s">
        <v>6347</v>
      </c>
      <c r="R598" s="56"/>
    </row>
    <row r="599" spans="1:18" x14ac:dyDescent="0.25">
      <c r="A599">
        <v>10598</v>
      </c>
      <c r="B599" t="s">
        <v>201</v>
      </c>
      <c r="C599" t="s">
        <v>338</v>
      </c>
      <c r="D599">
        <v>1140</v>
      </c>
      <c r="E599" t="s">
        <v>5383</v>
      </c>
      <c r="F599">
        <v>562</v>
      </c>
      <c r="G599" t="s">
        <v>132</v>
      </c>
      <c r="H599">
        <v>50</v>
      </c>
      <c r="I599" t="s">
        <v>110</v>
      </c>
      <c r="J599">
        <v>8</v>
      </c>
      <c r="K599" t="s">
        <v>206</v>
      </c>
      <c r="L599" s="47">
        <v>1384</v>
      </c>
      <c r="M599" t="s">
        <v>6059</v>
      </c>
      <c r="N599" s="53" t="s">
        <v>6232</v>
      </c>
      <c r="O599">
        <v>12986154</v>
      </c>
      <c r="P599" s="53" t="s">
        <v>6347</v>
      </c>
      <c r="R599" s="56"/>
    </row>
    <row r="600" spans="1:18" x14ac:dyDescent="0.25">
      <c r="A600">
        <v>10599</v>
      </c>
      <c r="B600" t="s">
        <v>201</v>
      </c>
      <c r="C600" t="s">
        <v>338</v>
      </c>
      <c r="D600">
        <v>1140</v>
      </c>
      <c r="E600" t="s">
        <v>5383</v>
      </c>
      <c r="F600">
        <v>562</v>
      </c>
      <c r="G600" t="s">
        <v>132</v>
      </c>
      <c r="H600">
        <v>50</v>
      </c>
      <c r="I600" t="s">
        <v>99</v>
      </c>
      <c r="J600">
        <v>16</v>
      </c>
      <c r="K600" t="s">
        <v>202</v>
      </c>
      <c r="L600" s="47">
        <v>1768</v>
      </c>
      <c r="M600" t="s">
        <v>6058</v>
      </c>
      <c r="N600" s="53" t="s">
        <v>6232</v>
      </c>
      <c r="O600">
        <v>14134114</v>
      </c>
      <c r="P600" s="53" t="s">
        <v>6347</v>
      </c>
      <c r="R600" s="56"/>
    </row>
    <row r="601" spans="1:18" x14ac:dyDescent="0.25">
      <c r="A601">
        <v>10600</v>
      </c>
      <c r="B601" t="s">
        <v>3029</v>
      </c>
      <c r="C601" t="s">
        <v>333</v>
      </c>
      <c r="D601">
        <v>1146</v>
      </c>
      <c r="E601" t="s">
        <v>5383</v>
      </c>
      <c r="F601">
        <v>562</v>
      </c>
      <c r="G601" t="s">
        <v>132</v>
      </c>
      <c r="H601">
        <v>50</v>
      </c>
      <c r="I601" t="s">
        <v>110</v>
      </c>
      <c r="J601">
        <v>8</v>
      </c>
      <c r="K601" t="s">
        <v>202</v>
      </c>
      <c r="L601" s="47">
        <v>1768</v>
      </c>
      <c r="M601" t="s">
        <v>6060</v>
      </c>
      <c r="N601" s="53" t="s">
        <v>6234</v>
      </c>
      <c r="O601">
        <v>11465251</v>
      </c>
      <c r="P601" s="53" t="s">
        <v>6349</v>
      </c>
      <c r="R601" s="56"/>
    </row>
    <row r="602" spans="1:18" x14ac:dyDescent="0.25">
      <c r="A602">
        <v>10601</v>
      </c>
      <c r="B602" t="s">
        <v>252</v>
      </c>
      <c r="C602" t="s">
        <v>333</v>
      </c>
      <c r="D602">
        <v>1146</v>
      </c>
      <c r="E602" t="s">
        <v>5383</v>
      </c>
      <c r="F602">
        <v>562</v>
      </c>
      <c r="G602" t="s">
        <v>264</v>
      </c>
      <c r="H602">
        <v>95</v>
      </c>
      <c r="I602" t="s">
        <v>110</v>
      </c>
      <c r="J602">
        <v>8</v>
      </c>
      <c r="K602" t="s">
        <v>206</v>
      </c>
      <c r="L602" s="47">
        <v>1384</v>
      </c>
      <c r="M602" t="s">
        <v>6061</v>
      </c>
      <c r="N602" s="53" t="s">
        <v>6235</v>
      </c>
      <c r="O602">
        <v>15942295</v>
      </c>
      <c r="P602" s="53" t="s">
        <v>6350</v>
      </c>
      <c r="R602" s="56"/>
    </row>
    <row r="603" spans="1:18" x14ac:dyDescent="0.25">
      <c r="A603">
        <v>10602</v>
      </c>
      <c r="B603" t="s">
        <v>189</v>
      </c>
      <c r="C603" t="s">
        <v>342</v>
      </c>
      <c r="D603">
        <v>1159</v>
      </c>
      <c r="E603" t="s">
        <v>5383</v>
      </c>
      <c r="F603">
        <v>562</v>
      </c>
      <c r="G603" t="s">
        <v>193</v>
      </c>
      <c r="H603">
        <v>65</v>
      </c>
      <c r="I603" t="s">
        <v>110</v>
      </c>
      <c r="J603">
        <v>8</v>
      </c>
      <c r="K603" t="s">
        <v>202</v>
      </c>
      <c r="L603" s="47">
        <v>1768</v>
      </c>
      <c r="M603" t="s">
        <v>6062</v>
      </c>
      <c r="N603" s="53" t="s">
        <v>6208</v>
      </c>
      <c r="O603">
        <v>14048161</v>
      </c>
      <c r="P603" s="53" t="s">
        <v>6334</v>
      </c>
      <c r="R603" s="56"/>
    </row>
    <row r="604" spans="1:18" x14ac:dyDescent="0.25">
      <c r="A604">
        <v>10603</v>
      </c>
      <c r="B604" t="s">
        <v>189</v>
      </c>
      <c r="C604" t="s">
        <v>342</v>
      </c>
      <c r="D604">
        <v>1159</v>
      </c>
      <c r="E604" t="s">
        <v>5383</v>
      </c>
      <c r="F604">
        <v>562</v>
      </c>
      <c r="G604" t="s">
        <v>193</v>
      </c>
      <c r="H604">
        <v>65</v>
      </c>
      <c r="I604" t="s">
        <v>114</v>
      </c>
      <c r="J604">
        <v>12</v>
      </c>
      <c r="K604" t="s">
        <v>202</v>
      </c>
      <c r="L604" s="47">
        <v>1768</v>
      </c>
      <c r="M604" t="s">
        <v>6063</v>
      </c>
      <c r="N604" s="53" t="s">
        <v>6208</v>
      </c>
      <c r="O604">
        <v>14335151</v>
      </c>
      <c r="P604" s="53" t="s">
        <v>6334</v>
      </c>
      <c r="R604" s="56"/>
    </row>
    <row r="605" spans="1:18" x14ac:dyDescent="0.25">
      <c r="A605">
        <v>10604</v>
      </c>
      <c r="B605" t="s">
        <v>189</v>
      </c>
      <c r="C605" t="s">
        <v>342</v>
      </c>
      <c r="D605">
        <v>1159</v>
      </c>
      <c r="E605" t="s">
        <v>5383</v>
      </c>
      <c r="F605">
        <v>562</v>
      </c>
      <c r="G605" t="s">
        <v>193</v>
      </c>
      <c r="H605">
        <v>65</v>
      </c>
      <c r="I605" t="s">
        <v>110</v>
      </c>
      <c r="J605">
        <v>8</v>
      </c>
      <c r="K605" t="s">
        <v>213</v>
      </c>
      <c r="L605" s="47">
        <v>2768</v>
      </c>
      <c r="M605" t="s">
        <v>6064</v>
      </c>
      <c r="N605" s="53" t="s">
        <v>6208</v>
      </c>
      <c r="O605">
        <v>14622141</v>
      </c>
      <c r="P605" s="53" t="s">
        <v>6334</v>
      </c>
      <c r="R605" s="56"/>
    </row>
    <row r="606" spans="1:18" x14ac:dyDescent="0.25">
      <c r="A606">
        <v>10605</v>
      </c>
      <c r="B606" t="s">
        <v>189</v>
      </c>
      <c r="C606" t="s">
        <v>342</v>
      </c>
      <c r="D606">
        <v>1159</v>
      </c>
      <c r="E606" t="s">
        <v>5383</v>
      </c>
      <c r="F606">
        <v>562</v>
      </c>
      <c r="G606" t="s">
        <v>193</v>
      </c>
      <c r="H606">
        <v>65</v>
      </c>
      <c r="I606" t="s">
        <v>99</v>
      </c>
      <c r="J606">
        <v>16</v>
      </c>
      <c r="K606" t="s">
        <v>202</v>
      </c>
      <c r="L606" s="47">
        <v>1768</v>
      </c>
      <c r="M606" t="s">
        <v>6065</v>
      </c>
      <c r="N606" s="53" t="s">
        <v>6208</v>
      </c>
      <c r="O606">
        <v>14622141</v>
      </c>
      <c r="P606" s="53" t="s">
        <v>6334</v>
      </c>
      <c r="R606" s="56"/>
    </row>
    <row r="607" spans="1:18" x14ac:dyDescent="0.25">
      <c r="A607">
        <v>10606</v>
      </c>
      <c r="B607" t="s">
        <v>189</v>
      </c>
      <c r="C607" t="s">
        <v>342</v>
      </c>
      <c r="D607">
        <v>1159</v>
      </c>
      <c r="E607" t="s">
        <v>5383</v>
      </c>
      <c r="F607">
        <v>562</v>
      </c>
      <c r="G607" t="s">
        <v>193</v>
      </c>
      <c r="H607">
        <v>65</v>
      </c>
      <c r="I607" t="s">
        <v>114</v>
      </c>
      <c r="J607">
        <v>12</v>
      </c>
      <c r="K607" t="s">
        <v>213</v>
      </c>
      <c r="L607" s="47">
        <v>2768</v>
      </c>
      <c r="M607" t="s">
        <v>6066</v>
      </c>
      <c r="N607" s="53" t="s">
        <v>6208</v>
      </c>
      <c r="O607">
        <v>14765636</v>
      </c>
      <c r="P607" s="53" t="s">
        <v>6334</v>
      </c>
      <c r="R607" s="56"/>
    </row>
    <row r="608" spans="1:18" x14ac:dyDescent="0.25">
      <c r="A608">
        <v>10607</v>
      </c>
      <c r="B608" t="s">
        <v>189</v>
      </c>
      <c r="C608" t="s">
        <v>342</v>
      </c>
      <c r="D608">
        <v>1159</v>
      </c>
      <c r="E608" t="s">
        <v>5383</v>
      </c>
      <c r="F608">
        <v>562</v>
      </c>
      <c r="G608" t="s">
        <v>193</v>
      </c>
      <c r="H608">
        <v>65</v>
      </c>
      <c r="I608" t="s">
        <v>99</v>
      </c>
      <c r="J608">
        <v>16</v>
      </c>
      <c r="K608" t="s">
        <v>213</v>
      </c>
      <c r="L608" s="47">
        <v>2768</v>
      </c>
      <c r="M608" t="s">
        <v>6067</v>
      </c>
      <c r="N608" s="53" t="s">
        <v>6208</v>
      </c>
      <c r="O608">
        <v>15052626</v>
      </c>
      <c r="P608" s="53" t="s">
        <v>6334</v>
      </c>
      <c r="R608" s="56"/>
    </row>
    <row r="609" spans="1:18" x14ac:dyDescent="0.25">
      <c r="A609">
        <v>10608</v>
      </c>
      <c r="B609" t="s">
        <v>189</v>
      </c>
      <c r="C609" t="s">
        <v>342</v>
      </c>
      <c r="D609">
        <v>1159</v>
      </c>
      <c r="E609" t="s">
        <v>5383</v>
      </c>
      <c r="F609">
        <v>562</v>
      </c>
      <c r="G609" t="s">
        <v>193</v>
      </c>
      <c r="H609">
        <v>65</v>
      </c>
      <c r="I609" t="s">
        <v>211</v>
      </c>
      <c r="J609">
        <v>32</v>
      </c>
      <c r="K609" t="s">
        <v>202</v>
      </c>
      <c r="L609" s="47">
        <v>1768</v>
      </c>
      <c r="M609" t="s">
        <v>6068</v>
      </c>
      <c r="N609" s="53" t="s">
        <v>6208</v>
      </c>
      <c r="O609">
        <v>15626606</v>
      </c>
      <c r="P609" s="53" t="s">
        <v>6334</v>
      </c>
      <c r="R609" s="56"/>
    </row>
    <row r="610" spans="1:18" x14ac:dyDescent="0.25">
      <c r="A610">
        <v>10609</v>
      </c>
      <c r="B610" t="s">
        <v>220</v>
      </c>
      <c r="C610" t="s">
        <v>345</v>
      </c>
      <c r="D610">
        <v>1213</v>
      </c>
      <c r="E610" t="s">
        <v>5383</v>
      </c>
      <c r="F610">
        <v>562</v>
      </c>
      <c r="G610" t="s">
        <v>132</v>
      </c>
      <c r="H610">
        <v>50</v>
      </c>
      <c r="I610" t="s">
        <v>110</v>
      </c>
      <c r="J610">
        <v>8</v>
      </c>
      <c r="K610" t="s">
        <v>202</v>
      </c>
      <c r="L610" s="47">
        <v>1768</v>
      </c>
      <c r="M610" t="s">
        <v>6069</v>
      </c>
      <c r="N610" s="53" t="s">
        <v>6236</v>
      </c>
      <c r="O610">
        <v>14252210</v>
      </c>
      <c r="P610" s="53" t="s">
        <v>6351</v>
      </c>
      <c r="R610" s="56"/>
    </row>
    <row r="611" spans="1:18" x14ac:dyDescent="0.25">
      <c r="A611">
        <v>10610</v>
      </c>
      <c r="B611" t="s">
        <v>222</v>
      </c>
      <c r="C611" t="s">
        <v>338</v>
      </c>
      <c r="D611">
        <v>1140</v>
      </c>
      <c r="E611" t="s">
        <v>5382</v>
      </c>
      <c r="F611">
        <v>564</v>
      </c>
      <c r="G611" t="s">
        <v>200</v>
      </c>
      <c r="H611">
        <v>60</v>
      </c>
      <c r="I611" t="s">
        <v>110</v>
      </c>
      <c r="J611">
        <v>8</v>
      </c>
      <c r="K611" t="s">
        <v>202</v>
      </c>
      <c r="L611" s="47">
        <v>1768</v>
      </c>
      <c r="M611" t="s">
        <v>6070</v>
      </c>
      <c r="N611" s="53" t="s">
        <v>6233</v>
      </c>
      <c r="O611">
        <v>12469716</v>
      </c>
      <c r="P611" s="53" t="s">
        <v>6348</v>
      </c>
      <c r="R611" s="56"/>
    </row>
    <row r="612" spans="1:18" x14ac:dyDescent="0.25">
      <c r="A612">
        <v>10611</v>
      </c>
      <c r="B612" t="s">
        <v>3038</v>
      </c>
      <c r="C612" t="s">
        <v>333</v>
      </c>
      <c r="D612">
        <v>1146</v>
      </c>
      <c r="E612" t="s">
        <v>5382</v>
      </c>
      <c r="F612">
        <v>564</v>
      </c>
      <c r="G612" t="s">
        <v>132</v>
      </c>
      <c r="H612">
        <v>50</v>
      </c>
      <c r="I612" t="s">
        <v>110</v>
      </c>
      <c r="J612">
        <v>8</v>
      </c>
      <c r="K612" t="s">
        <v>202</v>
      </c>
      <c r="L612" s="47">
        <v>1768</v>
      </c>
      <c r="M612" t="s">
        <v>6071</v>
      </c>
      <c r="N612" s="53" t="s">
        <v>6237</v>
      </c>
      <c r="O612">
        <v>12039231</v>
      </c>
      <c r="P612" s="53" t="s">
        <v>6345</v>
      </c>
      <c r="R612" s="56"/>
    </row>
    <row r="613" spans="1:18" x14ac:dyDescent="0.25">
      <c r="A613">
        <v>10612</v>
      </c>
      <c r="B613" t="s">
        <v>5471</v>
      </c>
      <c r="C613" t="s">
        <v>333</v>
      </c>
      <c r="D613">
        <v>1146</v>
      </c>
      <c r="E613" t="s">
        <v>5382</v>
      </c>
      <c r="F613">
        <v>564</v>
      </c>
      <c r="G613" t="s">
        <v>4113</v>
      </c>
      <c r="H613">
        <v>75</v>
      </c>
      <c r="I613" t="s">
        <v>110</v>
      </c>
      <c r="J613">
        <v>8</v>
      </c>
      <c r="K613" t="s">
        <v>202</v>
      </c>
      <c r="L613" s="47">
        <v>1768</v>
      </c>
      <c r="M613" t="s">
        <v>6072</v>
      </c>
      <c r="N613" s="53" t="s">
        <v>6238</v>
      </c>
      <c r="O613">
        <v>14779842</v>
      </c>
      <c r="P613" s="53" t="s">
        <v>6314</v>
      </c>
      <c r="R613" s="56"/>
    </row>
    <row r="614" spans="1:18" x14ac:dyDescent="0.25">
      <c r="A614">
        <v>10613</v>
      </c>
      <c r="B614" t="s">
        <v>5471</v>
      </c>
      <c r="C614" t="s">
        <v>333</v>
      </c>
      <c r="D614">
        <v>1146</v>
      </c>
      <c r="E614" t="s">
        <v>5382</v>
      </c>
      <c r="F614">
        <v>564</v>
      </c>
      <c r="G614" t="s">
        <v>4112</v>
      </c>
      <c r="H614">
        <v>70</v>
      </c>
      <c r="I614" t="s">
        <v>110</v>
      </c>
      <c r="J614">
        <v>8</v>
      </c>
      <c r="K614" t="s">
        <v>202</v>
      </c>
      <c r="L614" s="47">
        <v>1768</v>
      </c>
      <c r="M614" t="s">
        <v>6073</v>
      </c>
      <c r="N614" s="53" t="s">
        <v>6238</v>
      </c>
      <c r="O614">
        <v>14779842</v>
      </c>
      <c r="P614" s="53" t="s">
        <v>6314</v>
      </c>
      <c r="R614" s="56"/>
    </row>
    <row r="615" spans="1:18" x14ac:dyDescent="0.25">
      <c r="A615">
        <v>10614</v>
      </c>
      <c r="B615" t="s">
        <v>5471</v>
      </c>
      <c r="C615" t="s">
        <v>333</v>
      </c>
      <c r="D615">
        <v>1146</v>
      </c>
      <c r="E615" t="s">
        <v>5382</v>
      </c>
      <c r="F615">
        <v>564</v>
      </c>
      <c r="G615" t="s">
        <v>4113</v>
      </c>
      <c r="H615">
        <v>75</v>
      </c>
      <c r="I615" t="s">
        <v>114</v>
      </c>
      <c r="J615">
        <v>12</v>
      </c>
      <c r="K615" t="s">
        <v>202</v>
      </c>
      <c r="L615" s="47">
        <v>1768</v>
      </c>
      <c r="M615" t="s">
        <v>6074</v>
      </c>
      <c r="N615" s="53" t="s">
        <v>6238</v>
      </c>
      <c r="O615">
        <v>15353822</v>
      </c>
      <c r="P615" s="53" t="s">
        <v>6314</v>
      </c>
      <c r="R615" s="56"/>
    </row>
    <row r="616" spans="1:18" x14ac:dyDescent="0.25">
      <c r="A616">
        <v>10615</v>
      </c>
      <c r="B616" t="s">
        <v>5471</v>
      </c>
      <c r="C616" t="s">
        <v>333</v>
      </c>
      <c r="D616">
        <v>1146</v>
      </c>
      <c r="E616" t="s">
        <v>5382</v>
      </c>
      <c r="F616">
        <v>564</v>
      </c>
      <c r="G616" t="s">
        <v>4112</v>
      </c>
      <c r="H616">
        <v>70</v>
      </c>
      <c r="I616" t="s">
        <v>114</v>
      </c>
      <c r="J616">
        <v>12</v>
      </c>
      <c r="K616" t="s">
        <v>202</v>
      </c>
      <c r="L616" s="47">
        <v>1768</v>
      </c>
      <c r="M616" t="s">
        <v>6075</v>
      </c>
      <c r="N616" s="53" t="s">
        <v>6238</v>
      </c>
      <c r="O616">
        <v>15353822</v>
      </c>
      <c r="P616" s="53" t="s">
        <v>6314</v>
      </c>
      <c r="R616" s="56"/>
    </row>
    <row r="617" spans="1:18" x14ac:dyDescent="0.25">
      <c r="A617">
        <v>10616</v>
      </c>
      <c r="B617" t="s">
        <v>5471</v>
      </c>
      <c r="C617" t="s">
        <v>333</v>
      </c>
      <c r="D617">
        <v>1146</v>
      </c>
      <c r="E617" t="s">
        <v>5382</v>
      </c>
      <c r="F617">
        <v>564</v>
      </c>
      <c r="G617" t="s">
        <v>4113</v>
      </c>
      <c r="H617">
        <v>75</v>
      </c>
      <c r="I617" t="s">
        <v>110</v>
      </c>
      <c r="J617">
        <v>8</v>
      </c>
      <c r="K617" t="s">
        <v>202</v>
      </c>
      <c r="L617" s="47">
        <v>1768</v>
      </c>
      <c r="M617" t="s">
        <v>6076</v>
      </c>
      <c r="N617" s="53" t="s">
        <v>6238</v>
      </c>
      <c r="O617">
        <v>15497317</v>
      </c>
      <c r="P617" s="53" t="s">
        <v>6314</v>
      </c>
      <c r="R617" s="56"/>
    </row>
    <row r="618" spans="1:18" x14ac:dyDescent="0.25">
      <c r="A618">
        <v>10617</v>
      </c>
      <c r="B618" t="s">
        <v>5471</v>
      </c>
      <c r="C618" t="s">
        <v>333</v>
      </c>
      <c r="D618">
        <v>1146</v>
      </c>
      <c r="E618" t="s">
        <v>5382</v>
      </c>
      <c r="F618">
        <v>564</v>
      </c>
      <c r="G618" t="s">
        <v>4113</v>
      </c>
      <c r="H618">
        <v>75</v>
      </c>
      <c r="I618" t="s">
        <v>110</v>
      </c>
      <c r="J618">
        <v>8</v>
      </c>
      <c r="K618" t="s">
        <v>202</v>
      </c>
      <c r="L618" s="47">
        <v>1768</v>
      </c>
      <c r="M618" t="s">
        <v>6077</v>
      </c>
      <c r="N618" s="53" t="s">
        <v>6238</v>
      </c>
      <c r="O618">
        <v>15784307</v>
      </c>
      <c r="P618" s="53" t="s">
        <v>6314</v>
      </c>
      <c r="R618" s="56"/>
    </row>
    <row r="619" spans="1:18" x14ac:dyDescent="0.25">
      <c r="A619">
        <v>10618</v>
      </c>
      <c r="B619" t="s">
        <v>5471</v>
      </c>
      <c r="C619" t="s">
        <v>333</v>
      </c>
      <c r="D619">
        <v>1146</v>
      </c>
      <c r="E619" t="s">
        <v>5382</v>
      </c>
      <c r="F619">
        <v>564</v>
      </c>
      <c r="G619" t="s">
        <v>4112</v>
      </c>
      <c r="H619">
        <v>70</v>
      </c>
      <c r="I619" t="s">
        <v>110</v>
      </c>
      <c r="J619">
        <v>8</v>
      </c>
      <c r="K619" t="s">
        <v>202</v>
      </c>
      <c r="L619" s="47">
        <v>1768</v>
      </c>
      <c r="M619" t="s">
        <v>6078</v>
      </c>
      <c r="N619" s="53" t="s">
        <v>6238</v>
      </c>
      <c r="O619">
        <v>15784307</v>
      </c>
      <c r="P619" s="53" t="s">
        <v>6314</v>
      </c>
      <c r="R619" s="56"/>
    </row>
    <row r="620" spans="1:18" x14ac:dyDescent="0.25">
      <c r="A620">
        <v>10619</v>
      </c>
      <c r="B620" t="s">
        <v>5471</v>
      </c>
      <c r="C620" t="s">
        <v>333</v>
      </c>
      <c r="D620">
        <v>1146</v>
      </c>
      <c r="E620" t="s">
        <v>5382</v>
      </c>
      <c r="F620">
        <v>564</v>
      </c>
      <c r="G620" t="s">
        <v>4112</v>
      </c>
      <c r="H620">
        <v>70</v>
      </c>
      <c r="I620" t="s">
        <v>110</v>
      </c>
      <c r="J620">
        <v>8</v>
      </c>
      <c r="K620" t="s">
        <v>202</v>
      </c>
      <c r="L620" s="47">
        <v>1768</v>
      </c>
      <c r="M620" t="s">
        <v>6079</v>
      </c>
      <c r="N620" s="53" t="s">
        <v>6238</v>
      </c>
      <c r="O620">
        <v>16071297</v>
      </c>
      <c r="P620" s="53" t="s">
        <v>6314</v>
      </c>
      <c r="R620" s="56"/>
    </row>
    <row r="621" spans="1:18" x14ac:dyDescent="0.25">
      <c r="A621">
        <v>10620</v>
      </c>
      <c r="B621" t="s">
        <v>5471</v>
      </c>
      <c r="C621" t="s">
        <v>333</v>
      </c>
      <c r="D621">
        <v>1146</v>
      </c>
      <c r="E621" t="s">
        <v>5382</v>
      </c>
      <c r="F621">
        <v>564</v>
      </c>
      <c r="G621" t="s">
        <v>4113</v>
      </c>
      <c r="H621">
        <v>75</v>
      </c>
      <c r="I621" t="s">
        <v>99</v>
      </c>
      <c r="J621">
        <v>16</v>
      </c>
      <c r="K621" t="s">
        <v>202</v>
      </c>
      <c r="L621" s="47">
        <v>1768</v>
      </c>
      <c r="M621" t="s">
        <v>6080</v>
      </c>
      <c r="N621" s="53" t="s">
        <v>6238</v>
      </c>
      <c r="O621">
        <v>16071297</v>
      </c>
      <c r="P621" s="53" t="s">
        <v>6314</v>
      </c>
      <c r="R621" s="56"/>
    </row>
    <row r="622" spans="1:18" x14ac:dyDescent="0.25">
      <c r="A622">
        <v>10621</v>
      </c>
      <c r="B622" t="s">
        <v>5471</v>
      </c>
      <c r="C622" t="s">
        <v>333</v>
      </c>
      <c r="D622">
        <v>1146</v>
      </c>
      <c r="E622" t="s">
        <v>5382</v>
      </c>
      <c r="F622">
        <v>564</v>
      </c>
      <c r="G622" t="s">
        <v>4112</v>
      </c>
      <c r="H622">
        <v>70</v>
      </c>
      <c r="I622" t="s">
        <v>99</v>
      </c>
      <c r="J622">
        <v>16</v>
      </c>
      <c r="K622" t="s">
        <v>202</v>
      </c>
      <c r="L622" s="47">
        <v>1768</v>
      </c>
      <c r="M622" t="s">
        <v>6081</v>
      </c>
      <c r="N622" s="53" t="s">
        <v>6238</v>
      </c>
      <c r="O622">
        <v>16071297</v>
      </c>
      <c r="P622" s="53" t="s">
        <v>6314</v>
      </c>
      <c r="R622" s="56"/>
    </row>
    <row r="623" spans="1:18" x14ac:dyDescent="0.25">
      <c r="A623">
        <v>10622</v>
      </c>
      <c r="B623" t="s">
        <v>5471</v>
      </c>
      <c r="C623" t="s">
        <v>333</v>
      </c>
      <c r="D623">
        <v>1146</v>
      </c>
      <c r="E623" t="s">
        <v>5382</v>
      </c>
      <c r="F623">
        <v>564</v>
      </c>
      <c r="G623" t="s">
        <v>4113</v>
      </c>
      <c r="H623">
        <v>75</v>
      </c>
      <c r="I623" t="s">
        <v>114</v>
      </c>
      <c r="J623">
        <v>12</v>
      </c>
      <c r="K623" t="s">
        <v>202</v>
      </c>
      <c r="L623" s="47">
        <v>1768</v>
      </c>
      <c r="M623" t="s">
        <v>6082</v>
      </c>
      <c r="N623" s="53" t="s">
        <v>6238</v>
      </c>
      <c r="O623">
        <v>16071297</v>
      </c>
      <c r="P623" s="53" t="s">
        <v>6314</v>
      </c>
      <c r="R623" s="56"/>
    </row>
    <row r="624" spans="1:18" x14ac:dyDescent="0.25">
      <c r="A624">
        <v>10623</v>
      </c>
      <c r="B624" t="s">
        <v>220</v>
      </c>
      <c r="C624" t="s">
        <v>345</v>
      </c>
      <c r="D624">
        <v>1213</v>
      </c>
      <c r="E624" t="s">
        <v>5382</v>
      </c>
      <c r="F624">
        <v>564</v>
      </c>
      <c r="G624" t="s">
        <v>200</v>
      </c>
      <c r="H624">
        <v>60</v>
      </c>
      <c r="I624" t="s">
        <v>114</v>
      </c>
      <c r="J624">
        <v>12</v>
      </c>
      <c r="K624" t="s">
        <v>202</v>
      </c>
      <c r="L624" s="47">
        <v>1768</v>
      </c>
      <c r="M624" t="s">
        <v>6083</v>
      </c>
      <c r="N624" s="53" t="s">
        <v>6236</v>
      </c>
      <c r="O624">
        <v>14335151</v>
      </c>
      <c r="P624" s="53" t="s">
        <v>6351</v>
      </c>
      <c r="R624" s="56"/>
    </row>
    <row r="625" spans="1:18" x14ac:dyDescent="0.25">
      <c r="A625">
        <v>10624</v>
      </c>
      <c r="B625" t="s">
        <v>3090</v>
      </c>
      <c r="C625" t="s">
        <v>345</v>
      </c>
      <c r="D625">
        <v>1213</v>
      </c>
      <c r="E625" t="s">
        <v>5382</v>
      </c>
      <c r="F625">
        <v>564</v>
      </c>
      <c r="G625" t="s">
        <v>4114</v>
      </c>
      <c r="H625">
        <v>55</v>
      </c>
      <c r="I625" t="s">
        <v>99</v>
      </c>
      <c r="J625">
        <v>16</v>
      </c>
      <c r="K625" t="s">
        <v>202</v>
      </c>
      <c r="L625" s="47">
        <v>1768</v>
      </c>
      <c r="M625" t="s">
        <v>6084</v>
      </c>
      <c r="N625" s="53" t="s">
        <v>6229</v>
      </c>
      <c r="O625">
        <v>15066832</v>
      </c>
      <c r="P625" s="53" t="s">
        <v>6330</v>
      </c>
      <c r="R625" s="56"/>
    </row>
    <row r="626" spans="1:18" x14ac:dyDescent="0.25">
      <c r="A626">
        <v>10625</v>
      </c>
      <c r="B626" t="s">
        <v>227</v>
      </c>
      <c r="C626" t="s">
        <v>337</v>
      </c>
      <c r="D626">
        <v>933</v>
      </c>
      <c r="E626" t="s">
        <v>5384</v>
      </c>
      <c r="F626">
        <v>565</v>
      </c>
      <c r="G626" t="s">
        <v>132</v>
      </c>
      <c r="H626">
        <v>50</v>
      </c>
      <c r="I626" t="s">
        <v>110</v>
      </c>
      <c r="J626">
        <v>8</v>
      </c>
      <c r="K626" t="s">
        <v>206</v>
      </c>
      <c r="L626" s="47">
        <v>1384</v>
      </c>
      <c r="M626" t="s">
        <v>6085</v>
      </c>
      <c r="N626" s="53" t="s">
        <v>6239</v>
      </c>
      <c r="O626">
        <v>13775377</v>
      </c>
      <c r="P626" s="53" t="s">
        <v>6329</v>
      </c>
      <c r="R626" s="56"/>
    </row>
    <row r="627" spans="1:18" x14ac:dyDescent="0.25">
      <c r="A627">
        <v>10626</v>
      </c>
      <c r="B627" t="s">
        <v>227</v>
      </c>
      <c r="C627" t="s">
        <v>337</v>
      </c>
      <c r="D627">
        <v>933</v>
      </c>
      <c r="E627" t="s">
        <v>5384</v>
      </c>
      <c r="F627">
        <v>565</v>
      </c>
      <c r="G627" t="s">
        <v>132</v>
      </c>
      <c r="H627">
        <v>50</v>
      </c>
      <c r="I627" t="s">
        <v>110</v>
      </c>
      <c r="J627">
        <v>8</v>
      </c>
      <c r="K627" t="s">
        <v>206</v>
      </c>
      <c r="L627" s="47">
        <v>1384</v>
      </c>
      <c r="M627" t="s">
        <v>6086</v>
      </c>
      <c r="N627" s="53" t="s">
        <v>6239</v>
      </c>
      <c r="O627">
        <v>15770101</v>
      </c>
      <c r="P627" s="53" t="s">
        <v>6329</v>
      </c>
      <c r="R627" s="56"/>
    </row>
    <row r="628" spans="1:18" x14ac:dyDescent="0.25">
      <c r="A628">
        <v>10627</v>
      </c>
      <c r="B628" t="s">
        <v>249</v>
      </c>
      <c r="C628" t="s">
        <v>336</v>
      </c>
      <c r="D628">
        <v>1062</v>
      </c>
      <c r="E628" t="s">
        <v>5384</v>
      </c>
      <c r="F628">
        <v>565</v>
      </c>
      <c r="G628" t="s">
        <v>132</v>
      </c>
      <c r="H628">
        <v>50</v>
      </c>
      <c r="I628" t="s">
        <v>99</v>
      </c>
      <c r="J628">
        <v>16</v>
      </c>
      <c r="K628" t="s">
        <v>202</v>
      </c>
      <c r="L628" s="47">
        <v>1768</v>
      </c>
      <c r="M628" t="s">
        <v>6087</v>
      </c>
      <c r="N628" s="53" t="s">
        <v>6218</v>
      </c>
      <c r="O628">
        <v>15848018</v>
      </c>
      <c r="P628" s="53" t="s">
        <v>6340</v>
      </c>
      <c r="R628" s="56"/>
    </row>
    <row r="629" spans="1:18" x14ac:dyDescent="0.25">
      <c r="A629">
        <v>10628</v>
      </c>
      <c r="B629" t="s">
        <v>249</v>
      </c>
      <c r="C629" t="s">
        <v>336</v>
      </c>
      <c r="D629">
        <v>1062</v>
      </c>
      <c r="E629" t="s">
        <v>5384</v>
      </c>
      <c r="F629">
        <v>565</v>
      </c>
      <c r="G629" t="s">
        <v>132</v>
      </c>
      <c r="H629">
        <v>50</v>
      </c>
      <c r="I629" t="s">
        <v>99</v>
      </c>
      <c r="J629">
        <v>16</v>
      </c>
      <c r="K629" t="s">
        <v>202</v>
      </c>
      <c r="L629" s="47">
        <v>1768</v>
      </c>
      <c r="M629" t="s">
        <v>6087</v>
      </c>
      <c r="N629" s="53" t="s">
        <v>6218</v>
      </c>
      <c r="O629">
        <v>16487576</v>
      </c>
      <c r="P629" s="53" t="s">
        <v>6340</v>
      </c>
      <c r="R629" s="56"/>
    </row>
    <row r="630" spans="1:18" x14ac:dyDescent="0.25">
      <c r="A630">
        <v>10629</v>
      </c>
      <c r="B630" t="s">
        <v>212</v>
      </c>
      <c r="C630" t="s">
        <v>340</v>
      </c>
      <c r="D630">
        <v>963</v>
      </c>
      <c r="E630" t="s">
        <v>5385</v>
      </c>
      <c r="F630">
        <v>585</v>
      </c>
      <c r="G630" t="s">
        <v>132</v>
      </c>
      <c r="H630">
        <v>50</v>
      </c>
      <c r="I630" t="s">
        <v>110</v>
      </c>
      <c r="J630">
        <v>8</v>
      </c>
      <c r="K630" t="s">
        <v>206</v>
      </c>
      <c r="L630" s="47">
        <v>1384</v>
      </c>
      <c r="M630" t="s">
        <v>6088</v>
      </c>
      <c r="N630" s="53" t="s">
        <v>6240</v>
      </c>
      <c r="O630">
        <v>15784307</v>
      </c>
      <c r="P630" s="53" t="s">
        <v>6320</v>
      </c>
      <c r="R630" s="56"/>
    </row>
    <row r="631" spans="1:18" x14ac:dyDescent="0.25">
      <c r="A631">
        <v>10630</v>
      </c>
      <c r="B631" t="s">
        <v>5468</v>
      </c>
      <c r="C631" t="s">
        <v>333</v>
      </c>
      <c r="D631">
        <v>1146</v>
      </c>
      <c r="E631" t="s">
        <v>5380</v>
      </c>
      <c r="F631">
        <v>588</v>
      </c>
      <c r="G631" t="s">
        <v>193</v>
      </c>
      <c r="H631">
        <v>65</v>
      </c>
      <c r="I631" t="s">
        <v>211</v>
      </c>
      <c r="J631">
        <v>32</v>
      </c>
      <c r="K631" t="s">
        <v>202</v>
      </c>
      <c r="L631" s="47">
        <v>1768</v>
      </c>
      <c r="M631" t="s">
        <v>6089</v>
      </c>
      <c r="N631" s="53" t="s">
        <v>6230</v>
      </c>
      <c r="O631">
        <v>15927802</v>
      </c>
      <c r="P631" s="53" t="s">
        <v>6323</v>
      </c>
      <c r="R631" s="56"/>
    </row>
    <row r="632" spans="1:18" x14ac:dyDescent="0.25">
      <c r="A632">
        <v>10631</v>
      </c>
      <c r="B632" t="s">
        <v>5472</v>
      </c>
      <c r="C632" t="s">
        <v>333</v>
      </c>
      <c r="D632">
        <v>1146</v>
      </c>
      <c r="E632" t="s">
        <v>5381</v>
      </c>
      <c r="F632">
        <v>596</v>
      </c>
      <c r="G632" t="s">
        <v>253</v>
      </c>
      <c r="H632">
        <v>100</v>
      </c>
      <c r="I632" t="s">
        <v>99</v>
      </c>
      <c r="J632">
        <v>16</v>
      </c>
      <c r="K632" t="s">
        <v>6096</v>
      </c>
      <c r="L632" s="47">
        <v>2500</v>
      </c>
      <c r="M632" t="s">
        <v>6090</v>
      </c>
      <c r="N632" s="53" t="s">
        <v>6241</v>
      </c>
      <c r="O632">
        <v>15770101</v>
      </c>
      <c r="P632" s="53" t="s">
        <v>6352</v>
      </c>
      <c r="R632" s="56"/>
    </row>
    <row r="633" spans="1:18" x14ac:dyDescent="0.25">
      <c r="A633">
        <v>10632</v>
      </c>
      <c r="B633" t="s">
        <v>242</v>
      </c>
      <c r="C633" t="s">
        <v>342</v>
      </c>
      <c r="D633">
        <v>1159</v>
      </c>
      <c r="E633" t="s">
        <v>5381</v>
      </c>
      <c r="F633">
        <v>596</v>
      </c>
      <c r="G633" t="s">
        <v>132</v>
      </c>
      <c r="H633">
        <v>50</v>
      </c>
      <c r="I633" t="s">
        <v>99</v>
      </c>
      <c r="J633">
        <v>16</v>
      </c>
      <c r="K633" t="s">
        <v>202</v>
      </c>
      <c r="L633" s="47">
        <v>1768</v>
      </c>
      <c r="M633" t="s">
        <v>6091</v>
      </c>
      <c r="N633" s="53" t="s">
        <v>6242</v>
      </c>
      <c r="O633">
        <v>15497317</v>
      </c>
      <c r="P633" s="53" t="s">
        <v>6353</v>
      </c>
      <c r="R633" s="56"/>
    </row>
    <row r="634" spans="1:18" x14ac:dyDescent="0.25">
      <c r="A634">
        <v>10633</v>
      </c>
      <c r="B634" t="s">
        <v>242</v>
      </c>
      <c r="C634" t="s">
        <v>342</v>
      </c>
      <c r="D634">
        <v>1159</v>
      </c>
      <c r="E634" t="s">
        <v>5381</v>
      </c>
      <c r="F634">
        <v>596</v>
      </c>
      <c r="G634" t="s">
        <v>193</v>
      </c>
      <c r="H634">
        <v>65</v>
      </c>
      <c r="I634" t="s">
        <v>99</v>
      </c>
      <c r="J634">
        <v>16</v>
      </c>
      <c r="K634" t="s">
        <v>206</v>
      </c>
      <c r="L634" s="47">
        <v>1384</v>
      </c>
      <c r="M634" t="s">
        <v>6092</v>
      </c>
      <c r="N634" s="53" t="s">
        <v>6242</v>
      </c>
      <c r="O634">
        <v>16186093</v>
      </c>
      <c r="P634" s="53" t="s">
        <v>6353</v>
      </c>
      <c r="R634" s="56"/>
    </row>
    <row r="635" spans="1:18" x14ac:dyDescent="0.25">
      <c r="A635">
        <v>10634</v>
      </c>
      <c r="B635" t="s">
        <v>220</v>
      </c>
      <c r="C635" t="s">
        <v>345</v>
      </c>
      <c r="D635">
        <v>1213</v>
      </c>
      <c r="E635" t="s">
        <v>5381</v>
      </c>
      <c r="F635">
        <v>596</v>
      </c>
      <c r="G635" t="s">
        <v>132</v>
      </c>
      <c r="H635">
        <v>50</v>
      </c>
      <c r="I635" t="s">
        <v>110</v>
      </c>
      <c r="J635">
        <v>8</v>
      </c>
      <c r="K635" t="s">
        <v>206</v>
      </c>
      <c r="L635" s="47">
        <v>1384</v>
      </c>
      <c r="M635" t="s">
        <v>6093</v>
      </c>
      <c r="N635" s="53" t="s">
        <v>6236</v>
      </c>
      <c r="O635">
        <v>15339616</v>
      </c>
      <c r="P635" s="53" t="s">
        <v>6351</v>
      </c>
      <c r="R635" s="56"/>
    </row>
    <row r="636" spans="1:18" x14ac:dyDescent="0.25">
      <c r="A636">
        <v>20001</v>
      </c>
      <c r="B636" t="s">
        <v>427</v>
      </c>
      <c r="C636" t="s">
        <v>50</v>
      </c>
      <c r="D636">
        <v>791</v>
      </c>
      <c r="E636" t="s">
        <v>51</v>
      </c>
      <c r="F636">
        <v>324</v>
      </c>
      <c r="G636" t="s">
        <v>85</v>
      </c>
      <c r="H636">
        <v>25</v>
      </c>
      <c r="I636" t="s">
        <v>429</v>
      </c>
      <c r="J636">
        <v>4</v>
      </c>
      <c r="K636" t="s">
        <v>35</v>
      </c>
      <c r="L636" s="47">
        <v>384</v>
      </c>
      <c r="M636" t="s">
        <v>473</v>
      </c>
      <c r="N636" s="53" t="s">
        <v>6243</v>
      </c>
      <c r="O636">
        <v>5080198</v>
      </c>
      <c r="P636" s="53" t="s">
        <v>6354</v>
      </c>
      <c r="R636" s="56"/>
    </row>
    <row r="637" spans="1:18" x14ac:dyDescent="0.25">
      <c r="A637">
        <v>20002</v>
      </c>
      <c r="B637" t="s">
        <v>142</v>
      </c>
      <c r="C637" t="s">
        <v>50</v>
      </c>
      <c r="D637">
        <v>791</v>
      </c>
      <c r="E637" t="s">
        <v>51</v>
      </c>
      <c r="F637">
        <v>324</v>
      </c>
      <c r="G637" t="s">
        <v>85</v>
      </c>
      <c r="H637">
        <v>25</v>
      </c>
      <c r="I637" t="s">
        <v>430</v>
      </c>
      <c r="J637">
        <v>4</v>
      </c>
      <c r="K637" t="s">
        <v>35</v>
      </c>
      <c r="L637" s="47">
        <v>384</v>
      </c>
      <c r="M637" t="s">
        <v>474</v>
      </c>
      <c r="N637" s="53" t="s">
        <v>6244</v>
      </c>
      <c r="O637">
        <v>5197187</v>
      </c>
      <c r="P637" s="53" t="s">
        <v>6310</v>
      </c>
      <c r="R637" s="56"/>
    </row>
    <row r="638" spans="1:18" x14ac:dyDescent="0.25">
      <c r="A638">
        <v>20003</v>
      </c>
      <c r="B638" t="s">
        <v>427</v>
      </c>
      <c r="C638" t="s">
        <v>50</v>
      </c>
      <c r="D638">
        <v>791</v>
      </c>
      <c r="E638" t="s">
        <v>51</v>
      </c>
      <c r="F638">
        <v>324</v>
      </c>
      <c r="G638" t="s">
        <v>85</v>
      </c>
      <c r="H638">
        <v>25</v>
      </c>
      <c r="I638" t="s">
        <v>429</v>
      </c>
      <c r="J638">
        <v>4</v>
      </c>
      <c r="K638" t="s">
        <v>35</v>
      </c>
      <c r="L638" s="47">
        <v>384</v>
      </c>
      <c r="M638" t="s">
        <v>475</v>
      </c>
      <c r="N638" s="53" t="s">
        <v>6243</v>
      </c>
      <c r="O638">
        <v>5197187</v>
      </c>
      <c r="P638" s="53" t="s">
        <v>6354</v>
      </c>
      <c r="R638" s="56"/>
    </row>
    <row r="639" spans="1:18" x14ac:dyDescent="0.25">
      <c r="A639">
        <v>20004</v>
      </c>
      <c r="B639" t="s">
        <v>431</v>
      </c>
      <c r="C639" t="s">
        <v>50</v>
      </c>
      <c r="D639">
        <v>791</v>
      </c>
      <c r="E639" t="s">
        <v>51</v>
      </c>
      <c r="F639">
        <v>324</v>
      </c>
      <c r="G639" t="s">
        <v>102</v>
      </c>
      <c r="H639">
        <v>40</v>
      </c>
      <c r="I639" t="s">
        <v>430</v>
      </c>
      <c r="J639">
        <v>4</v>
      </c>
      <c r="K639" t="s">
        <v>35</v>
      </c>
      <c r="L639" s="47">
        <v>384</v>
      </c>
      <c r="M639" t="s">
        <v>476</v>
      </c>
      <c r="N639" s="53" t="s">
        <v>6245</v>
      </c>
      <c r="O639">
        <v>5544673</v>
      </c>
      <c r="P639" s="53" t="s">
        <v>6355</v>
      </c>
      <c r="R639" s="56"/>
    </row>
    <row r="640" spans="1:18" x14ac:dyDescent="0.25">
      <c r="A640">
        <v>20005</v>
      </c>
      <c r="B640" t="s">
        <v>171</v>
      </c>
      <c r="C640" t="s">
        <v>317</v>
      </c>
      <c r="D640">
        <v>1002</v>
      </c>
      <c r="E640" t="s">
        <v>281</v>
      </c>
      <c r="F640">
        <v>286</v>
      </c>
      <c r="G640" t="s">
        <v>109</v>
      </c>
      <c r="H640">
        <v>35</v>
      </c>
      <c r="I640" t="s">
        <v>433</v>
      </c>
      <c r="J640">
        <v>4</v>
      </c>
      <c r="K640" t="s">
        <v>35</v>
      </c>
      <c r="L640" s="47">
        <v>384</v>
      </c>
      <c r="M640" t="s">
        <v>477</v>
      </c>
      <c r="N640" s="53" t="s">
        <v>6246</v>
      </c>
      <c r="O640">
        <v>5594894</v>
      </c>
      <c r="P640" s="53" t="s">
        <v>6356</v>
      </c>
      <c r="R640" s="56"/>
    </row>
    <row r="641" spans="1:18" x14ac:dyDescent="0.25">
      <c r="A641">
        <v>20006</v>
      </c>
      <c r="B641" t="s">
        <v>427</v>
      </c>
      <c r="C641" t="s">
        <v>50</v>
      </c>
      <c r="D641">
        <v>791</v>
      </c>
      <c r="E641" t="s">
        <v>51</v>
      </c>
      <c r="F641">
        <v>324</v>
      </c>
      <c r="G641" t="s">
        <v>85</v>
      </c>
      <c r="H641">
        <v>25</v>
      </c>
      <c r="I641" t="s">
        <v>429</v>
      </c>
      <c r="J641">
        <v>4</v>
      </c>
      <c r="K641" t="s">
        <v>35</v>
      </c>
      <c r="L641" s="47">
        <v>384</v>
      </c>
      <c r="M641" t="s">
        <v>475</v>
      </c>
      <c r="N641" s="53" t="s">
        <v>6243</v>
      </c>
      <c r="O641">
        <v>5617102</v>
      </c>
      <c r="P641" s="53" t="s">
        <v>6354</v>
      </c>
      <c r="R641" s="56"/>
    </row>
    <row r="642" spans="1:18" x14ac:dyDescent="0.25">
      <c r="A642">
        <v>20007</v>
      </c>
      <c r="B642" t="s">
        <v>434</v>
      </c>
      <c r="C642" t="s">
        <v>435</v>
      </c>
      <c r="D642">
        <v>62</v>
      </c>
      <c r="E642" t="s">
        <v>51</v>
      </c>
      <c r="F642">
        <v>324</v>
      </c>
      <c r="G642" t="s">
        <v>95</v>
      </c>
      <c r="H642">
        <v>20</v>
      </c>
      <c r="I642" t="s">
        <v>430</v>
      </c>
      <c r="J642">
        <v>4</v>
      </c>
      <c r="K642" t="s">
        <v>93</v>
      </c>
      <c r="L642" s="47">
        <v>192</v>
      </c>
      <c r="M642" t="s">
        <v>478</v>
      </c>
      <c r="N642" s="53" t="s">
        <v>6247</v>
      </c>
      <c r="O642">
        <v>5646277</v>
      </c>
      <c r="P642" s="53" t="s">
        <v>6357</v>
      </c>
      <c r="R642" s="56"/>
    </row>
    <row r="643" spans="1:18" x14ac:dyDescent="0.25">
      <c r="A643">
        <v>20008</v>
      </c>
      <c r="B643" t="s">
        <v>104</v>
      </c>
      <c r="C643" t="s">
        <v>50</v>
      </c>
      <c r="D643">
        <v>791</v>
      </c>
      <c r="E643" t="s">
        <v>51</v>
      </c>
      <c r="F643">
        <v>324</v>
      </c>
      <c r="G643" t="s">
        <v>102</v>
      </c>
      <c r="H643">
        <v>40</v>
      </c>
      <c r="I643" t="s">
        <v>436</v>
      </c>
      <c r="J643">
        <v>4</v>
      </c>
      <c r="K643" t="s">
        <v>35</v>
      </c>
      <c r="L643" s="47">
        <v>384</v>
      </c>
      <c r="M643" t="s">
        <v>479</v>
      </c>
      <c r="N643" s="53" t="s">
        <v>6141</v>
      </c>
      <c r="O643">
        <v>5660646</v>
      </c>
      <c r="P643" s="53" t="s">
        <v>6276</v>
      </c>
      <c r="R643" s="56"/>
    </row>
    <row r="644" spans="1:18" x14ac:dyDescent="0.25">
      <c r="A644">
        <v>20009</v>
      </c>
      <c r="B644" t="s">
        <v>161</v>
      </c>
      <c r="C644" t="s">
        <v>50</v>
      </c>
      <c r="D644">
        <v>791</v>
      </c>
      <c r="E644" t="s">
        <v>51</v>
      </c>
      <c r="F644">
        <v>324</v>
      </c>
      <c r="G644" t="s">
        <v>102</v>
      </c>
      <c r="H644">
        <v>40</v>
      </c>
      <c r="I644" t="s">
        <v>437</v>
      </c>
      <c r="J644">
        <v>4</v>
      </c>
      <c r="K644" t="s">
        <v>35</v>
      </c>
      <c r="L644" s="47">
        <v>384</v>
      </c>
      <c r="M644" t="s">
        <v>480</v>
      </c>
      <c r="N644" s="53" t="s">
        <v>6179</v>
      </c>
      <c r="O644">
        <v>5660646</v>
      </c>
      <c r="P644" s="53" t="s">
        <v>6309</v>
      </c>
      <c r="R644" s="56"/>
    </row>
    <row r="645" spans="1:18" x14ac:dyDescent="0.25">
      <c r="A645">
        <v>20010</v>
      </c>
      <c r="B645" t="s">
        <v>162</v>
      </c>
      <c r="C645" t="s">
        <v>50</v>
      </c>
      <c r="D645">
        <v>791</v>
      </c>
      <c r="E645" t="s">
        <v>51</v>
      </c>
      <c r="F645">
        <v>324</v>
      </c>
      <c r="G645" t="s">
        <v>85</v>
      </c>
      <c r="H645">
        <v>25</v>
      </c>
      <c r="I645" t="s">
        <v>430</v>
      </c>
      <c r="J645">
        <v>4</v>
      </c>
      <c r="K645" t="s">
        <v>35</v>
      </c>
      <c r="L645" s="47">
        <v>384</v>
      </c>
      <c r="M645" t="s">
        <v>475</v>
      </c>
      <c r="N645" s="53" t="s">
        <v>6248</v>
      </c>
      <c r="O645">
        <v>5660792</v>
      </c>
      <c r="P645" s="53" t="s">
        <v>6358</v>
      </c>
      <c r="R645" s="56"/>
    </row>
    <row r="646" spans="1:18" x14ac:dyDescent="0.25">
      <c r="A646">
        <v>20011</v>
      </c>
      <c r="B646" t="s">
        <v>438</v>
      </c>
      <c r="C646" t="s">
        <v>50</v>
      </c>
      <c r="D646">
        <v>791</v>
      </c>
      <c r="E646" t="s">
        <v>51</v>
      </c>
      <c r="F646">
        <v>324</v>
      </c>
      <c r="G646" t="s">
        <v>134</v>
      </c>
      <c r="H646">
        <v>45</v>
      </c>
      <c r="I646" t="s">
        <v>436</v>
      </c>
      <c r="J646">
        <v>4</v>
      </c>
      <c r="K646" t="s">
        <v>35</v>
      </c>
      <c r="L646" s="47">
        <v>384</v>
      </c>
      <c r="M646" t="s">
        <v>481</v>
      </c>
      <c r="N646" s="53" t="s">
        <v>6249</v>
      </c>
      <c r="O646">
        <v>5791425</v>
      </c>
      <c r="P646" s="53" t="s">
        <v>6308</v>
      </c>
      <c r="R646" s="56"/>
    </row>
    <row r="647" spans="1:18" x14ac:dyDescent="0.25">
      <c r="A647">
        <v>20012</v>
      </c>
      <c r="B647" t="s">
        <v>427</v>
      </c>
      <c r="C647" t="s">
        <v>50</v>
      </c>
      <c r="D647">
        <v>791</v>
      </c>
      <c r="E647" t="s">
        <v>51</v>
      </c>
      <c r="F647">
        <v>324</v>
      </c>
      <c r="G647" t="s">
        <v>109</v>
      </c>
      <c r="H647">
        <v>35</v>
      </c>
      <c r="I647" t="s">
        <v>439</v>
      </c>
      <c r="J647">
        <v>32</v>
      </c>
      <c r="K647" t="s">
        <v>197</v>
      </c>
      <c r="L647" s="47">
        <v>3000</v>
      </c>
      <c r="M647" t="s">
        <v>482</v>
      </c>
      <c r="N647" s="53" t="s">
        <v>6243</v>
      </c>
      <c r="O647">
        <v>5791425</v>
      </c>
      <c r="P647" s="53" t="s">
        <v>6354</v>
      </c>
      <c r="R647" s="56"/>
    </row>
    <row r="648" spans="1:18" x14ac:dyDescent="0.25">
      <c r="A648">
        <v>20013</v>
      </c>
      <c r="B648" t="s">
        <v>440</v>
      </c>
      <c r="C648" t="s">
        <v>441</v>
      </c>
      <c r="D648">
        <v>915</v>
      </c>
      <c r="E648" t="s">
        <v>51</v>
      </c>
      <c r="F648">
        <v>324</v>
      </c>
      <c r="G648" t="s">
        <v>109</v>
      </c>
      <c r="H648">
        <v>35</v>
      </c>
      <c r="I648" t="s">
        <v>30</v>
      </c>
      <c r="J648">
        <v>8</v>
      </c>
      <c r="K648" t="s">
        <v>48</v>
      </c>
      <c r="L648" s="47">
        <v>768</v>
      </c>
      <c r="M648" t="s">
        <v>483</v>
      </c>
      <c r="N648" s="53" t="s">
        <v>6250</v>
      </c>
      <c r="O648">
        <v>5791425</v>
      </c>
      <c r="P648" s="53" t="s">
        <v>6359</v>
      </c>
      <c r="R648" s="56"/>
    </row>
    <row r="649" spans="1:18" x14ac:dyDescent="0.25">
      <c r="A649">
        <v>20014</v>
      </c>
      <c r="B649" t="s">
        <v>427</v>
      </c>
      <c r="C649" t="s">
        <v>50</v>
      </c>
      <c r="D649">
        <v>791</v>
      </c>
      <c r="E649" t="s">
        <v>51</v>
      </c>
      <c r="F649">
        <v>324</v>
      </c>
      <c r="G649" t="s">
        <v>85</v>
      </c>
      <c r="H649">
        <v>25</v>
      </c>
      <c r="I649" t="s">
        <v>430</v>
      </c>
      <c r="J649">
        <v>4</v>
      </c>
      <c r="K649" t="s">
        <v>35</v>
      </c>
      <c r="L649" s="47">
        <v>384</v>
      </c>
      <c r="M649" t="s">
        <v>484</v>
      </c>
      <c r="N649" s="53" t="s">
        <v>6243</v>
      </c>
      <c r="O649">
        <v>5805795</v>
      </c>
      <c r="P649" s="53" t="s">
        <v>6354</v>
      </c>
      <c r="R649" s="56"/>
    </row>
    <row r="650" spans="1:18" x14ac:dyDescent="0.25">
      <c r="A650">
        <v>20015</v>
      </c>
      <c r="B650" t="s">
        <v>104</v>
      </c>
      <c r="C650" t="s">
        <v>50</v>
      </c>
      <c r="D650">
        <v>791</v>
      </c>
      <c r="E650" t="s">
        <v>51</v>
      </c>
      <c r="F650">
        <v>324</v>
      </c>
      <c r="G650" t="s">
        <v>102</v>
      </c>
      <c r="H650">
        <v>40</v>
      </c>
      <c r="I650" t="s">
        <v>430</v>
      </c>
      <c r="J650">
        <v>4</v>
      </c>
      <c r="K650" t="s">
        <v>35</v>
      </c>
      <c r="L650" s="47">
        <v>384</v>
      </c>
      <c r="M650" t="s">
        <v>485</v>
      </c>
      <c r="N650" s="53" t="s">
        <v>6141</v>
      </c>
      <c r="O650">
        <v>5895061</v>
      </c>
      <c r="P650" s="53" t="s">
        <v>6276</v>
      </c>
      <c r="R650" s="56"/>
    </row>
    <row r="651" spans="1:18" x14ac:dyDescent="0.25">
      <c r="A651">
        <v>20016</v>
      </c>
      <c r="B651" t="s">
        <v>442</v>
      </c>
      <c r="C651" t="s">
        <v>50</v>
      </c>
      <c r="D651">
        <v>791</v>
      </c>
      <c r="E651" t="s">
        <v>51</v>
      </c>
      <c r="F651">
        <v>324</v>
      </c>
      <c r="G651" t="s">
        <v>85</v>
      </c>
      <c r="H651">
        <v>25</v>
      </c>
      <c r="I651" t="s">
        <v>430</v>
      </c>
      <c r="J651">
        <v>4</v>
      </c>
      <c r="K651" t="s">
        <v>35</v>
      </c>
      <c r="L651" s="47">
        <v>384</v>
      </c>
      <c r="M651" t="s">
        <v>486</v>
      </c>
      <c r="N651" s="53" t="s">
        <v>6251</v>
      </c>
      <c r="O651">
        <v>5942525</v>
      </c>
      <c r="P651" s="53" t="s">
        <v>6360</v>
      </c>
      <c r="R651" s="56"/>
    </row>
    <row r="652" spans="1:18" x14ac:dyDescent="0.25">
      <c r="A652">
        <v>20017</v>
      </c>
      <c r="B652" t="s">
        <v>171</v>
      </c>
      <c r="C652" t="s">
        <v>317</v>
      </c>
      <c r="D652">
        <v>1002</v>
      </c>
      <c r="E652" t="s">
        <v>281</v>
      </c>
      <c r="F652">
        <v>286</v>
      </c>
      <c r="G652" t="s">
        <v>109</v>
      </c>
      <c r="H652">
        <v>35</v>
      </c>
      <c r="I652" t="s">
        <v>436</v>
      </c>
      <c r="J652">
        <v>4</v>
      </c>
      <c r="K652" t="s">
        <v>35</v>
      </c>
      <c r="L652" s="47">
        <v>384</v>
      </c>
      <c r="M652" t="s">
        <v>487</v>
      </c>
      <c r="N652" s="53" t="s">
        <v>6246</v>
      </c>
      <c r="O652">
        <v>5950943</v>
      </c>
      <c r="P652" s="53" t="s">
        <v>6356</v>
      </c>
      <c r="R652" s="56"/>
    </row>
    <row r="653" spans="1:18" x14ac:dyDescent="0.25">
      <c r="A653">
        <v>20018</v>
      </c>
      <c r="B653" t="s">
        <v>171</v>
      </c>
      <c r="C653" t="s">
        <v>317</v>
      </c>
      <c r="D653">
        <v>1002</v>
      </c>
      <c r="E653" t="s">
        <v>281</v>
      </c>
      <c r="F653">
        <v>286</v>
      </c>
      <c r="G653" t="s">
        <v>109</v>
      </c>
      <c r="H653">
        <v>35</v>
      </c>
      <c r="I653" t="s">
        <v>433</v>
      </c>
      <c r="J653">
        <v>4</v>
      </c>
      <c r="K653" t="s">
        <v>35</v>
      </c>
      <c r="L653" s="47">
        <v>384</v>
      </c>
      <c r="M653" t="s">
        <v>488</v>
      </c>
      <c r="N653" s="53" t="s">
        <v>6246</v>
      </c>
      <c r="O653">
        <v>5950943</v>
      </c>
      <c r="P653" s="53" t="s">
        <v>6356</v>
      </c>
      <c r="R653" s="56"/>
    </row>
    <row r="654" spans="1:18" x14ac:dyDescent="0.25">
      <c r="A654">
        <v>20019</v>
      </c>
      <c r="B654" t="s">
        <v>171</v>
      </c>
      <c r="C654" t="s">
        <v>317</v>
      </c>
      <c r="D654">
        <v>1002</v>
      </c>
      <c r="E654" t="s">
        <v>281</v>
      </c>
      <c r="F654">
        <v>286</v>
      </c>
      <c r="G654" t="s">
        <v>109</v>
      </c>
      <c r="H654">
        <v>35</v>
      </c>
      <c r="I654" t="s">
        <v>433</v>
      </c>
      <c r="J654">
        <v>4</v>
      </c>
      <c r="K654" t="s">
        <v>35</v>
      </c>
      <c r="L654" s="47">
        <v>384</v>
      </c>
      <c r="M654" t="s">
        <v>489</v>
      </c>
      <c r="N654" s="53" t="s">
        <v>6246</v>
      </c>
      <c r="O654">
        <v>5979973</v>
      </c>
      <c r="P654" s="53" t="s">
        <v>6356</v>
      </c>
      <c r="R654" s="56"/>
    </row>
    <row r="655" spans="1:18" x14ac:dyDescent="0.25">
      <c r="A655">
        <v>20020</v>
      </c>
      <c r="B655" t="s">
        <v>443</v>
      </c>
      <c r="C655" t="s">
        <v>50</v>
      </c>
      <c r="D655">
        <v>791</v>
      </c>
      <c r="E655" t="s">
        <v>51</v>
      </c>
      <c r="F655">
        <v>324</v>
      </c>
      <c r="G655" t="s">
        <v>134</v>
      </c>
      <c r="H655">
        <v>45</v>
      </c>
      <c r="I655" t="s">
        <v>444</v>
      </c>
      <c r="J655">
        <v>4</v>
      </c>
      <c r="K655" t="s">
        <v>35</v>
      </c>
      <c r="L655" s="47">
        <v>384</v>
      </c>
      <c r="M655" t="s">
        <v>490</v>
      </c>
      <c r="N655" s="53" t="s">
        <v>6252</v>
      </c>
      <c r="O655">
        <v>6023663</v>
      </c>
      <c r="P655" s="53" t="s">
        <v>6308</v>
      </c>
      <c r="R655" s="56"/>
    </row>
    <row r="656" spans="1:18" x14ac:dyDescent="0.25">
      <c r="A656">
        <v>20021</v>
      </c>
      <c r="B656" t="s">
        <v>445</v>
      </c>
      <c r="C656" t="s">
        <v>50</v>
      </c>
      <c r="D656">
        <v>791</v>
      </c>
      <c r="E656" t="s">
        <v>51</v>
      </c>
      <c r="F656">
        <v>324</v>
      </c>
      <c r="G656" t="s">
        <v>109</v>
      </c>
      <c r="H656">
        <v>35</v>
      </c>
      <c r="I656" t="s">
        <v>430</v>
      </c>
      <c r="J656">
        <v>4</v>
      </c>
      <c r="K656" t="s">
        <v>35</v>
      </c>
      <c r="L656" s="47">
        <v>384</v>
      </c>
      <c r="M656" t="s">
        <v>491</v>
      </c>
      <c r="N656" s="53" t="s">
        <v>6252</v>
      </c>
      <c r="O656">
        <v>6058353</v>
      </c>
      <c r="P656" s="53" t="s">
        <v>6308</v>
      </c>
      <c r="R656" s="56"/>
    </row>
    <row r="657" spans="1:18" x14ac:dyDescent="0.25">
      <c r="A657">
        <v>20022</v>
      </c>
      <c r="B657" t="s">
        <v>446</v>
      </c>
      <c r="C657" t="s">
        <v>50</v>
      </c>
      <c r="D657">
        <v>791</v>
      </c>
      <c r="E657" t="s">
        <v>51</v>
      </c>
      <c r="F657">
        <v>324</v>
      </c>
      <c r="G657" t="s">
        <v>102</v>
      </c>
      <c r="H657">
        <v>40</v>
      </c>
      <c r="I657" t="s">
        <v>216</v>
      </c>
      <c r="J657">
        <v>8</v>
      </c>
      <c r="K657" t="s">
        <v>35</v>
      </c>
      <c r="L657" s="47">
        <v>384</v>
      </c>
      <c r="M657" t="s">
        <v>492</v>
      </c>
      <c r="N657" s="53" t="s">
        <v>6160</v>
      </c>
      <c r="O657">
        <v>6081722</v>
      </c>
      <c r="P657" s="53" t="s">
        <v>6284</v>
      </c>
      <c r="R657" s="56"/>
    </row>
    <row r="658" spans="1:18" x14ac:dyDescent="0.25">
      <c r="A658">
        <v>20023</v>
      </c>
      <c r="B658" t="s">
        <v>137</v>
      </c>
      <c r="C658" t="s">
        <v>50</v>
      </c>
      <c r="D658">
        <v>791</v>
      </c>
      <c r="E658" t="s">
        <v>51</v>
      </c>
      <c r="F658">
        <v>324</v>
      </c>
      <c r="G658" t="s">
        <v>85</v>
      </c>
      <c r="H658">
        <v>25</v>
      </c>
      <c r="I658" t="s">
        <v>430</v>
      </c>
      <c r="J658">
        <v>4</v>
      </c>
      <c r="K658" t="s">
        <v>35</v>
      </c>
      <c r="L658" s="47">
        <v>384</v>
      </c>
      <c r="M658" t="s">
        <v>493</v>
      </c>
      <c r="N658" s="53" t="s">
        <v>6136</v>
      </c>
      <c r="O658">
        <v>6081722</v>
      </c>
      <c r="P658" s="53" t="s">
        <v>6272</v>
      </c>
      <c r="R658" s="56"/>
    </row>
    <row r="659" spans="1:18" x14ac:dyDescent="0.25">
      <c r="A659">
        <v>20024</v>
      </c>
      <c r="B659" t="s">
        <v>446</v>
      </c>
      <c r="C659" t="s">
        <v>50</v>
      </c>
      <c r="D659">
        <v>791</v>
      </c>
      <c r="E659" t="s">
        <v>51</v>
      </c>
      <c r="F659">
        <v>324</v>
      </c>
      <c r="G659" t="s">
        <v>102</v>
      </c>
      <c r="H659">
        <v>40</v>
      </c>
      <c r="I659" t="s">
        <v>430</v>
      </c>
      <c r="J659">
        <v>4</v>
      </c>
      <c r="K659" t="s">
        <v>35</v>
      </c>
      <c r="L659" s="47">
        <v>384</v>
      </c>
      <c r="M659" t="s">
        <v>494</v>
      </c>
      <c r="N659" s="53" t="s">
        <v>6160</v>
      </c>
      <c r="O659">
        <v>6096092</v>
      </c>
      <c r="P659" s="53" t="s">
        <v>6284</v>
      </c>
      <c r="R659" s="56"/>
    </row>
    <row r="660" spans="1:18" x14ac:dyDescent="0.25">
      <c r="A660">
        <v>20025</v>
      </c>
      <c r="B660" t="s">
        <v>142</v>
      </c>
      <c r="C660" t="s">
        <v>50</v>
      </c>
      <c r="D660">
        <v>791</v>
      </c>
      <c r="E660" t="s">
        <v>51</v>
      </c>
      <c r="F660">
        <v>324</v>
      </c>
      <c r="G660" t="s">
        <v>85</v>
      </c>
      <c r="H660">
        <v>25</v>
      </c>
      <c r="I660" t="s">
        <v>30</v>
      </c>
      <c r="J660">
        <v>8</v>
      </c>
      <c r="K660" t="s">
        <v>35</v>
      </c>
      <c r="L660" s="47">
        <v>384</v>
      </c>
      <c r="M660" t="s">
        <v>495</v>
      </c>
      <c r="N660" s="53" t="s">
        <v>6244</v>
      </c>
      <c r="O660">
        <v>6226871</v>
      </c>
      <c r="P660" s="53" t="s">
        <v>6310</v>
      </c>
      <c r="R660" s="56"/>
    </row>
    <row r="661" spans="1:18" x14ac:dyDescent="0.25">
      <c r="A661">
        <v>20026</v>
      </c>
      <c r="B661" t="s">
        <v>171</v>
      </c>
      <c r="C661" t="s">
        <v>317</v>
      </c>
      <c r="D661">
        <v>1002</v>
      </c>
      <c r="E661" t="s">
        <v>281</v>
      </c>
      <c r="F661">
        <v>286</v>
      </c>
      <c r="G661" t="s">
        <v>109</v>
      </c>
      <c r="H661">
        <v>35</v>
      </c>
      <c r="I661" t="s">
        <v>433</v>
      </c>
      <c r="J661">
        <v>4</v>
      </c>
      <c r="K661" t="s">
        <v>35</v>
      </c>
      <c r="L661" s="47">
        <v>384</v>
      </c>
      <c r="M661" t="s">
        <v>496</v>
      </c>
      <c r="N661" s="53" t="s">
        <v>6246</v>
      </c>
      <c r="O661">
        <v>6226871</v>
      </c>
      <c r="P661" s="53" t="s">
        <v>6356</v>
      </c>
      <c r="R661" s="56"/>
    </row>
    <row r="662" spans="1:18" x14ac:dyDescent="0.25">
      <c r="A662">
        <v>20027</v>
      </c>
      <c r="B662" t="s">
        <v>447</v>
      </c>
      <c r="C662" t="s">
        <v>50</v>
      </c>
      <c r="D662">
        <v>791</v>
      </c>
      <c r="E662" t="s">
        <v>51</v>
      </c>
      <c r="F662">
        <v>324</v>
      </c>
      <c r="G662" t="s">
        <v>85</v>
      </c>
      <c r="H662">
        <v>25</v>
      </c>
      <c r="I662" t="s">
        <v>430</v>
      </c>
      <c r="J662">
        <v>4</v>
      </c>
      <c r="K662" t="s">
        <v>35</v>
      </c>
      <c r="L662" s="47">
        <v>384</v>
      </c>
      <c r="M662" t="s">
        <v>497</v>
      </c>
      <c r="N662" s="53" t="s">
        <v>6253</v>
      </c>
      <c r="O662">
        <v>6241240</v>
      </c>
      <c r="P662" s="53" t="s">
        <v>6361</v>
      </c>
      <c r="R662" s="56"/>
    </row>
    <row r="663" spans="1:18" x14ac:dyDescent="0.25">
      <c r="A663">
        <v>20028</v>
      </c>
      <c r="B663" t="s">
        <v>438</v>
      </c>
      <c r="C663" t="s">
        <v>50</v>
      </c>
      <c r="D663">
        <v>791</v>
      </c>
      <c r="E663" t="s">
        <v>51</v>
      </c>
      <c r="F663">
        <v>324</v>
      </c>
      <c r="G663" t="s">
        <v>134</v>
      </c>
      <c r="H663">
        <v>45</v>
      </c>
      <c r="I663" t="s">
        <v>436</v>
      </c>
      <c r="J663">
        <v>4</v>
      </c>
      <c r="K663" t="s">
        <v>35</v>
      </c>
      <c r="L663" s="47">
        <v>384</v>
      </c>
      <c r="M663" t="s">
        <v>498</v>
      </c>
      <c r="N663" s="53" t="s">
        <v>6249</v>
      </c>
      <c r="O663">
        <v>6241386</v>
      </c>
      <c r="P663" s="53" t="s">
        <v>6308</v>
      </c>
      <c r="R663" s="56"/>
    </row>
    <row r="664" spans="1:18" x14ac:dyDescent="0.25">
      <c r="A664">
        <v>20029</v>
      </c>
      <c r="B664" t="s">
        <v>161</v>
      </c>
      <c r="C664" t="s">
        <v>50</v>
      </c>
      <c r="D664">
        <v>791</v>
      </c>
      <c r="E664" t="s">
        <v>51</v>
      </c>
      <c r="F664">
        <v>324</v>
      </c>
      <c r="G664" t="s">
        <v>132</v>
      </c>
      <c r="H664">
        <v>50</v>
      </c>
      <c r="I664" t="s">
        <v>448</v>
      </c>
      <c r="J664">
        <v>8</v>
      </c>
      <c r="K664" t="s">
        <v>48</v>
      </c>
      <c r="L664" s="47">
        <v>768</v>
      </c>
      <c r="M664" t="s">
        <v>499</v>
      </c>
      <c r="N664" s="53" t="s">
        <v>6179</v>
      </c>
      <c r="O664">
        <v>6255175</v>
      </c>
      <c r="P664" s="53" t="s">
        <v>6309</v>
      </c>
      <c r="R664" s="56"/>
    </row>
    <row r="665" spans="1:18" x14ac:dyDescent="0.25">
      <c r="A665">
        <v>20030</v>
      </c>
      <c r="B665" t="s">
        <v>449</v>
      </c>
      <c r="C665" t="s">
        <v>50</v>
      </c>
      <c r="D665">
        <v>791</v>
      </c>
      <c r="E665" t="s">
        <v>51</v>
      </c>
      <c r="F665">
        <v>324</v>
      </c>
      <c r="G665" t="s">
        <v>102</v>
      </c>
      <c r="H665">
        <v>40</v>
      </c>
      <c r="I665" t="s">
        <v>430</v>
      </c>
      <c r="J665">
        <v>4</v>
      </c>
      <c r="K665" t="s">
        <v>35</v>
      </c>
      <c r="L665" s="47">
        <v>384</v>
      </c>
      <c r="M665" t="s">
        <v>500</v>
      </c>
      <c r="N665" s="53" t="s">
        <v>6254</v>
      </c>
      <c r="O665">
        <v>6357504</v>
      </c>
      <c r="P665" s="53" t="s">
        <v>6309</v>
      </c>
      <c r="R665" s="56"/>
    </row>
    <row r="666" spans="1:18" x14ac:dyDescent="0.25">
      <c r="A666">
        <v>20031</v>
      </c>
      <c r="B666" t="s">
        <v>171</v>
      </c>
      <c r="C666" t="s">
        <v>317</v>
      </c>
      <c r="D666">
        <v>1002</v>
      </c>
      <c r="E666" t="s">
        <v>281</v>
      </c>
      <c r="F666">
        <v>286</v>
      </c>
      <c r="G666" t="s">
        <v>109</v>
      </c>
      <c r="H666">
        <v>35</v>
      </c>
      <c r="I666" t="s">
        <v>433</v>
      </c>
      <c r="J666">
        <v>4</v>
      </c>
      <c r="K666" t="s">
        <v>48</v>
      </c>
      <c r="L666" s="47">
        <v>768</v>
      </c>
      <c r="M666" t="s">
        <v>501</v>
      </c>
      <c r="N666" s="53" t="s">
        <v>6246</v>
      </c>
      <c r="O666">
        <v>6357504</v>
      </c>
      <c r="P666" s="53" t="s">
        <v>6356</v>
      </c>
      <c r="R666" s="56"/>
    </row>
    <row r="667" spans="1:18" x14ac:dyDescent="0.25">
      <c r="A667">
        <v>20032</v>
      </c>
      <c r="B667" t="s">
        <v>446</v>
      </c>
      <c r="C667" t="s">
        <v>50</v>
      </c>
      <c r="D667">
        <v>791</v>
      </c>
      <c r="E667" t="s">
        <v>51</v>
      </c>
      <c r="F667">
        <v>324</v>
      </c>
      <c r="G667" t="s">
        <v>102</v>
      </c>
      <c r="H667">
        <v>40</v>
      </c>
      <c r="I667" t="s">
        <v>216</v>
      </c>
      <c r="J667">
        <v>8</v>
      </c>
      <c r="K667" t="s">
        <v>35</v>
      </c>
      <c r="L667" s="47">
        <v>384</v>
      </c>
      <c r="M667" t="s">
        <v>502</v>
      </c>
      <c r="N667" s="53" t="s">
        <v>6160</v>
      </c>
      <c r="O667">
        <v>6371148</v>
      </c>
      <c r="P667" s="53" t="s">
        <v>6284</v>
      </c>
      <c r="R667" s="56"/>
    </row>
    <row r="668" spans="1:18" x14ac:dyDescent="0.25">
      <c r="A668">
        <v>20033</v>
      </c>
      <c r="B668" t="s">
        <v>49</v>
      </c>
      <c r="C668" t="s">
        <v>50</v>
      </c>
      <c r="D668">
        <v>791</v>
      </c>
      <c r="E668" t="s">
        <v>51</v>
      </c>
      <c r="F668">
        <v>324</v>
      </c>
      <c r="G668" t="s">
        <v>134</v>
      </c>
      <c r="H668">
        <v>45</v>
      </c>
      <c r="I668" t="s">
        <v>30</v>
      </c>
      <c r="J668">
        <v>8</v>
      </c>
      <c r="K668" t="s">
        <v>35</v>
      </c>
      <c r="L668" s="47">
        <v>384</v>
      </c>
      <c r="M668" t="s">
        <v>503</v>
      </c>
      <c r="N668" s="53" t="s">
        <v>6177</v>
      </c>
      <c r="O668">
        <v>6371729</v>
      </c>
      <c r="P668" s="53" t="s">
        <v>6307</v>
      </c>
      <c r="R668" s="56"/>
    </row>
    <row r="669" spans="1:18" x14ac:dyDescent="0.25">
      <c r="A669">
        <v>20034</v>
      </c>
      <c r="B669" t="s">
        <v>137</v>
      </c>
      <c r="C669" t="s">
        <v>50</v>
      </c>
      <c r="D669">
        <v>791</v>
      </c>
      <c r="E669" t="s">
        <v>51</v>
      </c>
      <c r="F669">
        <v>324</v>
      </c>
      <c r="G669" t="s">
        <v>85</v>
      </c>
      <c r="H669">
        <v>25</v>
      </c>
      <c r="I669" t="s">
        <v>429</v>
      </c>
      <c r="J669">
        <v>4</v>
      </c>
      <c r="K669" t="s">
        <v>35</v>
      </c>
      <c r="L669" s="47">
        <v>384</v>
      </c>
      <c r="M669" t="s">
        <v>504</v>
      </c>
      <c r="N669" s="53" t="s">
        <v>6136</v>
      </c>
      <c r="O669">
        <v>6372019</v>
      </c>
      <c r="P669" s="53" t="s">
        <v>6272</v>
      </c>
      <c r="R669" s="56"/>
    </row>
    <row r="670" spans="1:18" x14ac:dyDescent="0.25">
      <c r="A670">
        <v>20035</v>
      </c>
      <c r="B670" t="s">
        <v>142</v>
      </c>
      <c r="C670" t="s">
        <v>50</v>
      </c>
      <c r="D670">
        <v>791</v>
      </c>
      <c r="E670" t="s">
        <v>51</v>
      </c>
      <c r="F670">
        <v>324</v>
      </c>
      <c r="G670" t="s">
        <v>85</v>
      </c>
      <c r="H670">
        <v>25</v>
      </c>
      <c r="I670" t="s">
        <v>30</v>
      </c>
      <c r="J670">
        <v>8</v>
      </c>
      <c r="K670" t="s">
        <v>48</v>
      </c>
      <c r="L670" s="47">
        <v>768</v>
      </c>
      <c r="M670" t="s">
        <v>505</v>
      </c>
      <c r="N670" s="53" t="s">
        <v>6244</v>
      </c>
      <c r="O670">
        <v>6372019</v>
      </c>
      <c r="P670" s="53" t="s">
        <v>6310</v>
      </c>
      <c r="R670" s="56"/>
    </row>
    <row r="671" spans="1:18" x14ac:dyDescent="0.25">
      <c r="A671">
        <v>20036</v>
      </c>
      <c r="B671" t="s">
        <v>171</v>
      </c>
      <c r="C671" t="s">
        <v>317</v>
      </c>
      <c r="D671">
        <v>1002</v>
      </c>
      <c r="E671" t="s">
        <v>281</v>
      </c>
      <c r="F671">
        <v>286</v>
      </c>
      <c r="G671" t="s">
        <v>109</v>
      </c>
      <c r="H671">
        <v>35</v>
      </c>
      <c r="I671" t="s">
        <v>433</v>
      </c>
      <c r="J671">
        <v>4</v>
      </c>
      <c r="K671" t="s">
        <v>35</v>
      </c>
      <c r="L671" s="47">
        <v>384</v>
      </c>
      <c r="M671" t="s">
        <v>506</v>
      </c>
      <c r="N671" s="53" t="s">
        <v>6246</v>
      </c>
      <c r="O671">
        <v>6372019</v>
      </c>
      <c r="P671" s="53" t="s">
        <v>6356</v>
      </c>
      <c r="R671" s="56"/>
    </row>
    <row r="672" spans="1:18" x14ac:dyDescent="0.25">
      <c r="A672">
        <v>20037</v>
      </c>
      <c r="B672" t="s">
        <v>171</v>
      </c>
      <c r="C672" t="s">
        <v>317</v>
      </c>
      <c r="D672">
        <v>1002</v>
      </c>
      <c r="E672" t="s">
        <v>281</v>
      </c>
      <c r="F672">
        <v>286</v>
      </c>
      <c r="G672" t="s">
        <v>109</v>
      </c>
      <c r="H672">
        <v>35</v>
      </c>
      <c r="I672" t="s">
        <v>433</v>
      </c>
      <c r="J672">
        <v>4</v>
      </c>
      <c r="K672" t="s">
        <v>35</v>
      </c>
      <c r="L672" s="47">
        <v>384</v>
      </c>
      <c r="M672" t="s">
        <v>507</v>
      </c>
      <c r="N672" s="53" t="s">
        <v>6246</v>
      </c>
      <c r="O672">
        <v>6502653</v>
      </c>
      <c r="P672" s="53" t="s">
        <v>6356</v>
      </c>
      <c r="R672" s="56"/>
    </row>
    <row r="673" spans="1:18" x14ac:dyDescent="0.25">
      <c r="A673">
        <v>20038</v>
      </c>
      <c r="B673" t="s">
        <v>427</v>
      </c>
      <c r="C673" t="s">
        <v>50</v>
      </c>
      <c r="D673">
        <v>791</v>
      </c>
      <c r="E673" t="s">
        <v>51</v>
      </c>
      <c r="F673">
        <v>324</v>
      </c>
      <c r="G673" t="s">
        <v>85</v>
      </c>
      <c r="H673">
        <v>25</v>
      </c>
      <c r="I673" t="s">
        <v>429</v>
      </c>
      <c r="J673">
        <v>4</v>
      </c>
      <c r="K673" t="s">
        <v>35</v>
      </c>
      <c r="L673" s="47">
        <v>384</v>
      </c>
      <c r="M673" t="s">
        <v>508</v>
      </c>
      <c r="N673" s="53" t="s">
        <v>6243</v>
      </c>
      <c r="O673">
        <v>6517168</v>
      </c>
      <c r="P673" s="53" t="s">
        <v>6354</v>
      </c>
      <c r="R673" s="56"/>
    </row>
    <row r="674" spans="1:18" x14ac:dyDescent="0.25">
      <c r="A674">
        <v>20039</v>
      </c>
      <c r="B674" t="s">
        <v>427</v>
      </c>
      <c r="C674" t="s">
        <v>50</v>
      </c>
      <c r="D674">
        <v>791</v>
      </c>
      <c r="E674" t="s">
        <v>51</v>
      </c>
      <c r="F674">
        <v>324</v>
      </c>
      <c r="G674" t="s">
        <v>109</v>
      </c>
      <c r="H674">
        <v>35</v>
      </c>
      <c r="I674" t="s">
        <v>450</v>
      </c>
      <c r="J674">
        <v>16</v>
      </c>
      <c r="K674" t="s">
        <v>197</v>
      </c>
      <c r="L674" s="47">
        <v>3000</v>
      </c>
      <c r="M674" t="s">
        <v>509</v>
      </c>
      <c r="N674" s="53" t="s">
        <v>6243</v>
      </c>
      <c r="O674">
        <v>6517168</v>
      </c>
      <c r="P674" s="53" t="s">
        <v>6354</v>
      </c>
      <c r="R674" s="56"/>
    </row>
    <row r="675" spans="1:18" x14ac:dyDescent="0.25">
      <c r="A675">
        <v>20040</v>
      </c>
      <c r="B675" t="s">
        <v>446</v>
      </c>
      <c r="C675" t="s">
        <v>50</v>
      </c>
      <c r="D675">
        <v>791</v>
      </c>
      <c r="E675" t="s">
        <v>51</v>
      </c>
      <c r="F675">
        <v>324</v>
      </c>
      <c r="G675" t="s">
        <v>102</v>
      </c>
      <c r="H675">
        <v>40</v>
      </c>
      <c r="I675" t="s">
        <v>430</v>
      </c>
      <c r="J675">
        <v>4</v>
      </c>
      <c r="K675" t="s">
        <v>35</v>
      </c>
      <c r="L675" s="47">
        <v>384</v>
      </c>
      <c r="M675" t="s">
        <v>510</v>
      </c>
      <c r="N675" s="53" t="s">
        <v>6160</v>
      </c>
      <c r="O675">
        <v>6517168</v>
      </c>
      <c r="P675" s="53" t="s">
        <v>6284</v>
      </c>
      <c r="R675" s="56"/>
    </row>
    <row r="676" spans="1:18" x14ac:dyDescent="0.25">
      <c r="A676">
        <v>20041</v>
      </c>
      <c r="B676" t="s">
        <v>451</v>
      </c>
      <c r="C676" t="s">
        <v>50</v>
      </c>
      <c r="D676">
        <v>791</v>
      </c>
      <c r="E676" t="s">
        <v>51</v>
      </c>
      <c r="F676">
        <v>324</v>
      </c>
      <c r="G676" t="s">
        <v>102</v>
      </c>
      <c r="H676">
        <v>40</v>
      </c>
      <c r="I676" t="s">
        <v>430</v>
      </c>
      <c r="J676">
        <v>4</v>
      </c>
      <c r="K676" t="s">
        <v>35</v>
      </c>
      <c r="L676" s="47">
        <v>384</v>
      </c>
      <c r="M676" t="s">
        <v>511</v>
      </c>
      <c r="N676" s="53" t="s">
        <v>6255</v>
      </c>
      <c r="O676">
        <v>6517168</v>
      </c>
      <c r="P676" s="53" t="s">
        <v>6362</v>
      </c>
      <c r="R676" s="56"/>
    </row>
    <row r="677" spans="1:18" x14ac:dyDescent="0.25">
      <c r="A677">
        <v>20042</v>
      </c>
      <c r="B677" t="s">
        <v>137</v>
      </c>
      <c r="C677" t="s">
        <v>50</v>
      </c>
      <c r="D677">
        <v>791</v>
      </c>
      <c r="E677" t="s">
        <v>51</v>
      </c>
      <c r="F677">
        <v>324</v>
      </c>
      <c r="G677" t="s">
        <v>85</v>
      </c>
      <c r="H677">
        <v>25</v>
      </c>
      <c r="I677" t="s">
        <v>30</v>
      </c>
      <c r="J677">
        <v>8</v>
      </c>
      <c r="K677" t="s">
        <v>35</v>
      </c>
      <c r="L677" s="47">
        <v>384</v>
      </c>
      <c r="M677" t="s">
        <v>512</v>
      </c>
      <c r="N677" s="53" t="s">
        <v>6136</v>
      </c>
      <c r="O677">
        <v>6517168</v>
      </c>
      <c r="P677" s="53" t="s">
        <v>6272</v>
      </c>
      <c r="R677" s="56"/>
    </row>
    <row r="678" spans="1:18" x14ac:dyDescent="0.25">
      <c r="A678">
        <v>20043</v>
      </c>
      <c r="B678" t="s">
        <v>142</v>
      </c>
      <c r="C678" t="s">
        <v>50</v>
      </c>
      <c r="D678">
        <v>791</v>
      </c>
      <c r="E678" t="s">
        <v>51</v>
      </c>
      <c r="F678">
        <v>324</v>
      </c>
      <c r="G678" t="s">
        <v>85</v>
      </c>
      <c r="H678">
        <v>25</v>
      </c>
      <c r="I678" t="s">
        <v>452</v>
      </c>
      <c r="J678">
        <v>8</v>
      </c>
      <c r="K678" t="s">
        <v>35</v>
      </c>
      <c r="L678" s="47">
        <v>384</v>
      </c>
      <c r="M678" t="s">
        <v>513</v>
      </c>
      <c r="N678" s="53" t="s">
        <v>6244</v>
      </c>
      <c r="O678">
        <v>6517168</v>
      </c>
      <c r="P678" s="53" t="s">
        <v>6310</v>
      </c>
      <c r="R678" s="56"/>
    </row>
    <row r="679" spans="1:18" x14ac:dyDescent="0.25">
      <c r="A679">
        <v>20044</v>
      </c>
      <c r="B679" t="s">
        <v>142</v>
      </c>
      <c r="C679" t="s">
        <v>50</v>
      </c>
      <c r="D679">
        <v>791</v>
      </c>
      <c r="E679" t="s">
        <v>51</v>
      </c>
      <c r="F679">
        <v>324</v>
      </c>
      <c r="G679" t="s">
        <v>85</v>
      </c>
      <c r="H679">
        <v>25</v>
      </c>
      <c r="I679" t="s">
        <v>30</v>
      </c>
      <c r="J679">
        <v>8</v>
      </c>
      <c r="K679" t="s">
        <v>29</v>
      </c>
      <c r="L679" s="47">
        <v>1000</v>
      </c>
      <c r="M679" t="s">
        <v>514</v>
      </c>
      <c r="N679" s="53" t="s">
        <v>6244</v>
      </c>
      <c r="O679">
        <v>6517168</v>
      </c>
      <c r="P679" s="53" t="s">
        <v>6310</v>
      </c>
      <c r="R679" s="56"/>
    </row>
    <row r="680" spans="1:18" x14ac:dyDescent="0.25">
      <c r="A680">
        <v>20045</v>
      </c>
      <c r="B680" t="s">
        <v>161</v>
      </c>
      <c r="C680" t="s">
        <v>50</v>
      </c>
      <c r="D680">
        <v>791</v>
      </c>
      <c r="E680" t="s">
        <v>51</v>
      </c>
      <c r="F680">
        <v>324</v>
      </c>
      <c r="G680" t="s">
        <v>102</v>
      </c>
      <c r="H680">
        <v>40</v>
      </c>
      <c r="I680" t="s">
        <v>30</v>
      </c>
      <c r="J680">
        <v>8</v>
      </c>
      <c r="K680" t="s">
        <v>35</v>
      </c>
      <c r="L680" s="47">
        <v>384</v>
      </c>
      <c r="M680" t="s">
        <v>515</v>
      </c>
      <c r="N680" s="53" t="s">
        <v>6179</v>
      </c>
      <c r="O680">
        <v>6531537</v>
      </c>
      <c r="P680" s="53" t="s">
        <v>6309</v>
      </c>
      <c r="R680" s="56"/>
    </row>
    <row r="681" spans="1:18" x14ac:dyDescent="0.25">
      <c r="A681">
        <v>20046</v>
      </c>
      <c r="B681" t="s">
        <v>97</v>
      </c>
      <c r="C681" t="s">
        <v>321</v>
      </c>
      <c r="D681">
        <v>658</v>
      </c>
      <c r="E681" t="s">
        <v>297</v>
      </c>
      <c r="F681">
        <v>424</v>
      </c>
      <c r="G681" t="s">
        <v>127</v>
      </c>
      <c r="H681">
        <v>30</v>
      </c>
      <c r="I681" t="s">
        <v>30</v>
      </c>
      <c r="J681">
        <v>8</v>
      </c>
      <c r="K681" t="s">
        <v>48</v>
      </c>
      <c r="L681" s="47">
        <v>768</v>
      </c>
      <c r="M681" t="s">
        <v>516</v>
      </c>
      <c r="N681" s="53" t="s">
        <v>6145</v>
      </c>
      <c r="O681">
        <v>6531537</v>
      </c>
      <c r="P681" s="53" t="s">
        <v>6279</v>
      </c>
      <c r="R681" s="56"/>
    </row>
    <row r="682" spans="1:18" x14ac:dyDescent="0.25">
      <c r="A682">
        <v>20047</v>
      </c>
      <c r="B682" t="s">
        <v>453</v>
      </c>
      <c r="C682" t="s">
        <v>50</v>
      </c>
      <c r="D682">
        <v>791</v>
      </c>
      <c r="E682" t="s">
        <v>51</v>
      </c>
      <c r="F682">
        <v>324</v>
      </c>
      <c r="G682" t="s">
        <v>109</v>
      </c>
      <c r="H682">
        <v>35</v>
      </c>
      <c r="I682" t="s">
        <v>216</v>
      </c>
      <c r="J682">
        <v>8</v>
      </c>
      <c r="K682" t="s">
        <v>48</v>
      </c>
      <c r="L682" s="47">
        <v>768</v>
      </c>
      <c r="M682" t="s">
        <v>517</v>
      </c>
      <c r="N682" s="53" t="s">
        <v>6256</v>
      </c>
      <c r="O682">
        <v>6618481</v>
      </c>
      <c r="P682" s="53" t="s">
        <v>6302</v>
      </c>
      <c r="R682" s="56"/>
    </row>
    <row r="683" spans="1:18" x14ac:dyDescent="0.25">
      <c r="A683">
        <v>20048</v>
      </c>
      <c r="B683" t="s">
        <v>161</v>
      </c>
      <c r="C683" t="s">
        <v>50</v>
      </c>
      <c r="D683">
        <v>791</v>
      </c>
      <c r="E683" t="s">
        <v>51</v>
      </c>
      <c r="F683">
        <v>324</v>
      </c>
      <c r="G683" t="s">
        <v>102</v>
      </c>
      <c r="H683">
        <v>40</v>
      </c>
      <c r="I683" t="s">
        <v>452</v>
      </c>
      <c r="J683">
        <v>8</v>
      </c>
      <c r="K683" t="s">
        <v>48</v>
      </c>
      <c r="L683" s="47">
        <v>768</v>
      </c>
      <c r="M683" t="s">
        <v>518</v>
      </c>
      <c r="N683" s="53" t="s">
        <v>6179</v>
      </c>
      <c r="O683">
        <v>6622255</v>
      </c>
      <c r="P683" s="53" t="s">
        <v>6309</v>
      </c>
      <c r="R683" s="56"/>
    </row>
    <row r="684" spans="1:18" x14ac:dyDescent="0.25">
      <c r="A684">
        <v>20049</v>
      </c>
      <c r="B684" t="s">
        <v>454</v>
      </c>
      <c r="C684" t="s">
        <v>50</v>
      </c>
      <c r="D684">
        <v>791</v>
      </c>
      <c r="E684" t="s">
        <v>51</v>
      </c>
      <c r="F684">
        <v>324</v>
      </c>
      <c r="G684" t="s">
        <v>109</v>
      </c>
      <c r="H684">
        <v>35</v>
      </c>
      <c r="I684" t="s">
        <v>216</v>
      </c>
      <c r="J684">
        <v>8</v>
      </c>
      <c r="K684" t="s">
        <v>48</v>
      </c>
      <c r="L684" s="47">
        <v>768</v>
      </c>
      <c r="M684" t="s">
        <v>519</v>
      </c>
      <c r="N684" s="53" t="s">
        <v>6257</v>
      </c>
      <c r="O684">
        <v>6653607</v>
      </c>
      <c r="P684" s="53" t="s">
        <v>6294</v>
      </c>
      <c r="R684" s="56"/>
    </row>
    <row r="685" spans="1:18" x14ac:dyDescent="0.25">
      <c r="A685">
        <v>20050</v>
      </c>
      <c r="B685" t="s">
        <v>49</v>
      </c>
      <c r="C685" t="s">
        <v>50</v>
      </c>
      <c r="D685">
        <v>791</v>
      </c>
      <c r="E685" t="s">
        <v>51</v>
      </c>
      <c r="F685">
        <v>324</v>
      </c>
      <c r="G685" t="s">
        <v>134</v>
      </c>
      <c r="H685">
        <v>45</v>
      </c>
      <c r="I685" t="s">
        <v>430</v>
      </c>
      <c r="J685">
        <v>4</v>
      </c>
      <c r="K685" t="s">
        <v>35</v>
      </c>
      <c r="L685" s="47">
        <v>384</v>
      </c>
      <c r="M685" t="s">
        <v>520</v>
      </c>
      <c r="N685" s="53" t="s">
        <v>6177</v>
      </c>
      <c r="O685">
        <v>6662171</v>
      </c>
      <c r="P685" s="53" t="s">
        <v>6307</v>
      </c>
      <c r="R685" s="56"/>
    </row>
    <row r="686" spans="1:18" x14ac:dyDescent="0.25">
      <c r="A686">
        <v>20051</v>
      </c>
      <c r="B686" t="s">
        <v>455</v>
      </c>
      <c r="C686" t="s">
        <v>50</v>
      </c>
      <c r="D686">
        <v>791</v>
      </c>
      <c r="E686" t="s">
        <v>51</v>
      </c>
      <c r="F686">
        <v>324</v>
      </c>
      <c r="G686" t="s">
        <v>132</v>
      </c>
      <c r="H686">
        <v>50</v>
      </c>
      <c r="I686" t="s">
        <v>436</v>
      </c>
      <c r="J686">
        <v>4</v>
      </c>
      <c r="K686" t="s">
        <v>35</v>
      </c>
      <c r="L686" s="47">
        <v>384</v>
      </c>
      <c r="M686" t="s">
        <v>521</v>
      </c>
      <c r="N686" s="53" t="s">
        <v>6258</v>
      </c>
      <c r="O686">
        <v>6662316</v>
      </c>
      <c r="P686" s="53" t="s">
        <v>6307</v>
      </c>
      <c r="R686" s="56"/>
    </row>
    <row r="687" spans="1:18" x14ac:dyDescent="0.25">
      <c r="A687">
        <v>20052</v>
      </c>
      <c r="B687" t="s">
        <v>137</v>
      </c>
      <c r="C687" t="s">
        <v>50</v>
      </c>
      <c r="D687">
        <v>791</v>
      </c>
      <c r="E687" t="s">
        <v>51</v>
      </c>
      <c r="F687">
        <v>324</v>
      </c>
      <c r="G687" t="s">
        <v>85</v>
      </c>
      <c r="H687">
        <v>25</v>
      </c>
      <c r="I687" t="s">
        <v>456</v>
      </c>
      <c r="J687">
        <v>8</v>
      </c>
      <c r="K687" t="s">
        <v>35</v>
      </c>
      <c r="L687" s="47">
        <v>384</v>
      </c>
      <c r="M687" t="s">
        <v>522</v>
      </c>
      <c r="N687" s="53" t="s">
        <v>6136</v>
      </c>
      <c r="O687">
        <v>6676396</v>
      </c>
      <c r="P687" s="53" t="s">
        <v>6272</v>
      </c>
      <c r="R687" s="56"/>
    </row>
    <row r="688" spans="1:18" x14ac:dyDescent="0.25">
      <c r="A688">
        <v>20053</v>
      </c>
      <c r="B688" t="s">
        <v>167</v>
      </c>
      <c r="C688" t="s">
        <v>441</v>
      </c>
      <c r="D688">
        <v>915</v>
      </c>
      <c r="E688" t="s">
        <v>51</v>
      </c>
      <c r="F688">
        <v>324</v>
      </c>
      <c r="G688" t="s">
        <v>102</v>
      </c>
      <c r="H688">
        <v>40</v>
      </c>
      <c r="I688" t="s">
        <v>457</v>
      </c>
      <c r="J688">
        <v>12</v>
      </c>
      <c r="K688" t="s">
        <v>48</v>
      </c>
      <c r="L688" s="47">
        <v>768</v>
      </c>
      <c r="M688" t="s">
        <v>523</v>
      </c>
      <c r="N688" s="53" t="s">
        <v>6144</v>
      </c>
      <c r="O688">
        <v>6676686</v>
      </c>
      <c r="P688" s="53" t="s">
        <v>6278</v>
      </c>
      <c r="R688" s="56"/>
    </row>
    <row r="689" spans="1:18" x14ac:dyDescent="0.25">
      <c r="A689">
        <v>20054</v>
      </c>
      <c r="B689" t="s">
        <v>167</v>
      </c>
      <c r="C689" t="s">
        <v>441</v>
      </c>
      <c r="D689">
        <v>915</v>
      </c>
      <c r="E689" t="s">
        <v>51</v>
      </c>
      <c r="F689">
        <v>324</v>
      </c>
      <c r="G689" t="s">
        <v>102</v>
      </c>
      <c r="H689">
        <v>40</v>
      </c>
      <c r="I689" t="s">
        <v>458</v>
      </c>
      <c r="J689">
        <v>16</v>
      </c>
      <c r="K689" t="s">
        <v>48</v>
      </c>
      <c r="L689" s="47">
        <v>768</v>
      </c>
      <c r="M689" t="s">
        <v>524</v>
      </c>
      <c r="N689" s="53" t="s">
        <v>6144</v>
      </c>
      <c r="O689">
        <v>6676686</v>
      </c>
      <c r="P689" s="53" t="s">
        <v>6278</v>
      </c>
      <c r="R689" s="56"/>
    </row>
    <row r="690" spans="1:18" x14ac:dyDescent="0.25">
      <c r="A690">
        <v>20055</v>
      </c>
      <c r="B690" t="s">
        <v>171</v>
      </c>
      <c r="C690" t="s">
        <v>317</v>
      </c>
      <c r="D690">
        <v>1002</v>
      </c>
      <c r="E690" t="s">
        <v>281</v>
      </c>
      <c r="F690">
        <v>286</v>
      </c>
      <c r="G690" t="s">
        <v>109</v>
      </c>
      <c r="H690">
        <v>35</v>
      </c>
      <c r="I690" t="s">
        <v>436</v>
      </c>
      <c r="J690">
        <v>4</v>
      </c>
      <c r="K690" t="s">
        <v>35</v>
      </c>
      <c r="L690" s="47">
        <v>384</v>
      </c>
      <c r="M690" t="s">
        <v>525</v>
      </c>
      <c r="N690" s="53" t="s">
        <v>6246</v>
      </c>
      <c r="O690">
        <v>6676686</v>
      </c>
      <c r="P690" s="53" t="s">
        <v>6356</v>
      </c>
      <c r="R690" s="56"/>
    </row>
    <row r="691" spans="1:18" x14ac:dyDescent="0.25">
      <c r="A691">
        <v>20056</v>
      </c>
      <c r="B691" t="s">
        <v>113</v>
      </c>
      <c r="C691" t="s">
        <v>50</v>
      </c>
      <c r="D691">
        <v>791</v>
      </c>
      <c r="E691" t="s">
        <v>51</v>
      </c>
      <c r="F691">
        <v>324</v>
      </c>
      <c r="G691" t="s">
        <v>102</v>
      </c>
      <c r="H691">
        <v>40</v>
      </c>
      <c r="I691" t="s">
        <v>30</v>
      </c>
      <c r="J691">
        <v>8</v>
      </c>
      <c r="K691" t="s">
        <v>48</v>
      </c>
      <c r="L691" s="47">
        <v>768</v>
      </c>
      <c r="M691" t="s">
        <v>526</v>
      </c>
      <c r="N691" s="53" t="s">
        <v>6259</v>
      </c>
      <c r="O691">
        <v>6721827</v>
      </c>
      <c r="P691" s="53" t="s">
        <v>6363</v>
      </c>
      <c r="R691" s="56"/>
    </row>
    <row r="692" spans="1:18" x14ac:dyDescent="0.25">
      <c r="A692">
        <v>20057</v>
      </c>
      <c r="B692" t="s">
        <v>167</v>
      </c>
      <c r="C692" t="s">
        <v>441</v>
      </c>
      <c r="D692">
        <v>915</v>
      </c>
      <c r="E692" t="s">
        <v>51</v>
      </c>
      <c r="F692">
        <v>324</v>
      </c>
      <c r="G692" t="s">
        <v>102</v>
      </c>
      <c r="H692">
        <v>40</v>
      </c>
      <c r="I692" t="s">
        <v>457</v>
      </c>
      <c r="J692">
        <v>12</v>
      </c>
      <c r="K692" t="s">
        <v>48</v>
      </c>
      <c r="L692" s="47">
        <v>768</v>
      </c>
      <c r="M692" t="s">
        <v>527</v>
      </c>
      <c r="N692" s="53" t="s">
        <v>6144</v>
      </c>
      <c r="O692">
        <v>6756808</v>
      </c>
      <c r="P692" s="53" t="s">
        <v>6278</v>
      </c>
      <c r="R692" s="56"/>
    </row>
    <row r="693" spans="1:18" x14ac:dyDescent="0.25">
      <c r="A693">
        <v>20058</v>
      </c>
      <c r="B693" t="s">
        <v>453</v>
      </c>
      <c r="C693" t="s">
        <v>50</v>
      </c>
      <c r="D693">
        <v>791</v>
      </c>
      <c r="E693" t="s">
        <v>51</v>
      </c>
      <c r="F693">
        <v>324</v>
      </c>
      <c r="G693" t="s">
        <v>109</v>
      </c>
      <c r="H693">
        <v>35</v>
      </c>
      <c r="I693" t="s">
        <v>216</v>
      </c>
      <c r="J693">
        <v>8</v>
      </c>
      <c r="K693" t="s">
        <v>48</v>
      </c>
      <c r="L693" s="47">
        <v>768</v>
      </c>
      <c r="M693" t="s">
        <v>528</v>
      </c>
      <c r="N693" s="53" t="s">
        <v>6256</v>
      </c>
      <c r="O693">
        <v>6807174</v>
      </c>
      <c r="P693" s="53" t="s">
        <v>6302</v>
      </c>
      <c r="R693" s="56"/>
    </row>
    <row r="694" spans="1:18" x14ac:dyDescent="0.25">
      <c r="A694">
        <v>20059</v>
      </c>
      <c r="B694" t="s">
        <v>453</v>
      </c>
      <c r="C694" t="s">
        <v>50</v>
      </c>
      <c r="D694">
        <v>791</v>
      </c>
      <c r="E694" t="s">
        <v>51</v>
      </c>
      <c r="F694">
        <v>324</v>
      </c>
      <c r="G694" t="s">
        <v>109</v>
      </c>
      <c r="H694">
        <v>35</v>
      </c>
      <c r="I694" t="s">
        <v>216</v>
      </c>
      <c r="J694">
        <v>8</v>
      </c>
      <c r="K694" t="s">
        <v>48</v>
      </c>
      <c r="L694" s="47">
        <v>768</v>
      </c>
      <c r="M694" t="s">
        <v>528</v>
      </c>
      <c r="N694" s="53" t="s">
        <v>6256</v>
      </c>
      <c r="O694">
        <v>6807174</v>
      </c>
      <c r="P694" s="53" t="s">
        <v>6302</v>
      </c>
      <c r="R694" s="56"/>
    </row>
    <row r="695" spans="1:18" x14ac:dyDescent="0.25">
      <c r="A695">
        <v>20060</v>
      </c>
      <c r="B695" t="s">
        <v>459</v>
      </c>
      <c r="C695" t="s">
        <v>50</v>
      </c>
      <c r="D695">
        <v>791</v>
      </c>
      <c r="E695" t="s">
        <v>51</v>
      </c>
      <c r="F695">
        <v>324</v>
      </c>
      <c r="G695" t="s">
        <v>102</v>
      </c>
      <c r="H695">
        <v>40</v>
      </c>
      <c r="I695" t="s">
        <v>216</v>
      </c>
      <c r="J695">
        <v>8</v>
      </c>
      <c r="K695" t="s">
        <v>48</v>
      </c>
      <c r="L695" s="47">
        <v>768</v>
      </c>
      <c r="M695" t="s">
        <v>529</v>
      </c>
      <c r="N695" s="53" t="s">
        <v>6260</v>
      </c>
      <c r="O695">
        <v>6807465</v>
      </c>
      <c r="P695" s="53" t="s">
        <v>6364</v>
      </c>
      <c r="R695" s="56"/>
    </row>
    <row r="696" spans="1:18" x14ac:dyDescent="0.25">
      <c r="A696">
        <v>20061</v>
      </c>
      <c r="B696" t="s">
        <v>455</v>
      </c>
      <c r="C696" t="s">
        <v>50</v>
      </c>
      <c r="D696">
        <v>791</v>
      </c>
      <c r="E696" t="s">
        <v>51</v>
      </c>
      <c r="F696">
        <v>324</v>
      </c>
      <c r="G696" t="s">
        <v>132</v>
      </c>
      <c r="H696">
        <v>50</v>
      </c>
      <c r="I696" t="s">
        <v>30</v>
      </c>
      <c r="J696">
        <v>8</v>
      </c>
      <c r="K696" t="s">
        <v>35</v>
      </c>
      <c r="L696" s="47">
        <v>384</v>
      </c>
      <c r="M696" t="s">
        <v>530</v>
      </c>
      <c r="N696" s="53" t="s">
        <v>6258</v>
      </c>
      <c r="O696">
        <v>6807465</v>
      </c>
      <c r="P696" s="53" t="s">
        <v>6307</v>
      </c>
      <c r="R696" s="56"/>
    </row>
    <row r="697" spans="1:18" x14ac:dyDescent="0.25">
      <c r="A697">
        <v>20062</v>
      </c>
      <c r="B697" t="s">
        <v>171</v>
      </c>
      <c r="C697" t="s">
        <v>317</v>
      </c>
      <c r="D697">
        <v>1002</v>
      </c>
      <c r="E697" t="s">
        <v>281</v>
      </c>
      <c r="F697">
        <v>378</v>
      </c>
      <c r="G697" t="s">
        <v>109</v>
      </c>
      <c r="H697">
        <v>35</v>
      </c>
      <c r="I697" t="s">
        <v>436</v>
      </c>
      <c r="J697">
        <v>4</v>
      </c>
      <c r="K697" t="s">
        <v>35</v>
      </c>
      <c r="L697" s="47">
        <v>384</v>
      </c>
      <c r="M697" t="s">
        <v>531</v>
      </c>
      <c r="N697" s="53" t="s">
        <v>6246</v>
      </c>
      <c r="O697">
        <v>6807465</v>
      </c>
      <c r="P697" s="53" t="s">
        <v>6356</v>
      </c>
      <c r="R697" s="56"/>
    </row>
    <row r="698" spans="1:18" x14ac:dyDescent="0.25">
      <c r="A698">
        <v>20063</v>
      </c>
      <c r="B698" t="s">
        <v>98</v>
      </c>
      <c r="C698" t="s">
        <v>321</v>
      </c>
      <c r="D698">
        <v>658</v>
      </c>
      <c r="E698" t="s">
        <v>297</v>
      </c>
      <c r="F698">
        <v>424</v>
      </c>
      <c r="G698" t="s">
        <v>85</v>
      </c>
      <c r="H698">
        <v>25</v>
      </c>
      <c r="I698" t="s">
        <v>460</v>
      </c>
      <c r="J698">
        <v>8</v>
      </c>
      <c r="K698" t="s">
        <v>48</v>
      </c>
      <c r="L698" s="47">
        <v>768</v>
      </c>
      <c r="M698" t="s">
        <v>532</v>
      </c>
      <c r="N698" s="53" t="s">
        <v>6135</v>
      </c>
      <c r="O698">
        <v>6807465</v>
      </c>
      <c r="P698" s="53" t="s">
        <v>6272</v>
      </c>
      <c r="R698" s="56"/>
    </row>
    <row r="699" spans="1:18" x14ac:dyDescent="0.25">
      <c r="A699">
        <v>20064</v>
      </c>
      <c r="B699" t="s">
        <v>427</v>
      </c>
      <c r="C699" t="s">
        <v>50</v>
      </c>
      <c r="D699">
        <v>791</v>
      </c>
      <c r="E699" t="s">
        <v>51</v>
      </c>
      <c r="F699">
        <v>324</v>
      </c>
      <c r="G699" t="s">
        <v>85</v>
      </c>
      <c r="H699">
        <v>25</v>
      </c>
      <c r="I699" t="s">
        <v>216</v>
      </c>
      <c r="J699">
        <v>8</v>
      </c>
      <c r="K699" t="s">
        <v>48</v>
      </c>
      <c r="L699" s="47">
        <v>768</v>
      </c>
      <c r="M699" t="s">
        <v>533</v>
      </c>
      <c r="N699" s="53" t="s">
        <v>6243</v>
      </c>
      <c r="O699">
        <v>6820238</v>
      </c>
      <c r="P699" s="53" t="s">
        <v>6354</v>
      </c>
      <c r="R699" s="56"/>
    </row>
    <row r="700" spans="1:18" x14ac:dyDescent="0.25">
      <c r="A700">
        <v>20065</v>
      </c>
      <c r="B700" t="s">
        <v>455</v>
      </c>
      <c r="C700" t="s">
        <v>50</v>
      </c>
      <c r="D700">
        <v>791</v>
      </c>
      <c r="E700" t="s">
        <v>51</v>
      </c>
      <c r="F700">
        <v>324</v>
      </c>
      <c r="G700" t="s">
        <v>132</v>
      </c>
      <c r="H700">
        <v>50</v>
      </c>
      <c r="I700" t="s">
        <v>436</v>
      </c>
      <c r="J700">
        <v>4</v>
      </c>
      <c r="K700" t="s">
        <v>48</v>
      </c>
      <c r="L700" s="47">
        <v>768</v>
      </c>
      <c r="M700" t="s">
        <v>534</v>
      </c>
      <c r="N700" s="53" t="s">
        <v>6258</v>
      </c>
      <c r="O700">
        <v>6820528</v>
      </c>
      <c r="P700" s="53" t="s">
        <v>6307</v>
      </c>
      <c r="R700" s="56"/>
    </row>
    <row r="701" spans="1:18" x14ac:dyDescent="0.25">
      <c r="A701">
        <v>20066</v>
      </c>
      <c r="B701" t="s">
        <v>446</v>
      </c>
      <c r="C701" t="s">
        <v>50</v>
      </c>
      <c r="D701">
        <v>791</v>
      </c>
      <c r="E701" t="s">
        <v>51</v>
      </c>
      <c r="F701">
        <v>324</v>
      </c>
      <c r="G701" t="s">
        <v>102</v>
      </c>
      <c r="H701">
        <v>40</v>
      </c>
      <c r="I701" t="s">
        <v>429</v>
      </c>
      <c r="J701">
        <v>4</v>
      </c>
      <c r="K701" t="s">
        <v>35</v>
      </c>
      <c r="L701" s="47">
        <v>384</v>
      </c>
      <c r="M701" t="s">
        <v>535</v>
      </c>
      <c r="N701" s="53" t="s">
        <v>6160</v>
      </c>
      <c r="O701">
        <v>6821834</v>
      </c>
      <c r="P701" s="53" t="s">
        <v>6284</v>
      </c>
      <c r="R701" s="56"/>
    </row>
    <row r="702" spans="1:18" x14ac:dyDescent="0.25">
      <c r="L702" s="47"/>
      <c r="N702" s="53"/>
      <c r="P702" s="53"/>
      <c r="R702" s="56"/>
    </row>
    <row r="703" spans="1:18" x14ac:dyDescent="0.25">
      <c r="L703" s="47"/>
      <c r="N703" s="53"/>
      <c r="P703" s="53"/>
      <c r="R703" s="56"/>
    </row>
    <row r="704" spans="1:18" x14ac:dyDescent="0.25">
      <c r="L704" s="47"/>
      <c r="N704" s="53"/>
      <c r="P704" s="53"/>
      <c r="R704" s="56"/>
    </row>
    <row r="705" spans="12:18" x14ac:dyDescent="0.25">
      <c r="L705" s="47"/>
      <c r="N705" s="53"/>
      <c r="P705" s="53"/>
      <c r="R705" s="56"/>
    </row>
    <row r="706" spans="12:18" x14ac:dyDescent="0.25">
      <c r="L706" s="47"/>
      <c r="N706" s="53"/>
      <c r="P706" s="53"/>
      <c r="R706" s="56"/>
    </row>
    <row r="707" spans="12:18" x14ac:dyDescent="0.25">
      <c r="L707" s="47"/>
      <c r="N707" s="53"/>
      <c r="P707" s="53"/>
      <c r="R707" s="56"/>
    </row>
    <row r="708" spans="12:18" x14ac:dyDescent="0.25">
      <c r="L708" s="47"/>
      <c r="N708" s="53"/>
      <c r="P708" s="53"/>
      <c r="R708" s="56"/>
    </row>
    <row r="709" spans="12:18" x14ac:dyDescent="0.25">
      <c r="L709" s="47"/>
      <c r="N709" s="53"/>
      <c r="P709" s="53"/>
      <c r="R709" s="56"/>
    </row>
    <row r="710" spans="12:18" x14ac:dyDescent="0.25">
      <c r="L710" s="47"/>
      <c r="N710" s="53"/>
      <c r="P710" s="53"/>
      <c r="R710" s="56"/>
    </row>
    <row r="711" spans="12:18" x14ac:dyDescent="0.25">
      <c r="L711" s="47"/>
      <c r="N711" s="53"/>
      <c r="P711" s="53"/>
      <c r="R711" s="56"/>
    </row>
    <row r="712" spans="12:18" x14ac:dyDescent="0.25">
      <c r="L712" s="47"/>
      <c r="N712" s="53"/>
      <c r="P712" s="53"/>
      <c r="R712" s="56"/>
    </row>
    <row r="713" spans="12:18" x14ac:dyDescent="0.25">
      <c r="L713" s="47"/>
      <c r="N713" s="53"/>
      <c r="P713" s="53"/>
      <c r="R713" s="56"/>
    </row>
    <row r="714" spans="12:18" x14ac:dyDescent="0.25">
      <c r="L714" s="47"/>
      <c r="N714" s="53"/>
      <c r="P714" s="53"/>
      <c r="R714" s="56"/>
    </row>
    <row r="715" spans="12:18" x14ac:dyDescent="0.25">
      <c r="L715" s="47"/>
      <c r="N715" s="53"/>
      <c r="P715" s="53"/>
      <c r="R715" s="56"/>
    </row>
    <row r="716" spans="12:18" x14ac:dyDescent="0.25">
      <c r="L716" s="47"/>
      <c r="N716" s="53"/>
      <c r="P716" s="53"/>
      <c r="R716" s="56"/>
    </row>
    <row r="717" spans="12:18" x14ac:dyDescent="0.25">
      <c r="L717" s="47"/>
      <c r="N717" s="53"/>
      <c r="P717" s="53"/>
      <c r="R717" s="56"/>
    </row>
    <row r="718" spans="12:18" x14ac:dyDescent="0.25">
      <c r="L718" s="47"/>
      <c r="N718" s="53"/>
      <c r="P718" s="53"/>
      <c r="R718" s="56"/>
    </row>
    <row r="719" spans="12:18" x14ac:dyDescent="0.25">
      <c r="L719" s="47"/>
      <c r="N719" s="53"/>
      <c r="P719" s="53"/>
      <c r="R719" s="56"/>
    </row>
    <row r="720" spans="12:18" x14ac:dyDescent="0.25">
      <c r="L720" s="47"/>
      <c r="N720" s="53"/>
      <c r="P720" s="53"/>
      <c r="R720" s="56"/>
    </row>
    <row r="721" spans="12:18" x14ac:dyDescent="0.25">
      <c r="L721" s="47"/>
      <c r="N721" s="53"/>
      <c r="P721" s="53"/>
      <c r="R721" s="56"/>
    </row>
    <row r="722" spans="12:18" x14ac:dyDescent="0.25">
      <c r="L722" s="47"/>
      <c r="N722" s="53"/>
      <c r="P722" s="53"/>
      <c r="R722" s="56"/>
    </row>
    <row r="723" spans="12:18" x14ac:dyDescent="0.25">
      <c r="L723" s="47"/>
      <c r="N723" s="53"/>
      <c r="P723" s="53"/>
      <c r="R723" s="56"/>
    </row>
    <row r="724" spans="12:18" x14ac:dyDescent="0.25">
      <c r="L724" s="47"/>
      <c r="N724" s="53"/>
      <c r="P724" s="53"/>
      <c r="R724" s="56"/>
    </row>
    <row r="725" spans="12:18" x14ac:dyDescent="0.25">
      <c r="L725" s="47"/>
      <c r="N725" s="53"/>
      <c r="P725" s="53"/>
      <c r="R725" s="56"/>
    </row>
    <row r="726" spans="12:18" x14ac:dyDescent="0.25">
      <c r="L726" s="47"/>
      <c r="N726" s="53"/>
      <c r="P726" s="53"/>
      <c r="R726" s="56"/>
    </row>
    <row r="727" spans="12:18" x14ac:dyDescent="0.25">
      <c r="L727" s="47"/>
      <c r="N727" s="53"/>
      <c r="P727" s="53"/>
      <c r="R727" s="56"/>
    </row>
    <row r="728" spans="12:18" x14ac:dyDescent="0.25">
      <c r="L728" s="47"/>
      <c r="N728" s="53"/>
      <c r="P728" s="53"/>
      <c r="R728" s="56"/>
    </row>
    <row r="729" spans="12:18" x14ac:dyDescent="0.25">
      <c r="L729" s="47"/>
      <c r="N729" s="53"/>
      <c r="P729" s="53"/>
      <c r="R729" s="56"/>
    </row>
    <row r="730" spans="12:18" x14ac:dyDescent="0.25">
      <c r="L730" s="47"/>
      <c r="N730" s="53"/>
      <c r="P730" s="53"/>
      <c r="R730" s="56"/>
    </row>
    <row r="731" spans="12:18" x14ac:dyDescent="0.25">
      <c r="L731" s="47"/>
      <c r="N731" s="53"/>
      <c r="P731" s="53"/>
      <c r="R731" s="56"/>
    </row>
    <row r="732" spans="12:18" x14ac:dyDescent="0.25">
      <c r="L732" s="47"/>
      <c r="N732" s="53"/>
      <c r="P732" s="53"/>
      <c r="R732" s="56"/>
    </row>
    <row r="733" spans="12:18" x14ac:dyDescent="0.25">
      <c r="L733" s="47"/>
      <c r="N733" s="53"/>
      <c r="P733" s="53"/>
      <c r="R733" s="56"/>
    </row>
    <row r="734" spans="12:18" x14ac:dyDescent="0.25">
      <c r="L734" s="47"/>
      <c r="N734" s="53"/>
      <c r="P734" s="53"/>
      <c r="R734" s="56"/>
    </row>
    <row r="735" spans="12:18" x14ac:dyDescent="0.25">
      <c r="L735" s="47"/>
      <c r="N735" s="53"/>
      <c r="P735" s="53"/>
      <c r="R735" s="56"/>
    </row>
  </sheetData>
  <sortState xmlns:xlrd2="http://schemas.microsoft.com/office/spreadsheetml/2017/richdata2" ref="T2:T736">
    <sortCondition ref="T2:T736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C630-E5EE-468B-AB06-587FA456210F}">
  <dimension ref="A1:Z2001"/>
  <sheetViews>
    <sheetView workbookViewId="0">
      <selection activeCell="H6" sqref="H6"/>
    </sheetView>
  </sheetViews>
  <sheetFormatPr defaultRowHeight="15" x14ac:dyDescent="0.25"/>
  <cols>
    <col min="2" max="2" width="39.42578125" customWidth="1"/>
    <col min="4" max="4" width="34.85546875" customWidth="1"/>
    <col min="5" max="5" width="30.85546875" customWidth="1"/>
    <col min="10" max="10" width="16.5703125" customWidth="1"/>
    <col min="12" max="12" width="20" customWidth="1"/>
    <col min="18" max="18" width="43.140625" customWidth="1"/>
  </cols>
  <sheetData>
    <row r="1" spans="1:26" x14ac:dyDescent="0.25">
      <c r="A1" t="s">
        <v>26</v>
      </c>
      <c r="B1" t="s">
        <v>3107</v>
      </c>
      <c r="C1" t="s">
        <v>47</v>
      </c>
      <c r="D1" t="s">
        <v>46</v>
      </c>
      <c r="E1" t="s">
        <v>77</v>
      </c>
      <c r="F1" t="s">
        <v>78</v>
      </c>
      <c r="G1" t="s">
        <v>79</v>
      </c>
    </row>
    <row r="2" spans="1:26" x14ac:dyDescent="0.25">
      <c r="A2" t="s">
        <v>255</v>
      </c>
      <c r="B2" t="s">
        <v>3882</v>
      </c>
      <c r="C2" t="s">
        <v>331</v>
      </c>
      <c r="D2" t="s">
        <v>332</v>
      </c>
      <c r="E2" t="s">
        <v>132</v>
      </c>
      <c r="F2" t="s">
        <v>110</v>
      </c>
      <c r="G2" t="s">
        <v>202</v>
      </c>
      <c r="R2" t="str">
        <f>IF(AND(VLOOKUP(Sheet3!A2,A:G,1,FALSE)=Sheet3!A2,VLOOKUP(Sheet3!A2,A:G,3,FALSE)=Sheet3!B2,VLOOKUP(Sheet3!A2,A:G,4,FALSE)=Sheet3!C2,VLOOKUP(Sheet3!A2,A:G,5,FALSE)=Sheet3!D2,VLOOKUP(Sheet3!A2,A:G,6,FALSE)=Sheet3!E2,VLOOKUP(Sheet3!A2,A:G,7,FALSE)=Sheet3!F2),VLOOKUP(Sheet3!A2,A:G,2,FALSE),"wpw")</f>
        <v>/laptop-specs/lenovo-ideapad-120s-14-9/</v>
      </c>
      <c r="S2" t="str">
        <f>VLOOKUP(Sheet3!A$3,A:G,1,FALSE)</f>
        <v>HP 14 (14-dk)</v>
      </c>
    </row>
    <row r="3" spans="1:26" x14ac:dyDescent="0.25">
      <c r="A3" t="s">
        <v>262</v>
      </c>
      <c r="B3" t="s">
        <v>4014</v>
      </c>
      <c r="C3" t="s">
        <v>331</v>
      </c>
      <c r="D3" t="s">
        <v>332</v>
      </c>
      <c r="E3" t="s">
        <v>132</v>
      </c>
      <c r="F3" t="s">
        <v>99</v>
      </c>
      <c r="G3" t="s">
        <v>202</v>
      </c>
      <c r="R3" t="str">
        <f>IF(AND(VLOOKUP(Sheet3!A3,A:G,1,FALSE)=Sheet3!A3,VLOOKUP(Sheet3!A3,A:G,3,FALSE)=Sheet3!B3,VLOOKUP(Sheet3!A3,A:G,4,FALSE)=Sheet3!C3,VLOOKUP(Sheet3!A3,A:G,5,FALSE)=Sheet3!D3,VLOOKUP(Sheet3!A3,A:G,6,FALSE)=Sheet3!E3,VLOOKUP(Sheet3!A3,A:G,7,FALSE)=Sheet3!F3),VLOOKUP(Sheet3!A3,A:G,2,FALSE),"wpw")</f>
        <v>/laptop-specs/hp-14-14-dk-125/</v>
      </c>
      <c r="S3" t="str">
        <f>VLOOKUP(Sheet3!A$3,A:G,3,FALSE)</f>
        <v>AMD Ryzen 3 3200U</v>
      </c>
    </row>
    <row r="4" spans="1:26" x14ac:dyDescent="0.25">
      <c r="A4" t="s">
        <v>3077</v>
      </c>
      <c r="B4" t="s">
        <v>3783</v>
      </c>
      <c r="C4" t="s">
        <v>331</v>
      </c>
      <c r="D4" t="s">
        <v>341</v>
      </c>
      <c r="E4" t="s">
        <v>229</v>
      </c>
      <c r="F4" t="s">
        <v>99</v>
      </c>
      <c r="G4" t="s">
        <v>48</v>
      </c>
      <c r="R4" t="str">
        <f>IF(AND(VLOOKUP(Sheet3!A4,A:G,1,FALSE)=Sheet3!A4,VLOOKUP(Sheet3!A4,A:G,3,FALSE)=Sheet3!B4,VLOOKUP(Sheet3!A4,A:G,4,FALSE)=Sheet3!C4,VLOOKUP(Sheet3!A4,A:G,5,FALSE)=Sheet3!D4,VLOOKUP(Sheet3!A4,A:G,6,FALSE)=Sheet3!E4,VLOOKUP(Sheet3!A4,A:G,7,FALSE)=Sheet3!F4),VLOOKUP(Sheet3!A4,A:G,2,FALSE),"wpw")</f>
        <v>/laptop-specs/lenovo-iedapad-320-15/</v>
      </c>
      <c r="S4" t="str">
        <f>VLOOKUP(Sheet3!A$3,A:G,4,FALSE)</f>
        <v>AMD Radeon RX Vega 3</v>
      </c>
    </row>
    <row r="5" spans="1:26" x14ac:dyDescent="0.25">
      <c r="A5" t="s">
        <v>3077</v>
      </c>
      <c r="B5" t="s">
        <v>3945</v>
      </c>
      <c r="C5" t="s">
        <v>331</v>
      </c>
      <c r="D5" t="s">
        <v>344</v>
      </c>
      <c r="E5" t="s">
        <v>229</v>
      </c>
      <c r="F5" t="s">
        <v>99</v>
      </c>
      <c r="G5" t="s">
        <v>48</v>
      </c>
      <c r="R5" t="str">
        <f>IF(AND(VLOOKUP(Sheet3!A5,A:G,1,FALSE)=Sheet3!A5,VLOOKUP(Sheet3!A5,A:G,3,FALSE)=Sheet3!B5,VLOOKUP(Sheet3!A5,A:G,4,FALSE)=Sheet3!C5,VLOOKUP(Sheet3!A5,A:G,5,FALSE)=Sheet3!D5,VLOOKUP(Sheet3!A5,A:G,6,FALSE)=Sheet3!E5,VLOOKUP(Sheet3!A5,A:G,7,FALSE)=Sheet3!F5),VLOOKUP(Sheet3!A5,A:G,2,FALSE),"wpw")</f>
        <v>/laptop-specs/hp-15-15-dy-67/</v>
      </c>
      <c r="S5" t="str">
        <f>VLOOKUP(Sheet3!A$3,A:G,5,FALSE)</f>
        <v>14.0”, HD (1366 x 768), TN</v>
      </c>
    </row>
    <row r="6" spans="1:26" x14ac:dyDescent="0.25">
      <c r="A6" t="s">
        <v>199</v>
      </c>
      <c r="B6" t="s">
        <v>3139</v>
      </c>
      <c r="C6" t="s">
        <v>336</v>
      </c>
      <c r="D6" t="s">
        <v>332</v>
      </c>
      <c r="E6" t="s">
        <v>132</v>
      </c>
      <c r="F6" t="s">
        <v>110</v>
      </c>
      <c r="G6" t="s">
        <v>48</v>
      </c>
      <c r="R6" t="str">
        <f>IF(AND(VLOOKUP(Sheet3!A6,A:G,1,FALSE)=Sheet3!A6,VLOOKUP(Sheet3!A6,A:G,3,FALSE)=Sheet3!B6,VLOOKUP(Sheet3!A6,A:G,4,FALSE)=Sheet3!C6,VLOOKUP(Sheet3!A6,A:G,5,FALSE)=Sheet3!D6,VLOOKUP(Sheet3!A6,A:G,6,FALSE)=Sheet3!E6,VLOOKUP(Sheet3!A6,A:G,7,FALSE)=Sheet3!F6),VLOOKUP(Sheet3!A6,A:G,2,FALSE),"wpw")</f>
        <v>wpw</v>
      </c>
      <c r="S6" t="str">
        <f>VLOOKUP(Sheet3!A$3,A:G,6,FALSE)</f>
        <v>16 GB</v>
      </c>
    </row>
    <row r="7" spans="1:26" x14ac:dyDescent="0.25">
      <c r="A7" t="s">
        <v>199</v>
      </c>
      <c r="B7" t="s">
        <v>3157</v>
      </c>
      <c r="C7" t="s">
        <v>337</v>
      </c>
      <c r="D7" t="s">
        <v>332</v>
      </c>
      <c r="E7" t="s">
        <v>132</v>
      </c>
      <c r="F7" t="s">
        <v>110</v>
      </c>
      <c r="G7" t="s">
        <v>48</v>
      </c>
      <c r="R7" t="str">
        <f>IF(AND(VLOOKUP(Sheet3!A7,A:G,1,FALSE)=Sheet3!A7,VLOOKUP(Sheet3!A7,A:G,3,FALSE)=Sheet3!B7,VLOOKUP(Sheet3!A7,A:G,4,FALSE)=Sheet3!C7,VLOOKUP(Sheet3!A7,A:G,5,FALSE)=Sheet3!D7,VLOOKUP(Sheet3!A7,A:G,6,FALSE)=Sheet3!E7,VLOOKUP(Sheet3!A7,A:G,7,FALSE)=Sheet3!F7),VLOOKUP(Sheet3!A7,A:G,2,FALSE),"wpw")</f>
        <v>wpw</v>
      </c>
    </row>
    <row r="8" spans="1:26" x14ac:dyDescent="0.25">
      <c r="A8" t="s">
        <v>199</v>
      </c>
      <c r="B8" t="s">
        <v>3369</v>
      </c>
      <c r="C8" t="s">
        <v>337</v>
      </c>
      <c r="D8" t="s">
        <v>332</v>
      </c>
      <c r="E8" t="s">
        <v>132</v>
      </c>
      <c r="F8" t="s">
        <v>110</v>
      </c>
      <c r="G8" t="s">
        <v>202</v>
      </c>
      <c r="R8" t="str">
        <f>IF(AND(VLOOKUP(Sheet3!A8,A:G,1,FALSE)=Sheet3!A8,VLOOKUP(Sheet3!A8,A:G,3,FALSE)=Sheet3!B8,VLOOKUP(Sheet3!A8,A:G,4,FALSE)=Sheet3!C8,VLOOKUP(Sheet3!A8,A:G,5,FALSE)=Sheet3!D8,VLOOKUP(Sheet3!A8,A:G,6,FALSE)=Sheet3!E8,VLOOKUP(Sheet3!A8,A:G,7,FALSE)=Sheet3!F8),VLOOKUP(Sheet3!A8,A:G,2,FALSE),"wpw")</f>
        <v>/laptop-specs/lenovo-ideapad-320-15-149/</v>
      </c>
      <c r="T8" t="s">
        <v>98</v>
      </c>
      <c r="V8" t="s">
        <v>280</v>
      </c>
      <c r="W8" t="s">
        <v>281</v>
      </c>
      <c r="X8" t="s">
        <v>85</v>
      </c>
      <c r="Y8" t="s">
        <v>114</v>
      </c>
      <c r="Z8" t="s">
        <v>115</v>
      </c>
    </row>
    <row r="9" spans="1:26" x14ac:dyDescent="0.25">
      <c r="A9" t="s">
        <v>199</v>
      </c>
      <c r="B9" t="s">
        <v>3370</v>
      </c>
      <c r="C9" t="s">
        <v>337</v>
      </c>
      <c r="D9" t="s">
        <v>332</v>
      </c>
      <c r="E9" t="s">
        <v>132</v>
      </c>
      <c r="F9" t="s">
        <v>99</v>
      </c>
      <c r="G9" t="s">
        <v>48</v>
      </c>
      <c r="R9" t="str">
        <f>IF(AND(VLOOKUP(Sheet3!A9,A:G,1,FALSE)=Sheet3!A9,VLOOKUP(Sheet3!A9,A:G,3,FALSE)=Sheet3!B9,VLOOKUP(Sheet3!A9,A:G,4,FALSE)=Sheet3!C9,VLOOKUP(Sheet3!A9,A:G,5,FALSE)=Sheet3!D9,VLOOKUP(Sheet3!A9,A:G,6,FALSE)=Sheet3!E9,VLOOKUP(Sheet3!A9,A:G,7,FALSE)=Sheet3!F9),VLOOKUP(Sheet3!A9,A:G,2,FALSE),"wpw")</f>
        <v>/laptop-specs/dell-vostro-14-3468-95/</v>
      </c>
      <c r="T9">
        <f>IF(T8=Sheet3!A6,1,0)</f>
        <v>1</v>
      </c>
      <c r="V9">
        <f>IF(V8=Sheet3!B6,1,0)</f>
        <v>1</v>
      </c>
      <c r="W9">
        <f>IF(W8=Sheet3!C6,1,0)</f>
        <v>1</v>
      </c>
      <c r="X9">
        <f>IF(X8=Sheet3!D6,1,0)</f>
        <v>1</v>
      </c>
      <c r="Y9">
        <f>IF(Y8=Sheet3!E6,1,0)</f>
        <v>1</v>
      </c>
      <c r="Z9">
        <f>IF(Z8=Sheet3!F6,1,0)</f>
        <v>1</v>
      </c>
    </row>
    <row r="10" spans="1:26" x14ac:dyDescent="0.25">
      <c r="A10" t="s">
        <v>199</v>
      </c>
      <c r="B10" t="s">
        <v>3389</v>
      </c>
      <c r="C10" t="s">
        <v>337</v>
      </c>
      <c r="D10" t="s">
        <v>332</v>
      </c>
      <c r="E10" t="s">
        <v>132</v>
      </c>
      <c r="F10" t="s">
        <v>99</v>
      </c>
      <c r="G10" t="s">
        <v>202</v>
      </c>
      <c r="R10" t="str">
        <f>IF(AND(VLOOKUP(Sheet3!A10,A:G,1,FALSE)=Sheet3!A10,VLOOKUP(Sheet3!A10,A:G,3,FALSE)=Sheet3!B10,VLOOKUP(Sheet3!A10,A:G,4,FALSE)=Sheet3!C10,VLOOKUP(Sheet3!A10,A:G,5,FALSE)=Sheet3!D10,VLOOKUP(Sheet3!A10,A:G,6,FALSE)=Sheet3!E10,VLOOKUP(Sheet3!A10,A:G,7,FALSE)=Sheet3!F10),VLOOKUP(Sheet3!A10,A:G,2,FALSE),"wpw")</f>
        <v>/laptop-specs/lenovo-ideapad-120s-14-9/</v>
      </c>
      <c r="T10" t="str">
        <f>VLOOKUP(Sheet3!A6,A:G,1,FALSE)</f>
        <v>HP 14 (14-dk)</v>
      </c>
      <c r="U10" t="e">
        <f>VLOOKUP(Sheet3!B6,B:H,1,FALSE)</f>
        <v>#N/A</v>
      </c>
      <c r="V10" t="str">
        <f>VLOOKUP(Sheet3!A6,A:G,3,FALSE)</f>
        <v>AMD Ryzen 3 3200U</v>
      </c>
      <c r="W10" t="str">
        <f>VLOOKUP(Sheet3!A6,A:G,4,FALSE)</f>
        <v>AMD Radeon RX Vega 3</v>
      </c>
      <c r="X10" t="str">
        <f>VLOOKUP(Sheet3!A6,A:G,5,FALSE)</f>
        <v>14.0”, HD (1366 x 768), TN</v>
      </c>
      <c r="Y10" t="str">
        <f>VLOOKUP(Sheet3!A6,A:G,6,FALSE)</f>
        <v>16 GB</v>
      </c>
      <c r="Z10" t="e">
        <f>VLOOKUP(Sheet3!D6,D:J,4,FALSE)</f>
        <v>#N/A</v>
      </c>
    </row>
    <row r="11" spans="1:26" x14ac:dyDescent="0.25">
      <c r="A11" t="s">
        <v>199</v>
      </c>
      <c r="B11" t="s">
        <v>3488</v>
      </c>
      <c r="C11" t="s">
        <v>337</v>
      </c>
      <c r="D11" t="s">
        <v>332</v>
      </c>
      <c r="E11" t="s">
        <v>132</v>
      </c>
      <c r="F11" t="s">
        <v>110</v>
      </c>
      <c r="G11" t="s">
        <v>48</v>
      </c>
      <c r="R11" t="str">
        <f>IF(AND(VLOOKUP(Sheet3!A11,A:G,1,FALSE)=Sheet3!A11,VLOOKUP(Sheet3!A11,A:G,3,FALSE)=Sheet3!B11,VLOOKUP(Sheet3!A11,A:G,4,FALSE)=Sheet3!C11,VLOOKUP(Sheet3!A11,A:G,5,FALSE)=Sheet3!D11,VLOOKUP(Sheet3!A11,A:G,6,FALSE)=Sheet3!E11,VLOOKUP(Sheet3!A11,A:G,7,FALSE)=Sheet3!F11),VLOOKUP(Sheet3!A11,A:G,2,FALSE),"wpw")</f>
        <v>wpw</v>
      </c>
      <c r="T11" t="str">
        <f>IF(AND(VLOOKUP(Sheet3!A6,A:G,1,FALSE)=Sheet3!A6,VLOOKUP(Sheet3!A6,A:G,3,FALSE)=Sheet3!B6,VLOOKUP(Sheet3!A6,A:G,4,FALSE)=Sheet3!C6,VLOOKUP(Sheet3!A6,A:G,5,FALSE)=Sheet3!D6,VLOOKUP(Sheet3!A6,A:G,7,FALSE)=Sheet3!F6),VLOOKUP(Sheet3!A6,A:G,2,FALSE),"wpw")</f>
        <v>wpw</v>
      </c>
    </row>
    <row r="12" spans="1:26" x14ac:dyDescent="0.25">
      <c r="A12" t="s">
        <v>199</v>
      </c>
      <c r="B12" t="s">
        <v>3617</v>
      </c>
      <c r="C12" t="s">
        <v>337</v>
      </c>
      <c r="D12" t="s">
        <v>332</v>
      </c>
      <c r="E12" t="s">
        <v>132</v>
      </c>
      <c r="F12" t="s">
        <v>110</v>
      </c>
      <c r="G12" t="s">
        <v>206</v>
      </c>
      <c r="R12" t="str">
        <f>IF(AND(VLOOKUP(Sheet3!A12,A:G,1,FALSE)=Sheet3!A12,VLOOKUP(Sheet3!A12,A:G,3,FALSE)=Sheet3!B12,VLOOKUP(Sheet3!A12,A:G,4,FALSE)=Sheet3!C12,VLOOKUP(Sheet3!A12,A:G,5,FALSE)=Sheet3!D12,VLOOKUP(Sheet3!A12,A:G,6,FALSE)=Sheet3!E12,VLOOKUP(Sheet3!A12,A:G,7,FALSE)=Sheet3!F12),VLOOKUP(Sheet3!A12,A:G,2,FALSE),"wpw")</f>
        <v>/laptop-specs/lenovo-100e-chromebook-2/</v>
      </c>
    </row>
    <row r="13" spans="1:26" x14ac:dyDescent="0.25">
      <c r="A13" t="s">
        <v>199</v>
      </c>
      <c r="B13" t="s">
        <v>3638</v>
      </c>
      <c r="C13" t="s">
        <v>337</v>
      </c>
      <c r="D13" t="s">
        <v>332</v>
      </c>
      <c r="E13" t="s">
        <v>132</v>
      </c>
      <c r="F13" t="s">
        <v>99</v>
      </c>
      <c r="G13" t="s">
        <v>48</v>
      </c>
      <c r="R13" t="str">
        <f>IF(AND(VLOOKUP(Sheet3!A13,A:G,1,FALSE)=Sheet3!A13,VLOOKUP(Sheet3!A13,A:G,3,FALSE)=Sheet3!B13,VLOOKUP(Sheet3!A13,A:G,4,FALSE)=Sheet3!C13,VLOOKUP(Sheet3!A13,A:G,5,FALSE)=Sheet3!D13,VLOOKUP(Sheet3!A13,A:G,6,FALSE)=Sheet3!E13,VLOOKUP(Sheet3!A13,A:G,7,FALSE)=Sheet3!F13),VLOOKUP(Sheet3!A13,A:G,2,FALSE),"wpw")</f>
        <v>/laptop-specs/lenovo-ideapad-120s-11/</v>
      </c>
    </row>
    <row r="14" spans="1:26" x14ac:dyDescent="0.25">
      <c r="A14" t="s">
        <v>199</v>
      </c>
      <c r="B14" t="s">
        <v>3639</v>
      </c>
      <c r="C14" t="s">
        <v>340</v>
      </c>
      <c r="D14" t="s">
        <v>332</v>
      </c>
      <c r="E14" t="s">
        <v>132</v>
      </c>
      <c r="F14" t="s">
        <v>110</v>
      </c>
      <c r="G14" t="s">
        <v>48</v>
      </c>
      <c r="R14" t="str">
        <f>IF(AND(VLOOKUP(Sheet3!A14,A:G,1,FALSE)=Sheet3!A14,VLOOKUP(Sheet3!A14,A:G,3,FALSE)=Sheet3!B14,VLOOKUP(Sheet3!A14,A:G,4,FALSE)=Sheet3!C14,VLOOKUP(Sheet3!A14,A:G,5,FALSE)=Sheet3!D14,VLOOKUP(Sheet3!A14,A:G,6,FALSE)=Sheet3!E14,VLOOKUP(Sheet3!A14,A:G,7,FALSE)=Sheet3!F14),VLOOKUP(Sheet3!A14,A:G,2,FALSE),"wpw")</f>
        <v>wpw</v>
      </c>
    </row>
    <row r="15" spans="1:26" x14ac:dyDescent="0.25">
      <c r="A15" t="s">
        <v>201</v>
      </c>
      <c r="B15" t="s">
        <v>3160</v>
      </c>
      <c r="C15" t="s">
        <v>338</v>
      </c>
      <c r="D15" t="s">
        <v>330</v>
      </c>
      <c r="E15" t="s">
        <v>132</v>
      </c>
      <c r="F15" t="s">
        <v>110</v>
      </c>
      <c r="G15" t="s">
        <v>48</v>
      </c>
      <c r="R15" t="str">
        <f>IF(AND(VLOOKUP(Sheet3!A15,A:G,1,FALSE)=Sheet3!A15,VLOOKUP(Sheet3!A15,A:G,3,FALSE)=Sheet3!B15,VLOOKUP(Sheet3!A15,A:G,4,FALSE)=Sheet3!C15,VLOOKUP(Sheet3!A15,A:G,5,FALSE)=Sheet3!D15,VLOOKUP(Sheet3!A15,A:G,6,FALSE)=Sheet3!E15,VLOOKUP(Sheet3!A15,A:G,7,FALSE)=Sheet3!F15),VLOOKUP(Sheet3!A15,A:G,2,FALSE),"wpw")</f>
        <v>/laptop-specs/lenovo-100e-3/</v>
      </c>
    </row>
    <row r="16" spans="1:26" x14ac:dyDescent="0.25">
      <c r="A16" t="s">
        <v>201</v>
      </c>
      <c r="B16" t="s">
        <v>3164</v>
      </c>
      <c r="C16" t="s">
        <v>338</v>
      </c>
      <c r="D16" t="s">
        <v>330</v>
      </c>
      <c r="E16" t="s">
        <v>132</v>
      </c>
      <c r="F16" t="s">
        <v>110</v>
      </c>
      <c r="G16" t="s">
        <v>48</v>
      </c>
      <c r="R16" t="str">
        <f>IF(AND(VLOOKUP(Sheet3!A16,A:G,1,FALSE)=Sheet3!A16,VLOOKUP(Sheet3!A16,A:G,3,FALSE)=Sheet3!B16,VLOOKUP(Sheet3!A16,A:G,4,FALSE)=Sheet3!C16,VLOOKUP(Sheet3!A16,A:G,5,FALSE)=Sheet3!D16,VLOOKUP(Sheet3!A16,A:G,6,FALSE)=Sheet3!E16,VLOOKUP(Sheet3!A16,A:G,7,FALSE)=Sheet3!F16),VLOOKUP(Sheet3!A16,A:G,2,FALSE),"wpw")</f>
        <v>/laptop-specs/dell-inspiron-15-5567-111/</v>
      </c>
    </row>
    <row r="17" spans="1:18" x14ac:dyDescent="0.25">
      <c r="A17" t="s">
        <v>201</v>
      </c>
      <c r="B17" t="s">
        <v>3171</v>
      </c>
      <c r="C17" t="s">
        <v>338</v>
      </c>
      <c r="D17" t="s">
        <v>330</v>
      </c>
      <c r="E17" t="s">
        <v>132</v>
      </c>
      <c r="F17" t="s">
        <v>110</v>
      </c>
      <c r="G17" t="s">
        <v>48</v>
      </c>
      <c r="R17" t="str">
        <f>IF(AND(VLOOKUP(Sheet3!A17,A:G,1,FALSE)=Sheet3!A17,VLOOKUP(Sheet3!A17,A:G,3,FALSE)=Sheet3!B17,VLOOKUP(Sheet3!A17,A:G,4,FALSE)=Sheet3!C17,VLOOKUP(Sheet3!A17,A:G,5,FALSE)=Sheet3!D17,VLOOKUP(Sheet3!A17,A:G,6,FALSE)=Sheet3!E17,VLOOKUP(Sheet3!A17,A:G,7,FALSE)=Sheet3!F17),VLOOKUP(Sheet3!A17,A:G,2,FALSE),"wpw")</f>
        <v>/laptop-specs/dell-inspiron-3567-90/</v>
      </c>
    </row>
    <row r="18" spans="1:18" x14ac:dyDescent="0.25">
      <c r="A18" t="s">
        <v>201</v>
      </c>
      <c r="B18" t="s">
        <v>3188</v>
      </c>
      <c r="C18" t="s">
        <v>338</v>
      </c>
      <c r="D18" t="s">
        <v>330</v>
      </c>
      <c r="E18" t="s">
        <v>132</v>
      </c>
      <c r="F18" t="s">
        <v>99</v>
      </c>
      <c r="G18" t="s">
        <v>48</v>
      </c>
      <c r="R18" t="str">
        <f>IF(AND(VLOOKUP(Sheet3!A18,A:G,1,FALSE)=Sheet3!A18,VLOOKUP(Sheet3!A18,A:G,3,FALSE)=Sheet3!B18,VLOOKUP(Sheet3!A18,A:G,4,FALSE)=Sheet3!C18,VLOOKUP(Sheet3!A18,A:G,5,FALSE)=Sheet3!D18,VLOOKUP(Sheet3!A18,A:G,6,FALSE)=Sheet3!E18,VLOOKUP(Sheet3!A18,A:G,7,FALSE)=Sheet3!F18),VLOOKUP(Sheet3!A18,A:G,2,FALSE),"wpw")</f>
        <v>wpw</v>
      </c>
    </row>
    <row r="19" spans="1:18" x14ac:dyDescent="0.25">
      <c r="A19" t="s">
        <v>201</v>
      </c>
      <c r="B19" t="s">
        <v>3249</v>
      </c>
      <c r="C19" t="s">
        <v>338</v>
      </c>
      <c r="D19" t="s">
        <v>330</v>
      </c>
      <c r="E19" t="s">
        <v>132</v>
      </c>
      <c r="F19" t="s">
        <v>110</v>
      </c>
      <c r="G19" t="s">
        <v>202</v>
      </c>
      <c r="R19" t="str">
        <f>IF(AND(VLOOKUP(Sheet3!A19,A:G,1,FALSE)=Sheet3!A19,VLOOKUP(Sheet3!A19,A:G,3,FALSE)=Sheet3!B19,VLOOKUP(Sheet3!A19,A:G,4,FALSE)=Sheet3!C19,VLOOKUP(Sheet3!A19,A:G,5,FALSE)=Sheet3!D19,VLOOKUP(Sheet3!A19,A:G,6,FALSE)=Sheet3!E19,VLOOKUP(Sheet3!A19,A:G,7,FALSE)=Sheet3!F19),VLOOKUP(Sheet3!A19,A:G,2,FALSE),"wpw")</f>
        <v>wpw</v>
      </c>
    </row>
    <row r="20" spans="1:18" x14ac:dyDescent="0.25">
      <c r="A20" t="s">
        <v>201</v>
      </c>
      <c r="B20" t="s">
        <v>3294</v>
      </c>
      <c r="C20" t="s">
        <v>338</v>
      </c>
      <c r="D20" t="s">
        <v>330</v>
      </c>
      <c r="E20" t="s">
        <v>132</v>
      </c>
      <c r="F20" t="s">
        <v>110</v>
      </c>
      <c r="G20" t="s">
        <v>202</v>
      </c>
      <c r="R20" t="str">
        <f>IF(AND(VLOOKUP(Sheet3!A20,A:G,1,FALSE)=Sheet3!A20,VLOOKUP(Sheet3!A20,A:G,3,FALSE)=Sheet3!B20,VLOOKUP(Sheet3!A20,A:G,4,FALSE)=Sheet3!C20,VLOOKUP(Sheet3!A20,A:G,5,FALSE)=Sheet3!D20,VLOOKUP(Sheet3!A20,A:G,6,FALSE)=Sheet3!E20,VLOOKUP(Sheet3!A20,A:G,7,FALSE)=Sheet3!F20),VLOOKUP(Sheet3!A20,A:G,2,FALSE),"wpw")</f>
        <v>/laptop-specs/hp-14-1444/</v>
      </c>
    </row>
    <row r="21" spans="1:18" x14ac:dyDescent="0.25">
      <c r="A21" t="s">
        <v>201</v>
      </c>
      <c r="B21" t="s">
        <v>3300</v>
      </c>
      <c r="C21" t="s">
        <v>338</v>
      </c>
      <c r="D21" t="s">
        <v>330</v>
      </c>
      <c r="E21" t="s">
        <v>132</v>
      </c>
      <c r="F21" t="s">
        <v>110</v>
      </c>
      <c r="G21" t="s">
        <v>208</v>
      </c>
      <c r="R21" t="str">
        <f>IF(AND(VLOOKUP(Sheet3!A21,A:G,1,FALSE)=Sheet3!A21,VLOOKUP(Sheet3!A21,A:G,3,FALSE)=Sheet3!B21,VLOOKUP(Sheet3!A21,A:G,4,FALSE)=Sheet3!C21,VLOOKUP(Sheet3!A21,A:G,5,FALSE)=Sheet3!D21,VLOOKUP(Sheet3!A21,A:G,6,FALSE)=Sheet3!E21,VLOOKUP(Sheet3!A21,A:G,7,FALSE)=Sheet3!F21),VLOOKUP(Sheet3!A21,A:G,2,FALSE),"wpw")</f>
        <v>/laptop-specs/dell-inspiron-15-5575-608/</v>
      </c>
    </row>
    <row r="22" spans="1:18" x14ac:dyDescent="0.25">
      <c r="A22" t="s">
        <v>201</v>
      </c>
      <c r="B22" t="s">
        <v>3320</v>
      </c>
      <c r="C22" t="s">
        <v>338</v>
      </c>
      <c r="D22" t="s">
        <v>330</v>
      </c>
      <c r="E22" t="s">
        <v>132</v>
      </c>
      <c r="F22" t="s">
        <v>99</v>
      </c>
      <c r="G22" t="s">
        <v>115</v>
      </c>
      <c r="R22" t="str">
        <f>IF(AND(VLOOKUP(Sheet3!A22,A:G,1,FALSE)=Sheet3!A22,VLOOKUP(Sheet3!A22,A:G,3,FALSE)=Sheet3!B22,VLOOKUP(Sheet3!A22,A:G,4,FALSE)=Sheet3!C22,VLOOKUP(Sheet3!A22,A:G,5,FALSE)=Sheet3!D22,VLOOKUP(Sheet3!A22,A:G,6,FALSE)=Sheet3!E22,VLOOKUP(Sheet3!A22,A:G,7,FALSE)=Sheet3!F22),VLOOKUP(Sheet3!A22,A:G,2,FALSE),"wpw")</f>
        <v>/laptop-specs/lenovo-ideapad-120s-3/</v>
      </c>
    </row>
    <row r="23" spans="1:18" x14ac:dyDescent="0.25">
      <c r="A23" t="s">
        <v>201</v>
      </c>
      <c r="B23" t="s">
        <v>3363</v>
      </c>
      <c r="C23" t="s">
        <v>338</v>
      </c>
      <c r="D23" t="s">
        <v>330</v>
      </c>
      <c r="E23" t="s">
        <v>132</v>
      </c>
      <c r="F23" t="s">
        <v>99</v>
      </c>
      <c r="G23" t="s">
        <v>202</v>
      </c>
      <c r="R23" t="str">
        <f>IF(AND(VLOOKUP(Sheet3!A23,A:G,1,FALSE)=Sheet3!A23,VLOOKUP(Sheet3!A23,A:G,3,FALSE)=Sheet3!B23,VLOOKUP(Sheet3!A23,A:G,4,FALSE)=Sheet3!C23,VLOOKUP(Sheet3!A23,A:G,5,FALSE)=Sheet3!D23,VLOOKUP(Sheet3!A23,A:G,6,FALSE)=Sheet3!E23,VLOOKUP(Sheet3!A23,A:G,7,FALSE)=Sheet3!F23),VLOOKUP(Sheet3!A23,A:G,2,FALSE),"wpw")</f>
        <v>/laptop-specs/dell-inspiron-3493-128/</v>
      </c>
    </row>
    <row r="24" spans="1:18" x14ac:dyDescent="0.25">
      <c r="A24" t="s">
        <v>201</v>
      </c>
      <c r="B24" t="s">
        <v>3364</v>
      </c>
      <c r="C24" t="s">
        <v>338</v>
      </c>
      <c r="D24" t="s">
        <v>330</v>
      </c>
      <c r="E24" t="s">
        <v>132</v>
      </c>
      <c r="F24" t="s">
        <v>99</v>
      </c>
      <c r="G24" t="s">
        <v>197</v>
      </c>
      <c r="R24" t="str">
        <f>IF(AND(VLOOKUP(Sheet3!A24,A:G,1,FALSE)=Sheet3!A24,VLOOKUP(Sheet3!A24,A:G,3,FALSE)=Sheet3!B24,VLOOKUP(Sheet3!A24,A:G,4,FALSE)=Sheet3!C24,VLOOKUP(Sheet3!A24,A:G,5,FALSE)=Sheet3!D24,VLOOKUP(Sheet3!A24,A:G,6,FALSE)=Sheet3!E24,VLOOKUP(Sheet3!A24,A:G,7,FALSE)=Sheet3!F24),VLOOKUP(Sheet3!A24,A:G,2,FALSE),"wpw")</f>
        <v>wpw</v>
      </c>
    </row>
    <row r="25" spans="1:18" x14ac:dyDescent="0.25">
      <c r="A25" t="s">
        <v>201</v>
      </c>
      <c r="B25" t="s">
        <v>3394</v>
      </c>
      <c r="C25" t="s">
        <v>338</v>
      </c>
      <c r="D25" t="s">
        <v>330</v>
      </c>
      <c r="E25" t="s">
        <v>132</v>
      </c>
      <c r="F25" t="s">
        <v>99</v>
      </c>
      <c r="G25" t="s">
        <v>202</v>
      </c>
      <c r="R25" t="str">
        <f>IF(AND(VLOOKUP(Sheet3!A25,A:G,1,FALSE)=Sheet3!A25,VLOOKUP(Sheet3!A25,A:G,3,FALSE)=Sheet3!B25,VLOOKUP(Sheet3!A25,A:G,4,FALSE)=Sheet3!C25,VLOOKUP(Sheet3!A25,A:G,5,FALSE)=Sheet3!D25,VLOOKUP(Sheet3!A25,A:G,6,FALSE)=Sheet3!E25,VLOOKUP(Sheet3!A25,A:G,7,FALSE)=Sheet3!F25),VLOOKUP(Sheet3!A25,A:G,2,FALSE),"wpw")</f>
        <v>/laptop-specs/acer-chromebook-spin-11-6/</v>
      </c>
    </row>
    <row r="26" spans="1:18" x14ac:dyDescent="0.25">
      <c r="A26" t="s">
        <v>201</v>
      </c>
      <c r="B26" t="s">
        <v>3399</v>
      </c>
      <c r="C26" t="s">
        <v>338</v>
      </c>
      <c r="D26" t="s">
        <v>330</v>
      </c>
      <c r="E26" t="s">
        <v>132</v>
      </c>
      <c r="F26" t="s">
        <v>110</v>
      </c>
      <c r="G26" t="s">
        <v>202</v>
      </c>
      <c r="R26" t="str">
        <f>IF(AND(VLOOKUP(Sheet3!A26,A:G,1,FALSE)=Sheet3!A26,VLOOKUP(Sheet3!A26,A:G,3,FALSE)=Sheet3!B26,VLOOKUP(Sheet3!A26,A:G,4,FALSE)=Sheet3!C26,VLOOKUP(Sheet3!A26,A:G,5,FALSE)=Sheet3!D26,VLOOKUP(Sheet3!A26,A:G,6,FALSE)=Sheet3!E26,VLOOKUP(Sheet3!A26,A:G,7,FALSE)=Sheet3!F26),VLOOKUP(Sheet3!A26,A:G,2,FALSE),"wpw")</f>
        <v>wpw</v>
      </c>
    </row>
    <row r="27" spans="1:18" x14ac:dyDescent="0.25">
      <c r="A27" t="s">
        <v>201</v>
      </c>
      <c r="B27" t="s">
        <v>3449</v>
      </c>
      <c r="C27" t="s">
        <v>338</v>
      </c>
      <c r="D27" t="s">
        <v>330</v>
      </c>
      <c r="E27" t="s">
        <v>132</v>
      </c>
      <c r="F27" t="s">
        <v>99</v>
      </c>
      <c r="G27" t="s">
        <v>208</v>
      </c>
      <c r="R27" t="str">
        <f>IF(AND(VLOOKUP(Sheet3!A27,A:G,1,FALSE)=Sheet3!A27,VLOOKUP(Sheet3!A27,A:G,3,FALSE)=Sheet3!B27,VLOOKUP(Sheet3!A27,A:G,4,FALSE)=Sheet3!C27,VLOOKUP(Sheet3!A27,A:G,5,FALSE)=Sheet3!D27,VLOOKUP(Sheet3!A27,A:G,6,FALSE)=Sheet3!E27,VLOOKUP(Sheet3!A27,A:G,7,FALSE)=Sheet3!F27),VLOOKUP(Sheet3!A27,A:G,2,FALSE),"wpw")</f>
        <v>/laptop-specs/hp-14-1444/</v>
      </c>
    </row>
    <row r="28" spans="1:18" x14ac:dyDescent="0.25">
      <c r="A28" t="s">
        <v>201</v>
      </c>
      <c r="B28" t="s">
        <v>3482</v>
      </c>
      <c r="C28" t="s">
        <v>338</v>
      </c>
      <c r="D28" t="s">
        <v>330</v>
      </c>
      <c r="E28" t="s">
        <v>132</v>
      </c>
      <c r="F28" t="s">
        <v>99</v>
      </c>
      <c r="G28" t="s">
        <v>208</v>
      </c>
      <c r="R28" t="str">
        <f>IF(AND(VLOOKUP(Sheet3!A28,A:G,1,FALSE)=Sheet3!A28,VLOOKUP(Sheet3!A28,A:G,3,FALSE)=Sheet3!B28,VLOOKUP(Sheet3!A28,A:G,4,FALSE)=Sheet3!C28,VLOOKUP(Sheet3!A28,A:G,5,FALSE)=Sheet3!D28,VLOOKUP(Sheet3!A28,A:G,6,FALSE)=Sheet3!E28,VLOOKUP(Sheet3!A28,A:G,7,FALSE)=Sheet3!F28),VLOOKUP(Sheet3!A28,A:G,2,FALSE),"wpw")</f>
        <v>/laptop-specs/asus-vivobook-15-x512-58/</v>
      </c>
    </row>
    <row r="29" spans="1:18" x14ac:dyDescent="0.25">
      <c r="A29" t="s">
        <v>201</v>
      </c>
      <c r="B29" t="s">
        <v>3518</v>
      </c>
      <c r="C29" t="s">
        <v>338</v>
      </c>
      <c r="D29" t="s">
        <v>330</v>
      </c>
      <c r="E29" t="s">
        <v>132</v>
      </c>
      <c r="F29" t="s">
        <v>211</v>
      </c>
      <c r="G29" t="s">
        <v>115</v>
      </c>
      <c r="R29" t="str">
        <f>IF(AND(VLOOKUP(Sheet3!A29,A:G,1,FALSE)=Sheet3!A29,VLOOKUP(Sheet3!A29,A:G,3,FALSE)=Sheet3!B29,VLOOKUP(Sheet3!A29,A:G,4,FALSE)=Sheet3!C29,VLOOKUP(Sheet3!A29,A:G,5,FALSE)=Sheet3!D29,VLOOKUP(Sheet3!A29,A:G,6,FALSE)=Sheet3!E29,VLOOKUP(Sheet3!A29,A:G,7,FALSE)=Sheet3!F29),VLOOKUP(Sheet3!A29,A:G,2,FALSE),"wpw")</f>
        <v>wpw</v>
      </c>
    </row>
    <row r="30" spans="1:18" x14ac:dyDescent="0.25">
      <c r="A30" t="s">
        <v>201</v>
      </c>
      <c r="B30" t="s">
        <v>3558</v>
      </c>
      <c r="C30" t="s">
        <v>338</v>
      </c>
      <c r="D30" t="s">
        <v>5367</v>
      </c>
      <c r="E30" t="s">
        <v>132</v>
      </c>
      <c r="F30" t="s">
        <v>110</v>
      </c>
      <c r="G30" t="s">
        <v>48</v>
      </c>
      <c r="R30" t="str">
        <f>IF(AND(VLOOKUP(Sheet3!A30,A:G,1,FALSE)=Sheet3!A30,VLOOKUP(Sheet3!A30,A:G,3,FALSE)=Sheet3!B30,VLOOKUP(Sheet3!A30,A:G,4,FALSE)=Sheet3!C30,VLOOKUP(Sheet3!A30,A:G,5,FALSE)=Sheet3!D30,VLOOKUP(Sheet3!A30,A:G,6,FALSE)=Sheet3!E30,VLOOKUP(Sheet3!A30,A:G,7,FALSE)=Sheet3!F30),VLOOKUP(Sheet3!A30,A:G,2,FALSE),"wpw")</f>
        <v>/laptop-specs/asus-transformer-book-t200ta-2/</v>
      </c>
    </row>
    <row r="31" spans="1:18" x14ac:dyDescent="0.25">
      <c r="A31" t="s">
        <v>201</v>
      </c>
      <c r="B31" t="s">
        <v>3613</v>
      </c>
      <c r="C31" t="s">
        <v>338</v>
      </c>
      <c r="D31" t="s">
        <v>330</v>
      </c>
      <c r="E31" t="s">
        <v>132</v>
      </c>
      <c r="F31" t="s">
        <v>99</v>
      </c>
      <c r="G31" t="s">
        <v>208</v>
      </c>
      <c r="R31" t="str">
        <f>IF(AND(VLOOKUP(Sheet3!A31,A:G,1,FALSE)=Sheet3!A31,VLOOKUP(Sheet3!A31,A:G,3,FALSE)=Sheet3!B31,VLOOKUP(Sheet3!A31,A:G,4,FALSE)=Sheet3!C31,VLOOKUP(Sheet3!A31,A:G,5,FALSE)=Sheet3!D31,VLOOKUP(Sheet3!A31,A:G,6,FALSE)=Sheet3!E31,VLOOKUP(Sheet3!A31,A:G,7,FALSE)=Sheet3!F31),VLOOKUP(Sheet3!A31,A:G,2,FALSE),"wpw")</f>
        <v>/laptop-specs/hp-14-1444/</v>
      </c>
    </row>
    <row r="32" spans="1:18" x14ac:dyDescent="0.25">
      <c r="A32" t="s">
        <v>201</v>
      </c>
      <c r="B32" t="s">
        <v>3729</v>
      </c>
      <c r="C32" t="s">
        <v>338</v>
      </c>
      <c r="D32" t="s">
        <v>330</v>
      </c>
      <c r="E32" t="s">
        <v>132</v>
      </c>
      <c r="F32" t="s">
        <v>211</v>
      </c>
      <c r="G32" t="s">
        <v>197</v>
      </c>
      <c r="R32" t="str">
        <f>IF(AND(VLOOKUP(Sheet3!A32,A:G,1,FALSE)=Sheet3!A32,VLOOKUP(Sheet3!A32,A:G,3,FALSE)=Sheet3!B32,VLOOKUP(Sheet3!A32,A:G,4,FALSE)=Sheet3!C32,VLOOKUP(Sheet3!A32,A:G,5,FALSE)=Sheet3!D32,VLOOKUP(Sheet3!A32,A:G,6,FALSE)=Sheet3!E32,VLOOKUP(Sheet3!A32,A:G,7,FALSE)=Sheet3!F32),VLOOKUP(Sheet3!A32,A:G,2,FALSE),"wpw")</f>
        <v>/laptop-specs/acer-chromebook-11-3/</v>
      </c>
    </row>
    <row r="33" spans="1:18" x14ac:dyDescent="0.25">
      <c r="A33" t="s">
        <v>201</v>
      </c>
      <c r="B33" t="s">
        <v>3769</v>
      </c>
      <c r="C33" t="s">
        <v>338</v>
      </c>
      <c r="D33" t="s">
        <v>330</v>
      </c>
      <c r="E33" t="s">
        <v>132</v>
      </c>
      <c r="F33" t="s">
        <v>211</v>
      </c>
      <c r="G33" t="s">
        <v>210</v>
      </c>
      <c r="R33" t="str">
        <f>IF(AND(VLOOKUP(Sheet3!A33,A:G,1,FALSE)=Sheet3!A33,VLOOKUP(Sheet3!A33,A:G,3,FALSE)=Sheet3!B33,VLOOKUP(Sheet3!A33,A:G,4,FALSE)=Sheet3!C33,VLOOKUP(Sheet3!A33,A:G,5,FALSE)=Sheet3!D33,VLOOKUP(Sheet3!A33,A:G,6,FALSE)=Sheet3!E33,VLOOKUP(Sheet3!A33,A:G,7,FALSE)=Sheet3!F33),VLOOKUP(Sheet3!A33,A:G,2,FALSE),"wpw")</f>
        <v>/laptop-specs/hp-14-1444/</v>
      </c>
    </row>
    <row r="34" spans="1:18" x14ac:dyDescent="0.25">
      <c r="A34" t="s">
        <v>201</v>
      </c>
      <c r="B34" t="s">
        <v>3827</v>
      </c>
      <c r="C34" t="s">
        <v>338</v>
      </c>
      <c r="D34" t="s">
        <v>330</v>
      </c>
      <c r="E34" t="s">
        <v>132</v>
      </c>
      <c r="F34" t="s">
        <v>211</v>
      </c>
      <c r="G34" t="s">
        <v>210</v>
      </c>
      <c r="R34" t="str">
        <f>IF(AND(VLOOKUP(Sheet3!A34,A:G,1,FALSE)=Sheet3!A34,VLOOKUP(Sheet3!A34,A:G,3,FALSE)=Sheet3!B34,VLOOKUP(Sheet3!A34,A:G,4,FALSE)=Sheet3!C34,VLOOKUP(Sheet3!A34,A:G,5,FALSE)=Sheet3!D34,VLOOKUP(Sheet3!A34,A:G,6,FALSE)=Sheet3!E34,VLOOKUP(Sheet3!A34,A:G,7,FALSE)=Sheet3!F34),VLOOKUP(Sheet3!A34,A:G,2,FALSE),"wpw")</f>
        <v>wpw</v>
      </c>
    </row>
    <row r="35" spans="1:18" x14ac:dyDescent="0.25">
      <c r="A35" t="s">
        <v>201</v>
      </c>
      <c r="B35" t="s">
        <v>3866</v>
      </c>
      <c r="C35" t="s">
        <v>338</v>
      </c>
      <c r="D35" t="s">
        <v>330</v>
      </c>
      <c r="E35" t="s">
        <v>132</v>
      </c>
      <c r="F35" t="s">
        <v>99</v>
      </c>
      <c r="G35" t="s">
        <v>245</v>
      </c>
      <c r="R35" t="str">
        <f>IF(AND(VLOOKUP(Sheet3!A35,A:G,1,FALSE)=Sheet3!A35,VLOOKUP(Sheet3!A35,A:G,3,FALSE)=Sheet3!B35,VLOOKUP(Sheet3!A35,A:G,4,FALSE)=Sheet3!C35,VLOOKUP(Sheet3!A35,A:G,5,FALSE)=Sheet3!D35,VLOOKUP(Sheet3!A35,A:G,6,FALSE)=Sheet3!E35,VLOOKUP(Sheet3!A35,A:G,7,FALSE)=Sheet3!F35),VLOOKUP(Sheet3!A35,A:G,2,FALSE),"wpw")</f>
        <v>/laptop-specs/lenovo-ideapad-330-15-759/</v>
      </c>
    </row>
    <row r="36" spans="1:18" x14ac:dyDescent="0.25">
      <c r="A36" t="s">
        <v>201</v>
      </c>
      <c r="B36" t="s">
        <v>4081</v>
      </c>
      <c r="C36" t="s">
        <v>338</v>
      </c>
      <c r="D36" t="s">
        <v>330</v>
      </c>
      <c r="E36" t="s">
        <v>132</v>
      </c>
      <c r="F36" t="s">
        <v>211</v>
      </c>
      <c r="G36" t="s">
        <v>208</v>
      </c>
      <c r="R36" t="str">
        <f>IF(AND(VLOOKUP(Sheet3!A36,A:G,1,FALSE)=Sheet3!A36,VLOOKUP(Sheet3!A36,A:G,3,FALSE)=Sheet3!B36,VLOOKUP(Sheet3!A36,A:G,4,FALSE)=Sheet3!C36,VLOOKUP(Sheet3!A36,A:G,5,FALSE)=Sheet3!D36,VLOOKUP(Sheet3!A36,A:G,6,FALSE)=Sheet3!E36,VLOOKUP(Sheet3!A36,A:G,7,FALSE)=Sheet3!F36),VLOOKUP(Sheet3!A36,A:G,2,FALSE),"wpw")</f>
        <v>/laptop-specs/lenovo-300e-9/</v>
      </c>
    </row>
    <row r="37" spans="1:18" x14ac:dyDescent="0.25">
      <c r="A37" t="s">
        <v>205</v>
      </c>
      <c r="B37" t="s">
        <v>3194</v>
      </c>
      <c r="C37" t="s">
        <v>336</v>
      </c>
      <c r="D37" t="s">
        <v>332</v>
      </c>
      <c r="E37" t="s">
        <v>132</v>
      </c>
      <c r="F37" t="s">
        <v>110</v>
      </c>
      <c r="G37" t="s">
        <v>48</v>
      </c>
      <c r="R37" t="str">
        <f>IF(AND(VLOOKUP(Sheet3!A37,A:G,1,FALSE)=Sheet3!A37,VLOOKUP(Sheet3!A37,A:G,3,FALSE)=Sheet3!B37,VLOOKUP(Sheet3!A37,A:G,4,FALSE)=Sheet3!C37,VLOOKUP(Sheet3!A37,A:G,5,FALSE)=Sheet3!D37,VLOOKUP(Sheet3!A37,A:G,6,FALSE)=Sheet3!E37,VLOOKUP(Sheet3!A37,A:G,7,FALSE)=Sheet3!F37),VLOOKUP(Sheet3!A37,A:G,2,FALSE),"wpw")</f>
        <v>wpw</v>
      </c>
    </row>
    <row r="38" spans="1:18" x14ac:dyDescent="0.25">
      <c r="A38" t="s">
        <v>205</v>
      </c>
      <c r="B38" t="s">
        <v>3213</v>
      </c>
      <c r="C38" t="s">
        <v>336</v>
      </c>
      <c r="D38" t="s">
        <v>332</v>
      </c>
      <c r="E38" t="s">
        <v>132</v>
      </c>
      <c r="F38" t="s">
        <v>110</v>
      </c>
      <c r="G38" t="s">
        <v>48</v>
      </c>
      <c r="K38" t="s">
        <v>334</v>
      </c>
      <c r="L38" t="s">
        <v>328</v>
      </c>
      <c r="M38" t="s">
        <v>132</v>
      </c>
      <c r="N38" t="s">
        <v>110</v>
      </c>
      <c r="O38" t="s">
        <v>115</v>
      </c>
      <c r="R38" t="str">
        <f>IF(AND(VLOOKUP(Sheet3!A38,A:G,1,FALSE)=Sheet3!A38,VLOOKUP(Sheet3!A38,A:G,3,FALSE)=Sheet3!B38,VLOOKUP(Sheet3!A38,A:G,4,FALSE)=Sheet3!C38,VLOOKUP(Sheet3!A38,A:G,5,FALSE)=Sheet3!D38,VLOOKUP(Sheet3!A38,A:G,6,FALSE)=Sheet3!E38,VLOOKUP(Sheet3!A38,A:G,7,FALSE)=Sheet3!F38),VLOOKUP(Sheet3!A38,A:G,2,FALSE),"wpw")</f>
        <v>/laptop-specs/lenovo-ideapad-120s-14-9/</v>
      </c>
    </row>
    <row r="39" spans="1:18" x14ac:dyDescent="0.25">
      <c r="A39" t="s">
        <v>205</v>
      </c>
      <c r="B39" t="s">
        <v>3232</v>
      </c>
      <c r="C39" t="s">
        <v>336</v>
      </c>
      <c r="D39" t="s">
        <v>332</v>
      </c>
      <c r="E39" t="s">
        <v>132</v>
      </c>
      <c r="F39" t="s">
        <v>110</v>
      </c>
      <c r="G39" t="s">
        <v>29</v>
      </c>
      <c r="K39" t="s">
        <v>334</v>
      </c>
      <c r="L39" t="s">
        <v>4111</v>
      </c>
      <c r="M39" t="s">
        <v>132</v>
      </c>
      <c r="N39" t="s">
        <v>110</v>
      </c>
      <c r="O39" t="s">
        <v>115</v>
      </c>
      <c r="R39" t="str">
        <f>IF(AND(VLOOKUP(Sheet3!A39,A:G,1,FALSE)=Sheet3!A39,VLOOKUP(Sheet3!A39,A:G,3,FALSE)=Sheet3!B39,VLOOKUP(Sheet3!A39,A:G,4,FALSE)=Sheet3!C39,VLOOKUP(Sheet3!A39,A:G,5,FALSE)=Sheet3!D39,VLOOKUP(Sheet3!A39,A:G,6,FALSE)=Sheet3!E39,VLOOKUP(Sheet3!A39,A:G,7,FALSE)=Sheet3!F39),VLOOKUP(Sheet3!A39,A:G,2,FALSE),"wpw")</f>
        <v>wpw</v>
      </c>
    </row>
    <row r="40" spans="1:18" x14ac:dyDescent="0.25">
      <c r="A40" t="s">
        <v>205</v>
      </c>
      <c r="B40" t="s">
        <v>3233</v>
      </c>
      <c r="C40" t="s">
        <v>336</v>
      </c>
      <c r="D40" t="s">
        <v>332</v>
      </c>
      <c r="E40" t="s">
        <v>132</v>
      </c>
      <c r="F40" t="s">
        <v>110</v>
      </c>
      <c r="G40" t="s">
        <v>29</v>
      </c>
      <c r="R40" t="str">
        <f>IF(AND(VLOOKUP(Sheet3!A40,A:G,1,FALSE)=Sheet3!A40,VLOOKUP(Sheet3!A40,A:G,3,FALSE)=Sheet3!B40,VLOOKUP(Sheet3!A40,A:G,4,FALSE)=Sheet3!C40,VLOOKUP(Sheet3!A40,A:G,5,FALSE)=Sheet3!D40,VLOOKUP(Sheet3!A40,A:G,6,FALSE)=Sheet3!E40,VLOOKUP(Sheet3!A40,A:G,7,FALSE)=Sheet3!F40),VLOOKUP(Sheet3!A40,A:G,2,FALSE),"wpw")</f>
        <v>/laptop-specs/lenovo-ideapad-3-15-191/</v>
      </c>
    </row>
    <row r="41" spans="1:18" x14ac:dyDescent="0.25">
      <c r="A41" t="s">
        <v>205</v>
      </c>
      <c r="B41" t="s">
        <v>3237</v>
      </c>
      <c r="C41" t="s">
        <v>336</v>
      </c>
      <c r="D41" t="s">
        <v>332</v>
      </c>
      <c r="E41" t="s">
        <v>132</v>
      </c>
      <c r="F41" t="s">
        <v>110</v>
      </c>
      <c r="G41" t="s">
        <v>29</v>
      </c>
      <c r="R41" t="str">
        <f>IF(AND(VLOOKUP(Sheet3!A41,A:G,1,FALSE)=Sheet3!A41,VLOOKUP(Sheet3!A41,A:G,3,FALSE)=Sheet3!B41,VLOOKUP(Sheet3!A41,A:G,4,FALSE)=Sheet3!C41,VLOOKUP(Sheet3!A41,A:G,5,FALSE)=Sheet3!D41,VLOOKUP(Sheet3!A41,A:G,6,FALSE)=Sheet3!E41,VLOOKUP(Sheet3!A41,A:G,7,FALSE)=Sheet3!F41),VLOOKUP(Sheet3!A41,A:G,2,FALSE),"wpw")</f>
        <v>wpw</v>
      </c>
    </row>
    <row r="42" spans="1:18" x14ac:dyDescent="0.25">
      <c r="A42" t="s">
        <v>205</v>
      </c>
      <c r="B42" t="s">
        <v>3288</v>
      </c>
      <c r="C42" t="s">
        <v>336</v>
      </c>
      <c r="D42" t="s">
        <v>332</v>
      </c>
      <c r="E42" t="s">
        <v>132</v>
      </c>
      <c r="F42" t="s">
        <v>114</v>
      </c>
      <c r="G42" t="s">
        <v>48</v>
      </c>
      <c r="R42" t="str">
        <f>IF(AND(VLOOKUP(Sheet3!A42,A:G,1,FALSE)=Sheet3!A42,VLOOKUP(Sheet3!A42,A:G,3,FALSE)=Sheet3!B42,VLOOKUP(Sheet3!A42,A:G,4,FALSE)=Sheet3!C42,VLOOKUP(Sheet3!A42,A:G,5,FALSE)=Sheet3!D42,VLOOKUP(Sheet3!A42,A:G,6,FALSE)=Sheet3!E42,VLOOKUP(Sheet3!A42,A:G,7,FALSE)=Sheet3!F42),VLOOKUP(Sheet3!A42,A:G,2,FALSE),"wpw")</f>
        <v>/laptop-specs/hp-14-14-dq1037wm-27/</v>
      </c>
    </row>
    <row r="43" spans="1:18" x14ac:dyDescent="0.25">
      <c r="A43" t="s">
        <v>205</v>
      </c>
      <c r="B43" t="s">
        <v>3332</v>
      </c>
      <c r="C43" t="s">
        <v>336</v>
      </c>
      <c r="D43" t="s">
        <v>332</v>
      </c>
      <c r="E43" t="s">
        <v>132</v>
      </c>
      <c r="F43" t="s">
        <v>114</v>
      </c>
      <c r="G43" t="s">
        <v>48</v>
      </c>
      <c r="R43" t="str">
        <f>IF(AND(VLOOKUP(Sheet3!A43,A:G,1,FALSE)=Sheet3!A43,VLOOKUP(Sheet3!A43,A:G,3,FALSE)=Sheet3!B43,VLOOKUP(Sheet3!A43,A:G,4,FALSE)=Sheet3!C43,VLOOKUP(Sheet3!A43,A:G,5,FALSE)=Sheet3!D43,VLOOKUP(Sheet3!A43,A:G,6,FALSE)=Sheet3!E43,VLOOKUP(Sheet3!A43,A:G,7,FALSE)=Sheet3!F43),VLOOKUP(Sheet3!A43,A:G,2,FALSE),"wpw")</f>
        <v>wpw</v>
      </c>
    </row>
    <row r="44" spans="1:18" x14ac:dyDescent="0.25">
      <c r="A44" t="s">
        <v>205</v>
      </c>
      <c r="B44" t="s">
        <v>3383</v>
      </c>
      <c r="C44" t="s">
        <v>336</v>
      </c>
      <c r="D44" t="s">
        <v>332</v>
      </c>
      <c r="E44" t="s">
        <v>132</v>
      </c>
      <c r="F44" t="s">
        <v>99</v>
      </c>
      <c r="G44" t="s">
        <v>48</v>
      </c>
      <c r="R44" t="str">
        <f>IF(AND(VLOOKUP(Sheet3!A44,A:G,1,FALSE)=Sheet3!A44,VLOOKUP(Sheet3!A44,A:G,3,FALSE)=Sheet3!B44,VLOOKUP(Sheet3!A44,A:G,4,FALSE)=Sheet3!C44,VLOOKUP(Sheet3!A44,A:G,5,FALSE)=Sheet3!D44,VLOOKUP(Sheet3!A44,A:G,6,FALSE)=Sheet3!E44,VLOOKUP(Sheet3!A44,A:G,7,FALSE)=Sheet3!F44),VLOOKUP(Sheet3!A44,A:G,2,FALSE),"wpw")</f>
        <v>wpw</v>
      </c>
    </row>
    <row r="45" spans="1:18" x14ac:dyDescent="0.25">
      <c r="A45" t="s">
        <v>205</v>
      </c>
      <c r="B45" t="s">
        <v>3384</v>
      </c>
      <c r="C45" t="s">
        <v>336</v>
      </c>
      <c r="D45" t="s">
        <v>332</v>
      </c>
      <c r="E45" t="s">
        <v>132</v>
      </c>
      <c r="F45" t="s">
        <v>99</v>
      </c>
      <c r="G45" t="s">
        <v>29</v>
      </c>
      <c r="R45" t="str">
        <f>IF(AND(VLOOKUP(Sheet3!A45,A:G,1,FALSE)=Sheet3!A45,VLOOKUP(Sheet3!A45,A:G,3,FALSE)=Sheet3!B45,VLOOKUP(Sheet3!A45,A:G,4,FALSE)=Sheet3!C45,VLOOKUP(Sheet3!A45,A:G,5,FALSE)=Sheet3!D45,VLOOKUP(Sheet3!A45,A:G,6,FALSE)=Sheet3!E45,VLOOKUP(Sheet3!A45,A:G,7,FALSE)=Sheet3!F45),VLOOKUP(Sheet3!A45,A:G,2,FALSE),"wpw")</f>
        <v>/laptop-specs/hp-14-14-cf-8/</v>
      </c>
    </row>
    <row r="46" spans="1:18" x14ac:dyDescent="0.25">
      <c r="A46" t="s">
        <v>205</v>
      </c>
      <c r="B46" t="s">
        <v>3633</v>
      </c>
      <c r="C46" t="s">
        <v>336</v>
      </c>
      <c r="D46" t="s">
        <v>332</v>
      </c>
      <c r="E46" t="s">
        <v>132</v>
      </c>
      <c r="F46" t="s">
        <v>114</v>
      </c>
      <c r="G46" t="s">
        <v>29</v>
      </c>
      <c r="R46" t="str">
        <f>IF(AND(VLOOKUP(Sheet3!A46,A:G,1,FALSE)=Sheet3!A46,VLOOKUP(Sheet3!A46,A:G,3,FALSE)=Sheet3!B46,VLOOKUP(Sheet3!A46,A:G,4,FALSE)=Sheet3!C46,VLOOKUP(Sheet3!A46,A:G,5,FALSE)=Sheet3!D46,VLOOKUP(Sheet3!A46,A:G,6,FALSE)=Sheet3!E46,VLOOKUP(Sheet3!A46,A:G,7,FALSE)=Sheet3!F46),VLOOKUP(Sheet3!A46,A:G,2,FALSE),"wpw")</f>
        <v>/laptop-specs/hp-15-32/</v>
      </c>
    </row>
    <row r="47" spans="1:18" x14ac:dyDescent="0.25">
      <c r="A47" t="s">
        <v>205</v>
      </c>
      <c r="B47" t="s">
        <v>3881</v>
      </c>
      <c r="C47" t="s">
        <v>336</v>
      </c>
      <c r="D47" t="s">
        <v>332</v>
      </c>
      <c r="E47" t="s">
        <v>132</v>
      </c>
      <c r="F47" t="s">
        <v>99</v>
      </c>
      <c r="G47" t="s">
        <v>251</v>
      </c>
      <c r="R47" t="str">
        <f>IF(AND(VLOOKUP(Sheet3!A47,A:G,1,FALSE)=Sheet3!A47,VLOOKUP(Sheet3!A47,A:G,3,FALSE)=Sheet3!B47,VLOOKUP(Sheet3!A47,A:G,4,FALSE)=Sheet3!C47,VLOOKUP(Sheet3!A47,A:G,5,FALSE)=Sheet3!D47,VLOOKUP(Sheet3!A47,A:G,6,FALSE)=Sheet3!E47,VLOOKUP(Sheet3!A47,A:G,7,FALSE)=Sheet3!F47),VLOOKUP(Sheet3!A47,A:G,2,FALSE),"wpw")</f>
        <v>/laptop-specs/asus-vivobook-15-f512-44/</v>
      </c>
    </row>
    <row r="48" spans="1:18" x14ac:dyDescent="0.25">
      <c r="A48" t="s">
        <v>217</v>
      </c>
      <c r="B48" t="s">
        <v>3385</v>
      </c>
      <c r="C48" t="s">
        <v>336</v>
      </c>
      <c r="D48" t="s">
        <v>332</v>
      </c>
      <c r="E48" t="s">
        <v>132</v>
      </c>
      <c r="F48" t="s">
        <v>99</v>
      </c>
      <c r="G48" t="s">
        <v>202</v>
      </c>
      <c r="R48" t="str">
        <f>IF(AND(VLOOKUP(Sheet3!A48,A:G,1,FALSE)=Sheet3!A48,VLOOKUP(Sheet3!A48,A:G,3,FALSE)=Sheet3!B48,VLOOKUP(Sheet3!A48,A:G,4,FALSE)=Sheet3!C48,VLOOKUP(Sheet3!A48,A:G,5,FALSE)=Sheet3!D48,VLOOKUP(Sheet3!A48,A:G,6,FALSE)=Sheet3!E48,VLOOKUP(Sheet3!A48,A:G,7,FALSE)=Sheet3!F48),VLOOKUP(Sheet3!A48,A:G,2,FALSE),"wpw")</f>
        <v>wpw</v>
      </c>
    </row>
    <row r="49" spans="1:18" x14ac:dyDescent="0.25">
      <c r="A49" t="s">
        <v>194</v>
      </c>
      <c r="B49" t="s">
        <v>3125</v>
      </c>
      <c r="C49" t="s">
        <v>334</v>
      </c>
      <c r="D49" t="s">
        <v>328</v>
      </c>
      <c r="E49" t="s">
        <v>132</v>
      </c>
      <c r="F49" t="s">
        <v>110</v>
      </c>
      <c r="G49" t="s">
        <v>48</v>
      </c>
      <c r="R49" t="str">
        <f>IF(AND(VLOOKUP(Sheet3!A49,A:G,1,FALSE)=Sheet3!A49,VLOOKUP(Sheet3!A49,A:G,3,FALSE)=Sheet3!B49,VLOOKUP(Sheet3!A49,A:G,4,FALSE)=Sheet3!C49,VLOOKUP(Sheet3!A49,A:G,5,FALSE)=Sheet3!D49,VLOOKUP(Sheet3!A49,A:G,6,FALSE)=Sheet3!E49,VLOOKUP(Sheet3!A49,A:G,7,FALSE)=Sheet3!F49),VLOOKUP(Sheet3!A49,A:G,2,FALSE),"wpw")</f>
        <v>/laptop-specs/asus-vivobook-15-x512-58/</v>
      </c>
    </row>
    <row r="50" spans="1:18" x14ac:dyDescent="0.25">
      <c r="A50" t="s">
        <v>194</v>
      </c>
      <c r="B50" t="s">
        <v>3127</v>
      </c>
      <c r="C50" t="s">
        <v>334</v>
      </c>
      <c r="D50" t="s">
        <v>328</v>
      </c>
      <c r="E50" t="s">
        <v>134</v>
      </c>
      <c r="F50" t="s">
        <v>110</v>
      </c>
      <c r="G50" t="s">
        <v>48</v>
      </c>
      <c r="R50" t="str">
        <f>IF(AND(VLOOKUP(Sheet3!A50,A:G,1,FALSE)=Sheet3!A50,VLOOKUP(Sheet3!A50,A:G,3,FALSE)=Sheet3!B50,VLOOKUP(Sheet3!A50,A:G,4,FALSE)=Sheet3!C50,VLOOKUP(Sheet3!A50,A:G,5,FALSE)=Sheet3!D50,VLOOKUP(Sheet3!A50,A:G,6,FALSE)=Sheet3!E50,VLOOKUP(Sheet3!A50,A:G,7,FALSE)=Sheet3!F50),VLOOKUP(Sheet3!A50,A:G,2,FALSE),"wpw")</f>
        <v>/laptop-specs/asus-vivobook-max-x541-10/</v>
      </c>
    </row>
    <row r="51" spans="1:18" x14ac:dyDescent="0.25">
      <c r="A51" t="s">
        <v>194</v>
      </c>
      <c r="B51" t="s">
        <v>3130</v>
      </c>
      <c r="C51" t="s">
        <v>334</v>
      </c>
      <c r="D51" t="s">
        <v>328</v>
      </c>
      <c r="E51" t="s">
        <v>132</v>
      </c>
      <c r="F51" t="s">
        <v>99</v>
      </c>
      <c r="G51" t="s">
        <v>197</v>
      </c>
      <c r="R51" t="str">
        <f>IF(AND(VLOOKUP(Sheet3!A51,A:G,1,FALSE)=Sheet3!A51,VLOOKUP(Sheet3!A51,A:G,3,FALSE)=Sheet3!B51,VLOOKUP(Sheet3!A51,A:G,4,FALSE)=Sheet3!C51,VLOOKUP(Sheet3!A51,A:G,5,FALSE)=Sheet3!D51,VLOOKUP(Sheet3!A51,A:G,6,FALSE)=Sheet3!E51,VLOOKUP(Sheet3!A51,A:G,7,FALSE)=Sheet3!F51),VLOOKUP(Sheet3!A51,A:G,2,FALSE),"wpw")</f>
        <v>wpw</v>
      </c>
    </row>
    <row r="52" spans="1:18" x14ac:dyDescent="0.25">
      <c r="A52" t="s">
        <v>194</v>
      </c>
      <c r="B52" t="s">
        <v>3134</v>
      </c>
      <c r="C52" t="s">
        <v>334</v>
      </c>
      <c r="D52" t="s">
        <v>328</v>
      </c>
      <c r="E52" t="s">
        <v>132</v>
      </c>
      <c r="F52" t="s">
        <v>110</v>
      </c>
      <c r="G52" t="s">
        <v>48</v>
      </c>
      <c r="R52" t="str">
        <f>IF(AND(VLOOKUP(Sheet3!A52,A:G,1,FALSE)=Sheet3!A52,VLOOKUP(Sheet3!A52,A:G,3,FALSE)=Sheet3!B52,VLOOKUP(Sheet3!A52,A:G,4,FALSE)=Sheet3!C52,VLOOKUP(Sheet3!A52,A:G,5,FALSE)=Sheet3!D52,VLOOKUP(Sheet3!A52,A:G,6,FALSE)=Sheet3!E52,VLOOKUP(Sheet3!A52,A:G,7,FALSE)=Sheet3!F52),VLOOKUP(Sheet3!A52,A:G,2,FALSE),"wpw")</f>
        <v>wpw</v>
      </c>
    </row>
    <row r="53" spans="1:18" x14ac:dyDescent="0.25">
      <c r="A53" t="s">
        <v>194</v>
      </c>
      <c r="B53" t="s">
        <v>3135</v>
      </c>
      <c r="C53" t="s">
        <v>334</v>
      </c>
      <c r="D53" t="s">
        <v>328</v>
      </c>
      <c r="E53" t="s">
        <v>132</v>
      </c>
      <c r="F53" t="s">
        <v>110</v>
      </c>
      <c r="G53" t="s">
        <v>48</v>
      </c>
      <c r="R53" t="str">
        <f>IF(AND(VLOOKUP(Sheet3!A53,A:G,1,FALSE)=Sheet3!A53,VLOOKUP(Sheet3!A53,A:G,3,FALSE)=Sheet3!B53,VLOOKUP(Sheet3!A53,A:G,4,FALSE)=Sheet3!C53,VLOOKUP(Sheet3!A53,A:G,5,FALSE)=Sheet3!D53,VLOOKUP(Sheet3!A53,A:G,6,FALSE)=Sheet3!E53,VLOOKUP(Sheet3!A53,A:G,7,FALSE)=Sheet3!F53),VLOOKUP(Sheet3!A53,A:G,2,FALSE),"wpw")</f>
        <v>/laptop-specs/asus-vivobook-flip-12/</v>
      </c>
    </row>
    <row r="54" spans="1:18" x14ac:dyDescent="0.25">
      <c r="A54" t="s">
        <v>194</v>
      </c>
      <c r="B54" t="s">
        <v>3141</v>
      </c>
      <c r="C54" t="s">
        <v>334</v>
      </c>
      <c r="D54" t="s">
        <v>328</v>
      </c>
      <c r="E54" t="s">
        <v>132</v>
      </c>
      <c r="F54" t="s">
        <v>110</v>
      </c>
      <c r="G54" t="s">
        <v>48</v>
      </c>
      <c r="R54" t="str">
        <f>IF(AND(VLOOKUP(Sheet3!A54,A:G,1,FALSE)=Sheet3!A54,VLOOKUP(Sheet3!A54,A:G,3,FALSE)=Sheet3!B54,VLOOKUP(Sheet3!A54,A:G,4,FALSE)=Sheet3!C54,VLOOKUP(Sheet3!A54,A:G,5,FALSE)=Sheet3!D54,VLOOKUP(Sheet3!A54,A:G,6,FALSE)=Sheet3!E54,VLOOKUP(Sheet3!A54,A:G,7,FALSE)=Sheet3!F54),VLOOKUP(Sheet3!A54,A:G,2,FALSE),"wpw")</f>
        <v>/laptop-specs/acer-aspire-3-a315-53-28/</v>
      </c>
    </row>
    <row r="55" spans="1:18" x14ac:dyDescent="0.25">
      <c r="A55" t="s">
        <v>194</v>
      </c>
      <c r="B55" t="s">
        <v>3151</v>
      </c>
      <c r="C55" t="s">
        <v>334</v>
      </c>
      <c r="D55" t="s">
        <v>328</v>
      </c>
      <c r="E55" t="s">
        <v>132</v>
      </c>
      <c r="F55" t="s">
        <v>110</v>
      </c>
      <c r="G55" t="s">
        <v>48</v>
      </c>
      <c r="R55" t="str">
        <f>IF(AND(VLOOKUP(Sheet3!A55,A:G,1,FALSE)=Sheet3!A55,VLOOKUP(Sheet3!A55,A:G,3,FALSE)=Sheet3!B55,VLOOKUP(Sheet3!A55,A:G,4,FALSE)=Sheet3!C55,VLOOKUP(Sheet3!A55,A:G,5,FALSE)=Sheet3!D55,VLOOKUP(Sheet3!A55,A:G,6,FALSE)=Sheet3!E55,VLOOKUP(Sheet3!A55,A:G,7,FALSE)=Sheet3!F55),VLOOKUP(Sheet3!A55,A:G,2,FALSE),"wpw")</f>
        <v>wpw</v>
      </c>
    </row>
    <row r="56" spans="1:18" x14ac:dyDescent="0.25">
      <c r="A56" t="s">
        <v>194</v>
      </c>
      <c r="B56" t="s">
        <v>3154</v>
      </c>
      <c r="C56" t="s">
        <v>334</v>
      </c>
      <c r="D56" t="s">
        <v>328</v>
      </c>
      <c r="E56" t="s">
        <v>132</v>
      </c>
      <c r="F56" t="s">
        <v>110</v>
      </c>
      <c r="G56" t="s">
        <v>48</v>
      </c>
      <c r="R56" t="str">
        <f>IF(AND(VLOOKUP(Sheet3!A56,A:G,1,FALSE)=Sheet3!A56,VLOOKUP(Sheet3!A56,A:G,3,FALSE)=Sheet3!B56,VLOOKUP(Sheet3!A56,A:G,4,FALSE)=Sheet3!C56,VLOOKUP(Sheet3!A56,A:G,5,FALSE)=Sheet3!D56,VLOOKUP(Sheet3!A56,A:G,6,FALSE)=Sheet3!E56,VLOOKUP(Sheet3!A56,A:G,7,FALSE)=Sheet3!F56),VLOOKUP(Sheet3!A56,A:G,2,FALSE),"wpw")</f>
        <v>/laptop-specs/dell-inspiron-5558-9/</v>
      </c>
    </row>
    <row r="57" spans="1:18" x14ac:dyDescent="0.25">
      <c r="A57" t="s">
        <v>194</v>
      </c>
      <c r="B57" t="s">
        <v>3158</v>
      </c>
      <c r="C57" t="s">
        <v>334</v>
      </c>
      <c r="D57" t="s">
        <v>328</v>
      </c>
      <c r="E57" t="s">
        <v>132</v>
      </c>
      <c r="F57" t="s">
        <v>110</v>
      </c>
      <c r="G57" t="s">
        <v>202</v>
      </c>
      <c r="R57" t="str">
        <f>IF(AND(VLOOKUP(Sheet3!A57,A:G,1,FALSE)=Sheet3!A57,VLOOKUP(Sheet3!A57,A:G,3,FALSE)=Sheet3!B57,VLOOKUP(Sheet3!A57,A:G,4,FALSE)=Sheet3!C57,VLOOKUP(Sheet3!A57,A:G,5,FALSE)=Sheet3!D57,VLOOKUP(Sheet3!A57,A:G,6,FALSE)=Sheet3!E57,VLOOKUP(Sheet3!A57,A:G,7,FALSE)=Sheet3!F57),VLOOKUP(Sheet3!A57,A:G,2,FALSE),"wpw")</f>
        <v>/laptop-specs/hp-probook-440-g5-6/</v>
      </c>
    </row>
    <row r="58" spans="1:18" x14ac:dyDescent="0.25">
      <c r="A58" t="s">
        <v>194</v>
      </c>
      <c r="B58" t="s">
        <v>3159</v>
      </c>
      <c r="C58" t="s">
        <v>334</v>
      </c>
      <c r="D58" t="s">
        <v>328</v>
      </c>
      <c r="E58" t="s">
        <v>134</v>
      </c>
      <c r="F58" t="s">
        <v>99</v>
      </c>
      <c r="G58" t="s">
        <v>48</v>
      </c>
      <c r="R58" t="str">
        <f>IF(AND(VLOOKUP(Sheet3!A58,A:G,1,FALSE)=Sheet3!A58,VLOOKUP(Sheet3!A58,A:G,3,FALSE)=Sheet3!B58,VLOOKUP(Sheet3!A58,A:G,4,FALSE)=Sheet3!C58,VLOOKUP(Sheet3!A58,A:G,5,FALSE)=Sheet3!D58,VLOOKUP(Sheet3!A58,A:G,6,FALSE)=Sheet3!E58,VLOOKUP(Sheet3!A58,A:G,7,FALSE)=Sheet3!F58),VLOOKUP(Sheet3!A58,A:G,2,FALSE),"wpw")</f>
        <v>wpw</v>
      </c>
    </row>
    <row r="59" spans="1:18" x14ac:dyDescent="0.25">
      <c r="A59" t="s">
        <v>194</v>
      </c>
      <c r="B59" t="s">
        <v>3161</v>
      </c>
      <c r="C59" t="s">
        <v>334</v>
      </c>
      <c r="D59" t="s">
        <v>328</v>
      </c>
      <c r="E59" t="s">
        <v>132</v>
      </c>
      <c r="F59" t="s">
        <v>110</v>
      </c>
      <c r="G59" t="s">
        <v>115</v>
      </c>
      <c r="R59" t="str">
        <f>IF(AND(VLOOKUP(Sheet3!A59,A:G,1,FALSE)=Sheet3!A59,VLOOKUP(Sheet3!A59,A:G,3,FALSE)=Sheet3!B59,VLOOKUP(Sheet3!A59,A:G,4,FALSE)=Sheet3!C59,VLOOKUP(Sheet3!A59,A:G,5,FALSE)=Sheet3!D59,VLOOKUP(Sheet3!A59,A:G,6,FALSE)=Sheet3!E59,VLOOKUP(Sheet3!A59,A:G,7,FALSE)=Sheet3!F59),VLOOKUP(Sheet3!A59,A:G,2,FALSE),"wpw")</f>
        <v>/laptop-specs/acer-swift-3-sf314-54-27/</v>
      </c>
    </row>
    <row r="60" spans="1:18" x14ac:dyDescent="0.25">
      <c r="A60" t="s">
        <v>194</v>
      </c>
      <c r="B60" t="s">
        <v>3163</v>
      </c>
      <c r="C60" t="s">
        <v>334</v>
      </c>
      <c r="D60" t="s">
        <v>328</v>
      </c>
      <c r="E60" t="s">
        <v>132</v>
      </c>
      <c r="F60" t="s">
        <v>110</v>
      </c>
      <c r="G60" t="s">
        <v>115</v>
      </c>
      <c r="R60" t="str">
        <f>IF(AND(VLOOKUP(Sheet3!A60,A:G,1,FALSE)=Sheet3!A60,VLOOKUP(Sheet3!A60,A:G,3,FALSE)=Sheet3!B60,VLOOKUP(Sheet3!A60,A:G,4,FALSE)=Sheet3!C60,VLOOKUP(Sheet3!A60,A:G,5,FALSE)=Sheet3!D60,VLOOKUP(Sheet3!A60,A:G,6,FALSE)=Sheet3!E60,VLOOKUP(Sheet3!A60,A:G,7,FALSE)=Sheet3!F60),VLOOKUP(Sheet3!A60,A:G,2,FALSE),"wpw")</f>
        <v>wpw</v>
      </c>
    </row>
    <row r="61" spans="1:18" x14ac:dyDescent="0.25">
      <c r="A61" t="s">
        <v>194</v>
      </c>
      <c r="B61" t="s">
        <v>3173</v>
      </c>
      <c r="C61" t="s">
        <v>334</v>
      </c>
      <c r="D61" t="s">
        <v>328</v>
      </c>
      <c r="E61" t="s">
        <v>132</v>
      </c>
      <c r="F61" t="s">
        <v>99</v>
      </c>
      <c r="G61" t="s">
        <v>48</v>
      </c>
      <c r="R61" t="str">
        <f>IF(AND(VLOOKUP(Sheet3!A61,A:G,1,FALSE)=Sheet3!A61,VLOOKUP(Sheet3!A61,A:G,3,FALSE)=Sheet3!B61,VLOOKUP(Sheet3!A61,A:G,4,FALSE)=Sheet3!C61,VLOOKUP(Sheet3!A61,A:G,5,FALSE)=Sheet3!D61,VLOOKUP(Sheet3!A61,A:G,6,FALSE)=Sheet3!E61,VLOOKUP(Sheet3!A61,A:G,7,FALSE)=Sheet3!F61),VLOOKUP(Sheet3!A61,A:G,2,FALSE),"wpw")</f>
        <v>wpw</v>
      </c>
    </row>
    <row r="62" spans="1:18" x14ac:dyDescent="0.25">
      <c r="A62" t="s">
        <v>194</v>
      </c>
      <c r="B62" t="s">
        <v>3176</v>
      </c>
      <c r="C62" t="s">
        <v>334</v>
      </c>
      <c r="D62" t="s">
        <v>328</v>
      </c>
      <c r="E62" t="s">
        <v>132</v>
      </c>
      <c r="F62" t="s">
        <v>110</v>
      </c>
      <c r="G62" t="s">
        <v>115</v>
      </c>
      <c r="R62" t="str">
        <f>IF(AND(VLOOKUP(Sheet3!A62,A:G,1,FALSE)=Sheet3!A62,VLOOKUP(Sheet3!A62,A:G,3,FALSE)=Sheet3!B62,VLOOKUP(Sheet3!A62,A:G,4,FALSE)=Sheet3!C62,VLOOKUP(Sheet3!A62,A:G,5,FALSE)=Sheet3!D62,VLOOKUP(Sheet3!A62,A:G,6,FALSE)=Sheet3!E62,VLOOKUP(Sheet3!A62,A:G,7,FALSE)=Sheet3!F62),VLOOKUP(Sheet3!A62,A:G,2,FALSE),"wpw")</f>
        <v>wpw</v>
      </c>
    </row>
    <row r="63" spans="1:18" x14ac:dyDescent="0.25">
      <c r="A63" t="s">
        <v>194</v>
      </c>
      <c r="B63" t="s">
        <v>3183</v>
      </c>
      <c r="C63" t="s">
        <v>334</v>
      </c>
      <c r="D63" t="s">
        <v>328</v>
      </c>
      <c r="E63" t="s">
        <v>132</v>
      </c>
      <c r="F63" t="s">
        <v>110</v>
      </c>
      <c r="G63" t="s">
        <v>48</v>
      </c>
      <c r="R63" t="str">
        <f>IF(AND(VLOOKUP(Sheet3!A63,A:G,1,FALSE)=Sheet3!A63,VLOOKUP(Sheet3!A63,A:G,3,FALSE)=Sheet3!B63,VLOOKUP(Sheet3!A63,A:G,4,FALSE)=Sheet3!C63,VLOOKUP(Sheet3!A63,A:G,5,FALSE)=Sheet3!D63,VLOOKUP(Sheet3!A63,A:G,6,FALSE)=Sheet3!E63,VLOOKUP(Sheet3!A63,A:G,7,FALSE)=Sheet3!F63),VLOOKUP(Sheet3!A63,A:G,2,FALSE),"wpw")</f>
        <v>/laptop-specs/hp-probook-440-g6-2/</v>
      </c>
    </row>
    <row r="64" spans="1:18" x14ac:dyDescent="0.25">
      <c r="A64" t="s">
        <v>194</v>
      </c>
      <c r="B64" t="s">
        <v>3192</v>
      </c>
      <c r="C64" t="s">
        <v>334</v>
      </c>
      <c r="D64" t="s">
        <v>328</v>
      </c>
      <c r="E64" t="s">
        <v>132</v>
      </c>
      <c r="F64" t="s">
        <v>110</v>
      </c>
      <c r="G64" t="s">
        <v>202</v>
      </c>
      <c r="R64" t="str">
        <f>IF(AND(VLOOKUP(Sheet3!A64,A:G,1,FALSE)=Sheet3!A64,VLOOKUP(Sheet3!A64,A:G,3,FALSE)=Sheet3!B64,VLOOKUP(Sheet3!A64,A:G,4,FALSE)=Sheet3!C64,VLOOKUP(Sheet3!A64,A:G,5,FALSE)=Sheet3!D64,VLOOKUP(Sheet3!A64,A:G,6,FALSE)=Sheet3!E64,VLOOKUP(Sheet3!A64,A:G,7,FALSE)=Sheet3!F64),VLOOKUP(Sheet3!A64,A:G,2,FALSE),"wpw")</f>
        <v>/laptop-specs/acer-spin-1-sp111/</v>
      </c>
    </row>
    <row r="65" spans="1:18" x14ac:dyDescent="0.25">
      <c r="A65" t="s">
        <v>194</v>
      </c>
      <c r="B65" t="s">
        <v>3193</v>
      </c>
      <c r="C65" t="s">
        <v>334</v>
      </c>
      <c r="D65" t="s">
        <v>328</v>
      </c>
      <c r="E65" t="s">
        <v>132</v>
      </c>
      <c r="F65" t="s">
        <v>110</v>
      </c>
      <c r="G65" t="s">
        <v>115</v>
      </c>
      <c r="R65" t="str">
        <f>IF(AND(VLOOKUP(Sheet3!A65,A:G,1,FALSE)=Sheet3!A65,VLOOKUP(Sheet3!A65,A:G,3,FALSE)=Sheet3!B65,VLOOKUP(Sheet3!A65,A:G,4,FALSE)=Sheet3!C65,VLOOKUP(Sheet3!A65,A:G,5,FALSE)=Sheet3!D65,VLOOKUP(Sheet3!A65,A:G,6,FALSE)=Sheet3!E65,VLOOKUP(Sheet3!A65,A:G,7,FALSE)=Sheet3!F65),VLOOKUP(Sheet3!A65,A:G,2,FALSE),"wpw")</f>
        <v>wpw</v>
      </c>
    </row>
    <row r="66" spans="1:18" x14ac:dyDescent="0.25">
      <c r="A66" t="s">
        <v>194</v>
      </c>
      <c r="B66" t="s">
        <v>3196</v>
      </c>
      <c r="C66" t="s">
        <v>334</v>
      </c>
      <c r="D66" t="s">
        <v>328</v>
      </c>
      <c r="E66" t="s">
        <v>132</v>
      </c>
      <c r="F66" t="s">
        <v>110</v>
      </c>
      <c r="G66" t="s">
        <v>206</v>
      </c>
      <c r="R66" t="str">
        <f>IF(AND(VLOOKUP(Sheet3!A66,A:G,1,FALSE)=Sheet3!A66,VLOOKUP(Sheet3!A66,A:G,3,FALSE)=Sheet3!B66,VLOOKUP(Sheet3!A66,A:G,4,FALSE)=Sheet3!C66,VLOOKUP(Sheet3!A66,A:G,5,FALSE)=Sheet3!D66,VLOOKUP(Sheet3!A66,A:G,6,FALSE)=Sheet3!E66,VLOOKUP(Sheet3!A66,A:G,7,FALSE)=Sheet3!F66),VLOOKUP(Sheet3!A66,A:G,2,FALSE),"wpw")</f>
        <v>wpw</v>
      </c>
    </row>
    <row r="67" spans="1:18" x14ac:dyDescent="0.25">
      <c r="A67" t="s">
        <v>194</v>
      </c>
      <c r="B67" t="s">
        <v>3198</v>
      </c>
      <c r="C67" t="s">
        <v>334</v>
      </c>
      <c r="D67" t="s">
        <v>328</v>
      </c>
      <c r="E67" t="s">
        <v>132</v>
      </c>
      <c r="F67" t="s">
        <v>110</v>
      </c>
      <c r="G67" t="s">
        <v>206</v>
      </c>
      <c r="R67" t="str">
        <f>IF(AND(VLOOKUP(Sheet3!A67,A:G,1,FALSE)=Sheet3!A67,VLOOKUP(Sheet3!A67,A:G,3,FALSE)=Sheet3!B67,VLOOKUP(Sheet3!A67,A:G,4,FALSE)=Sheet3!C67,VLOOKUP(Sheet3!A67,A:G,5,FALSE)=Sheet3!D67,VLOOKUP(Sheet3!A67,A:G,6,FALSE)=Sheet3!E67,VLOOKUP(Sheet3!A67,A:G,7,FALSE)=Sheet3!F67),VLOOKUP(Sheet3!A67,A:G,2,FALSE),"wpw")</f>
        <v>/laptop-specs/lenovo-thinkpad-yoga-260-32/</v>
      </c>
    </row>
    <row r="68" spans="1:18" x14ac:dyDescent="0.25">
      <c r="A68" t="s">
        <v>194</v>
      </c>
      <c r="B68" t="s">
        <v>3199</v>
      </c>
      <c r="C68" t="s">
        <v>334</v>
      </c>
      <c r="D68" t="s">
        <v>328</v>
      </c>
      <c r="E68" t="s">
        <v>132</v>
      </c>
      <c r="F68" t="s">
        <v>110</v>
      </c>
      <c r="G68" t="s">
        <v>206</v>
      </c>
      <c r="R68" t="str">
        <f>IF(AND(VLOOKUP(Sheet3!A68,A:G,1,FALSE)=Sheet3!A68,VLOOKUP(Sheet3!A68,A:G,3,FALSE)=Sheet3!B68,VLOOKUP(Sheet3!A68,A:G,4,FALSE)=Sheet3!C68,VLOOKUP(Sheet3!A68,A:G,5,FALSE)=Sheet3!D68,VLOOKUP(Sheet3!A68,A:G,6,FALSE)=Sheet3!E68,VLOOKUP(Sheet3!A68,A:G,7,FALSE)=Sheet3!F68),VLOOKUP(Sheet3!A68,A:G,2,FALSE),"wpw")</f>
        <v>wpw</v>
      </c>
    </row>
    <row r="69" spans="1:18" x14ac:dyDescent="0.25">
      <c r="A69" t="s">
        <v>194</v>
      </c>
      <c r="B69" t="s">
        <v>3200</v>
      </c>
      <c r="C69" t="s">
        <v>334</v>
      </c>
      <c r="D69" t="s">
        <v>328</v>
      </c>
      <c r="E69" t="s">
        <v>132</v>
      </c>
      <c r="F69" t="s">
        <v>110</v>
      </c>
      <c r="G69" t="s">
        <v>202</v>
      </c>
      <c r="R69" t="str">
        <f>IF(AND(VLOOKUP(Sheet3!A69,A:G,1,FALSE)=Sheet3!A69,VLOOKUP(Sheet3!A69,A:G,3,FALSE)=Sheet3!B69,VLOOKUP(Sheet3!A69,A:G,4,FALSE)=Sheet3!C69,VLOOKUP(Sheet3!A69,A:G,5,FALSE)=Sheet3!D69,VLOOKUP(Sheet3!A69,A:G,6,FALSE)=Sheet3!E69,VLOOKUP(Sheet3!A69,A:G,7,FALSE)=Sheet3!F69),VLOOKUP(Sheet3!A69,A:G,2,FALSE),"wpw")</f>
        <v>/laptop-specs/lenovo-yoga-530-27/</v>
      </c>
    </row>
    <row r="70" spans="1:18" x14ac:dyDescent="0.25">
      <c r="A70" t="s">
        <v>194</v>
      </c>
      <c r="B70" t="s">
        <v>3206</v>
      </c>
      <c r="C70" t="s">
        <v>334</v>
      </c>
      <c r="D70" t="s">
        <v>328</v>
      </c>
      <c r="E70" t="s">
        <v>132</v>
      </c>
      <c r="F70" t="s">
        <v>99</v>
      </c>
      <c r="G70" t="s">
        <v>206</v>
      </c>
      <c r="R70" t="str">
        <f>IF(AND(VLOOKUP(Sheet3!A70,A:G,1,FALSE)=Sheet3!A70,VLOOKUP(Sheet3!A70,A:G,3,FALSE)=Sheet3!B70,VLOOKUP(Sheet3!A70,A:G,4,FALSE)=Sheet3!C70,VLOOKUP(Sheet3!A70,A:G,5,FALSE)=Sheet3!D70,VLOOKUP(Sheet3!A70,A:G,6,FALSE)=Sheet3!E70,VLOOKUP(Sheet3!A70,A:G,7,FALSE)=Sheet3!F70),VLOOKUP(Sheet3!A70,A:G,2,FALSE),"wpw")</f>
        <v>wpw</v>
      </c>
    </row>
    <row r="71" spans="1:18" x14ac:dyDescent="0.25">
      <c r="A71" t="s">
        <v>194</v>
      </c>
      <c r="B71" t="s">
        <v>3207</v>
      </c>
      <c r="C71" t="s">
        <v>334</v>
      </c>
      <c r="D71" t="s">
        <v>328</v>
      </c>
      <c r="E71" t="s">
        <v>132</v>
      </c>
      <c r="F71" t="s">
        <v>99</v>
      </c>
      <c r="G71" t="s">
        <v>206</v>
      </c>
      <c r="R71" t="str">
        <f>IF(AND(VLOOKUP(Sheet3!A71,A:G,1,FALSE)=Sheet3!A71,VLOOKUP(Sheet3!A71,A:G,3,FALSE)=Sheet3!B71,VLOOKUP(Sheet3!A71,A:G,4,FALSE)=Sheet3!C71,VLOOKUP(Sheet3!A71,A:G,5,FALSE)=Sheet3!D71,VLOOKUP(Sheet3!A71,A:G,6,FALSE)=Sheet3!E71,VLOOKUP(Sheet3!A71,A:G,7,FALSE)=Sheet3!F71),VLOOKUP(Sheet3!A71,A:G,2,FALSE),"wpw")</f>
        <v>/laptop-specs/asus-tuf-gaming-fx505-1223/</v>
      </c>
    </row>
    <row r="72" spans="1:18" x14ac:dyDescent="0.25">
      <c r="A72" t="s">
        <v>194</v>
      </c>
      <c r="B72" t="s">
        <v>3208</v>
      </c>
      <c r="C72" t="s">
        <v>334</v>
      </c>
      <c r="D72" t="s">
        <v>328</v>
      </c>
      <c r="E72" t="s">
        <v>132</v>
      </c>
      <c r="F72" t="s">
        <v>110</v>
      </c>
      <c r="G72" t="s">
        <v>48</v>
      </c>
      <c r="R72" t="str">
        <f>IF(AND(VLOOKUP(Sheet3!A72,A:G,1,FALSE)=Sheet3!A72,VLOOKUP(Sheet3!A72,A:G,3,FALSE)=Sheet3!B72,VLOOKUP(Sheet3!A72,A:G,4,FALSE)=Sheet3!C72,VLOOKUP(Sheet3!A72,A:G,5,FALSE)=Sheet3!D72,VLOOKUP(Sheet3!A72,A:G,6,FALSE)=Sheet3!E72,VLOOKUP(Sheet3!A72,A:G,7,FALSE)=Sheet3!F72),VLOOKUP(Sheet3!A72,A:G,2,FALSE),"wpw")</f>
        <v>wpw</v>
      </c>
    </row>
    <row r="73" spans="1:18" x14ac:dyDescent="0.25">
      <c r="A73" t="s">
        <v>194</v>
      </c>
      <c r="B73" t="s">
        <v>3214</v>
      </c>
      <c r="C73" t="s">
        <v>334</v>
      </c>
      <c r="D73" t="s">
        <v>328</v>
      </c>
      <c r="E73" t="s">
        <v>132</v>
      </c>
      <c r="F73" t="s">
        <v>99</v>
      </c>
      <c r="G73" t="s">
        <v>115</v>
      </c>
      <c r="R73" t="str">
        <f>IF(AND(VLOOKUP(Sheet3!A73,A:G,1,FALSE)=Sheet3!A73,VLOOKUP(Sheet3!A73,A:G,3,FALSE)=Sheet3!B73,VLOOKUP(Sheet3!A73,A:G,4,FALSE)=Sheet3!C73,VLOOKUP(Sheet3!A73,A:G,5,FALSE)=Sheet3!D73,VLOOKUP(Sheet3!A73,A:G,6,FALSE)=Sheet3!E73,VLOOKUP(Sheet3!A73,A:G,7,FALSE)=Sheet3!F73),VLOOKUP(Sheet3!A73,A:G,2,FALSE),"wpw")</f>
        <v>/laptop-specs/dell-g3-3500-30/</v>
      </c>
    </row>
    <row r="74" spans="1:18" x14ac:dyDescent="0.25">
      <c r="A74" t="s">
        <v>194</v>
      </c>
      <c r="B74" t="s">
        <v>3215</v>
      </c>
      <c r="C74" t="s">
        <v>334</v>
      </c>
      <c r="D74" t="s">
        <v>328</v>
      </c>
      <c r="E74" t="s">
        <v>132</v>
      </c>
      <c r="F74" t="s">
        <v>99</v>
      </c>
      <c r="G74" t="s">
        <v>48</v>
      </c>
      <c r="R74" t="str">
        <f>IF(AND(VLOOKUP(Sheet3!A74,A:G,1,FALSE)=Sheet3!A74,VLOOKUP(Sheet3!A74,A:G,3,FALSE)=Sheet3!B74,VLOOKUP(Sheet3!A74,A:G,4,FALSE)=Sheet3!C74,VLOOKUP(Sheet3!A74,A:G,5,FALSE)=Sheet3!D74,VLOOKUP(Sheet3!A74,A:G,6,FALSE)=Sheet3!E74,VLOOKUP(Sheet3!A74,A:G,7,FALSE)=Sheet3!F74),VLOOKUP(Sheet3!A74,A:G,2,FALSE),"wpw")</f>
        <v>/laptop-specs/acer-nitro-5-an515-55-15/</v>
      </c>
    </row>
    <row r="75" spans="1:18" x14ac:dyDescent="0.25">
      <c r="A75" t="s">
        <v>194</v>
      </c>
      <c r="B75" t="s">
        <v>3223</v>
      </c>
      <c r="C75" t="s">
        <v>334</v>
      </c>
      <c r="D75" t="s">
        <v>328</v>
      </c>
      <c r="E75" t="s">
        <v>132</v>
      </c>
      <c r="F75" t="s">
        <v>110</v>
      </c>
      <c r="G75" t="s">
        <v>208</v>
      </c>
      <c r="R75" t="str">
        <f>IF(AND(VLOOKUP(Sheet3!A75,A:G,1,FALSE)=Sheet3!A75,VLOOKUP(Sheet3!A75,A:G,3,FALSE)=Sheet3!B75,VLOOKUP(Sheet3!A75,A:G,4,FALSE)=Sheet3!C75,VLOOKUP(Sheet3!A75,A:G,5,FALSE)=Sheet3!D75,VLOOKUP(Sheet3!A75,A:G,6,FALSE)=Sheet3!E75,VLOOKUP(Sheet3!A75,A:G,7,FALSE)=Sheet3!F75),VLOOKUP(Sheet3!A75,A:G,2,FALSE),"wpw")</f>
        <v>/laptop-specs/acer-nitro-5-an515-54-233/</v>
      </c>
    </row>
    <row r="76" spans="1:18" x14ac:dyDescent="0.25">
      <c r="A76" t="s">
        <v>194</v>
      </c>
      <c r="B76" t="s">
        <v>3224</v>
      </c>
      <c r="C76" t="s">
        <v>334</v>
      </c>
      <c r="D76" t="s">
        <v>328</v>
      </c>
      <c r="E76" t="s">
        <v>132</v>
      </c>
      <c r="F76" t="s">
        <v>110</v>
      </c>
      <c r="G76" t="s">
        <v>197</v>
      </c>
      <c r="R76" t="str">
        <f>IF(AND(VLOOKUP(Sheet3!A76,A:G,1,FALSE)=Sheet3!A76,VLOOKUP(Sheet3!A76,A:G,3,FALSE)=Sheet3!B76,VLOOKUP(Sheet3!A76,A:G,4,FALSE)=Sheet3!C76,VLOOKUP(Sheet3!A76,A:G,5,FALSE)=Sheet3!D76,VLOOKUP(Sheet3!A76,A:G,6,FALSE)=Sheet3!E76,VLOOKUP(Sheet3!A76,A:G,7,FALSE)=Sheet3!F76),VLOOKUP(Sheet3!A76,A:G,2,FALSE),"wpw")</f>
        <v>/laptop-specs/msi-gf63-314/</v>
      </c>
    </row>
    <row r="77" spans="1:18" x14ac:dyDescent="0.25">
      <c r="A77" t="s">
        <v>194</v>
      </c>
      <c r="B77" t="s">
        <v>3226</v>
      </c>
      <c r="C77" t="s">
        <v>334</v>
      </c>
      <c r="D77" t="s">
        <v>328</v>
      </c>
      <c r="E77" t="s">
        <v>132</v>
      </c>
      <c r="F77" t="s">
        <v>99</v>
      </c>
      <c r="G77" t="s">
        <v>202</v>
      </c>
      <c r="R77" t="str">
        <f>IF(AND(VLOOKUP(Sheet3!A77,A:G,1,FALSE)=Sheet3!A77,VLOOKUP(Sheet3!A77,A:G,3,FALSE)=Sheet3!B77,VLOOKUP(Sheet3!A77,A:G,4,FALSE)=Sheet3!C77,VLOOKUP(Sheet3!A77,A:G,5,FALSE)=Sheet3!D77,VLOOKUP(Sheet3!A77,A:G,6,FALSE)=Sheet3!E77,VLOOKUP(Sheet3!A77,A:G,7,FALSE)=Sheet3!F77),VLOOKUP(Sheet3!A77,A:G,2,FALSE),"wpw")</f>
        <v>wpw</v>
      </c>
    </row>
    <row r="78" spans="1:18" x14ac:dyDescent="0.25">
      <c r="A78" t="s">
        <v>194</v>
      </c>
      <c r="B78" t="s">
        <v>3229</v>
      </c>
      <c r="C78" t="s">
        <v>334</v>
      </c>
      <c r="D78" t="s">
        <v>328</v>
      </c>
      <c r="E78" t="s">
        <v>132</v>
      </c>
      <c r="F78" t="s">
        <v>99</v>
      </c>
      <c r="G78" t="s">
        <v>48</v>
      </c>
      <c r="R78" t="str">
        <f>IF(AND(VLOOKUP(Sheet3!A78,A:G,1,FALSE)=Sheet3!A78,VLOOKUP(Sheet3!A78,A:G,3,FALSE)=Sheet3!B78,VLOOKUP(Sheet3!A78,A:G,4,FALSE)=Sheet3!C78,VLOOKUP(Sheet3!A78,A:G,5,FALSE)=Sheet3!D78,VLOOKUP(Sheet3!A78,A:G,6,FALSE)=Sheet3!E78,VLOOKUP(Sheet3!A78,A:G,7,FALSE)=Sheet3!F78),VLOOKUP(Sheet3!A78,A:G,2,FALSE),"wpw")</f>
        <v>/laptop-specs/hp-pavilion-gaming-15-15-dk-9/</v>
      </c>
    </row>
    <row r="79" spans="1:18" x14ac:dyDescent="0.25">
      <c r="A79" t="s">
        <v>194</v>
      </c>
      <c r="B79" t="s">
        <v>3234</v>
      </c>
      <c r="C79" t="s">
        <v>334</v>
      </c>
      <c r="D79" t="s">
        <v>328</v>
      </c>
      <c r="E79" t="s">
        <v>132</v>
      </c>
      <c r="F79" t="s">
        <v>99</v>
      </c>
      <c r="G79" t="s">
        <v>202</v>
      </c>
      <c r="R79" t="str">
        <f>IF(AND(VLOOKUP(Sheet3!A79,A:G,1,FALSE)=Sheet3!A79,VLOOKUP(Sheet3!A79,A:G,3,FALSE)=Sheet3!B79,VLOOKUP(Sheet3!A79,A:G,4,FALSE)=Sheet3!C79,VLOOKUP(Sheet3!A79,A:G,5,FALSE)=Sheet3!D79,VLOOKUP(Sheet3!A79,A:G,6,FALSE)=Sheet3!E79,VLOOKUP(Sheet3!A79,A:G,7,FALSE)=Sheet3!F79),VLOOKUP(Sheet3!A79,A:G,2,FALSE),"wpw")</f>
        <v>/laptop-specs/msi-gf63-314/</v>
      </c>
    </row>
    <row r="80" spans="1:18" x14ac:dyDescent="0.25">
      <c r="A80" t="s">
        <v>194</v>
      </c>
      <c r="B80" t="s">
        <v>3236</v>
      </c>
      <c r="C80" t="s">
        <v>334</v>
      </c>
      <c r="D80" t="s">
        <v>328</v>
      </c>
      <c r="E80" t="s">
        <v>132</v>
      </c>
      <c r="F80" t="s">
        <v>110</v>
      </c>
      <c r="G80" t="s">
        <v>115</v>
      </c>
      <c r="R80" t="str">
        <f>IF(AND(VLOOKUP(Sheet3!A80,A:G,1,FALSE)=Sheet3!A80,VLOOKUP(Sheet3!A80,A:G,3,FALSE)=Sheet3!B80,VLOOKUP(Sheet3!A80,A:G,4,FALSE)=Sheet3!C80,VLOOKUP(Sheet3!A80,A:G,5,FALSE)=Sheet3!D80,VLOOKUP(Sheet3!A80,A:G,6,FALSE)=Sheet3!E80,VLOOKUP(Sheet3!A80,A:G,7,FALSE)=Sheet3!F80),VLOOKUP(Sheet3!A80,A:G,2,FALSE),"wpw")</f>
        <v>wpw</v>
      </c>
    </row>
    <row r="81" spans="1:18" x14ac:dyDescent="0.25">
      <c r="A81" t="s">
        <v>194</v>
      </c>
      <c r="B81" t="s">
        <v>3240</v>
      </c>
      <c r="C81" t="s">
        <v>334</v>
      </c>
      <c r="D81" t="s">
        <v>328</v>
      </c>
      <c r="E81" t="s">
        <v>132</v>
      </c>
      <c r="F81" t="s">
        <v>99</v>
      </c>
      <c r="G81" t="s">
        <v>48</v>
      </c>
      <c r="R81" t="str">
        <f>IF(AND(VLOOKUP(Sheet3!A81,A:G,1,FALSE)=Sheet3!A81,VLOOKUP(Sheet3!A81,A:G,3,FALSE)=Sheet3!B81,VLOOKUP(Sheet3!A81,A:G,4,FALSE)=Sheet3!C81,VLOOKUP(Sheet3!A81,A:G,5,FALSE)=Sheet3!D81,VLOOKUP(Sheet3!A81,A:G,6,FALSE)=Sheet3!E81,VLOOKUP(Sheet3!A81,A:G,7,FALSE)=Sheet3!F81),VLOOKUP(Sheet3!A81,A:G,2,FALSE),"wpw")</f>
        <v>/laptop-specs/acer-nitro-5-an515-54-233/</v>
      </c>
    </row>
    <row r="82" spans="1:18" x14ac:dyDescent="0.25">
      <c r="A82" t="s">
        <v>194</v>
      </c>
      <c r="B82" t="s">
        <v>3256</v>
      </c>
      <c r="C82" t="s">
        <v>334</v>
      </c>
      <c r="D82" t="s">
        <v>328</v>
      </c>
      <c r="E82" t="s">
        <v>132</v>
      </c>
      <c r="F82" t="s">
        <v>110</v>
      </c>
      <c r="G82" t="s">
        <v>202</v>
      </c>
      <c r="R82" t="str">
        <f>IF(AND(VLOOKUP(Sheet3!A82,A:G,1,FALSE)=Sheet3!A82,VLOOKUP(Sheet3!A82,A:G,3,FALSE)=Sheet3!B82,VLOOKUP(Sheet3!A82,A:G,4,FALSE)=Sheet3!C82,VLOOKUP(Sheet3!A82,A:G,5,FALSE)=Sheet3!D82,VLOOKUP(Sheet3!A82,A:G,6,FALSE)=Sheet3!E82,VLOOKUP(Sheet3!A82,A:G,7,FALSE)=Sheet3!F82),VLOOKUP(Sheet3!A82,A:G,2,FALSE),"wpw")</f>
        <v>wpw</v>
      </c>
    </row>
    <row r="83" spans="1:18" x14ac:dyDescent="0.25">
      <c r="A83" t="s">
        <v>194</v>
      </c>
      <c r="B83" t="s">
        <v>3266</v>
      </c>
      <c r="C83" t="s">
        <v>334</v>
      </c>
      <c r="D83" t="s">
        <v>328</v>
      </c>
      <c r="E83" t="s">
        <v>132</v>
      </c>
      <c r="F83" t="s">
        <v>99</v>
      </c>
      <c r="G83" t="s">
        <v>115</v>
      </c>
      <c r="R83" t="str">
        <f>IF(AND(VLOOKUP(Sheet3!A83,A:G,1,FALSE)=Sheet3!A83,VLOOKUP(Sheet3!A83,A:G,3,FALSE)=Sheet3!B83,VLOOKUP(Sheet3!A83,A:G,4,FALSE)=Sheet3!C83,VLOOKUP(Sheet3!A83,A:G,5,FALSE)=Sheet3!D83,VLOOKUP(Sheet3!A83,A:G,6,FALSE)=Sheet3!E83,VLOOKUP(Sheet3!A83,A:G,7,FALSE)=Sheet3!F83),VLOOKUP(Sheet3!A83,A:G,2,FALSE),"wpw")</f>
        <v>/laptop-specs/msi-gf63-314/</v>
      </c>
    </row>
    <row r="84" spans="1:18" x14ac:dyDescent="0.25">
      <c r="A84" t="s">
        <v>194</v>
      </c>
      <c r="B84" t="s">
        <v>3268</v>
      </c>
      <c r="C84" t="s">
        <v>334</v>
      </c>
      <c r="D84" t="s">
        <v>328</v>
      </c>
      <c r="E84" t="s">
        <v>132</v>
      </c>
      <c r="F84" t="s">
        <v>99</v>
      </c>
      <c r="G84" t="s">
        <v>197</v>
      </c>
      <c r="R84" t="str">
        <f>IF(AND(VLOOKUP(Sheet3!A84,A:G,1,FALSE)=Sheet3!A84,VLOOKUP(Sheet3!A84,A:G,3,FALSE)=Sheet3!B84,VLOOKUP(Sheet3!A84,A:G,4,FALSE)=Sheet3!C84,VLOOKUP(Sheet3!A84,A:G,5,FALSE)=Sheet3!D84,VLOOKUP(Sheet3!A84,A:G,6,FALSE)=Sheet3!E84,VLOOKUP(Sheet3!A84,A:G,7,FALSE)=Sheet3!F84),VLOOKUP(Sheet3!A84,A:G,2,FALSE),"wpw")</f>
        <v>/laptop-specs/acer-nitro-5-29/</v>
      </c>
    </row>
    <row r="85" spans="1:18" x14ac:dyDescent="0.25">
      <c r="A85" t="s">
        <v>194</v>
      </c>
      <c r="B85" t="s">
        <v>3269</v>
      </c>
      <c r="C85" t="s">
        <v>334</v>
      </c>
      <c r="D85" t="s">
        <v>328</v>
      </c>
      <c r="E85" t="s">
        <v>132</v>
      </c>
      <c r="F85" t="s">
        <v>99</v>
      </c>
      <c r="G85" t="s">
        <v>202</v>
      </c>
      <c r="R85" t="str">
        <f>IF(AND(VLOOKUP(Sheet3!A85,A:G,1,FALSE)=Sheet3!A85,VLOOKUP(Sheet3!A85,A:G,3,FALSE)=Sheet3!B85,VLOOKUP(Sheet3!A85,A:G,4,FALSE)=Sheet3!C85,VLOOKUP(Sheet3!A85,A:G,5,FALSE)=Sheet3!D85,VLOOKUP(Sheet3!A85,A:G,6,FALSE)=Sheet3!E85,VLOOKUP(Sheet3!A85,A:G,7,FALSE)=Sheet3!F85),VLOOKUP(Sheet3!A85,A:G,2,FALSE),"wpw")</f>
        <v>/laptop-specs/acer-nitro-5-an515-54-233/</v>
      </c>
    </row>
    <row r="86" spans="1:18" x14ac:dyDescent="0.25">
      <c r="A86" t="s">
        <v>194</v>
      </c>
      <c r="B86" t="s">
        <v>3272</v>
      </c>
      <c r="C86" t="s">
        <v>334</v>
      </c>
      <c r="D86" t="s">
        <v>328</v>
      </c>
      <c r="E86" t="s">
        <v>132</v>
      </c>
      <c r="F86" t="s">
        <v>110</v>
      </c>
      <c r="G86" t="s">
        <v>208</v>
      </c>
      <c r="R86" t="str">
        <f>IF(AND(VLOOKUP(Sheet3!A86,A:G,1,FALSE)=Sheet3!A86,VLOOKUP(Sheet3!A86,A:G,3,FALSE)=Sheet3!B86,VLOOKUP(Sheet3!A86,A:G,4,FALSE)=Sheet3!C86,VLOOKUP(Sheet3!A86,A:G,5,FALSE)=Sheet3!D86,VLOOKUP(Sheet3!A86,A:G,6,FALSE)=Sheet3!E86,VLOOKUP(Sheet3!A86,A:G,7,FALSE)=Sheet3!F86),VLOOKUP(Sheet3!A86,A:G,2,FALSE),"wpw")</f>
        <v>wpw</v>
      </c>
    </row>
    <row r="87" spans="1:18" x14ac:dyDescent="0.25">
      <c r="A87" t="s">
        <v>194</v>
      </c>
      <c r="B87" t="s">
        <v>3273</v>
      </c>
      <c r="C87" t="s">
        <v>334</v>
      </c>
      <c r="D87" t="s">
        <v>328</v>
      </c>
      <c r="E87" t="s">
        <v>132</v>
      </c>
      <c r="F87" t="s">
        <v>121</v>
      </c>
      <c r="G87" t="s">
        <v>206</v>
      </c>
      <c r="R87" t="str">
        <f>IF(AND(VLOOKUP(Sheet3!A87,A:G,1,FALSE)=Sheet3!A87,VLOOKUP(Sheet3!A87,A:G,3,FALSE)=Sheet3!B87,VLOOKUP(Sheet3!A87,A:G,4,FALSE)=Sheet3!C87,VLOOKUP(Sheet3!A87,A:G,5,FALSE)=Sheet3!D87,VLOOKUP(Sheet3!A87,A:G,6,FALSE)=Sheet3!E87,VLOOKUP(Sheet3!A87,A:G,7,FALSE)=Sheet3!F87),VLOOKUP(Sheet3!A87,A:G,2,FALSE),"wpw")</f>
        <v>wpw</v>
      </c>
    </row>
    <row r="88" spans="1:18" x14ac:dyDescent="0.25">
      <c r="A88" t="s">
        <v>194</v>
      </c>
      <c r="B88" t="s">
        <v>3274</v>
      </c>
      <c r="C88" t="s">
        <v>334</v>
      </c>
      <c r="D88" t="s">
        <v>328</v>
      </c>
      <c r="E88" t="s">
        <v>132</v>
      </c>
      <c r="F88" t="s">
        <v>121</v>
      </c>
      <c r="G88" t="s">
        <v>206</v>
      </c>
      <c r="R88" t="str">
        <f>IF(AND(VLOOKUP(Sheet3!A88,A:G,1,FALSE)=Sheet3!A88,VLOOKUP(Sheet3!A88,A:G,3,FALSE)=Sheet3!B88,VLOOKUP(Sheet3!A88,A:G,4,FALSE)=Sheet3!C88,VLOOKUP(Sheet3!A88,A:G,5,FALSE)=Sheet3!D88,VLOOKUP(Sheet3!A88,A:G,6,FALSE)=Sheet3!E88,VLOOKUP(Sheet3!A88,A:G,7,FALSE)=Sheet3!F88),VLOOKUP(Sheet3!A88,A:G,2,FALSE),"wpw")</f>
        <v>wpw</v>
      </c>
    </row>
    <row r="89" spans="1:18" x14ac:dyDescent="0.25">
      <c r="A89" t="s">
        <v>194</v>
      </c>
      <c r="B89" t="s">
        <v>3276</v>
      </c>
      <c r="C89" t="s">
        <v>334</v>
      </c>
      <c r="D89" t="s">
        <v>328</v>
      </c>
      <c r="E89" t="s">
        <v>132</v>
      </c>
      <c r="F89" t="s">
        <v>110</v>
      </c>
      <c r="G89" t="s">
        <v>202</v>
      </c>
      <c r="R89" t="str">
        <f>IF(AND(VLOOKUP(Sheet3!A89,A:G,1,FALSE)=Sheet3!A89,VLOOKUP(Sheet3!A89,A:G,3,FALSE)=Sheet3!B89,VLOOKUP(Sheet3!A89,A:G,4,FALSE)=Sheet3!C89,VLOOKUP(Sheet3!A89,A:G,5,FALSE)=Sheet3!D89,VLOOKUP(Sheet3!A89,A:G,6,FALSE)=Sheet3!E89,VLOOKUP(Sheet3!A89,A:G,7,FALSE)=Sheet3!F89),VLOOKUP(Sheet3!A89,A:G,2,FALSE),"wpw")</f>
        <v>/laptop-specs/acer-nitro-5-an515-54-233/</v>
      </c>
    </row>
    <row r="90" spans="1:18" x14ac:dyDescent="0.25">
      <c r="A90" t="s">
        <v>194</v>
      </c>
      <c r="B90" t="s">
        <v>3278</v>
      </c>
      <c r="C90" t="s">
        <v>334</v>
      </c>
      <c r="D90" t="s">
        <v>328</v>
      </c>
      <c r="E90" t="s">
        <v>132</v>
      </c>
      <c r="F90" t="s">
        <v>99</v>
      </c>
      <c r="G90" t="s">
        <v>115</v>
      </c>
      <c r="R90" t="str">
        <f>IF(AND(VLOOKUP(Sheet3!A90,A:G,1,FALSE)=Sheet3!A90,VLOOKUP(Sheet3!A90,A:G,3,FALSE)=Sheet3!B90,VLOOKUP(Sheet3!A90,A:G,4,FALSE)=Sheet3!C90,VLOOKUP(Sheet3!A90,A:G,5,FALSE)=Sheet3!D90,VLOOKUP(Sheet3!A90,A:G,6,FALSE)=Sheet3!E90,VLOOKUP(Sheet3!A90,A:G,7,FALSE)=Sheet3!F90),VLOOKUP(Sheet3!A90,A:G,2,FALSE),"wpw")</f>
        <v>/laptop-specs/acer-nitro-5-an515-54-233/</v>
      </c>
    </row>
    <row r="91" spans="1:18" x14ac:dyDescent="0.25">
      <c r="A91" t="s">
        <v>194</v>
      </c>
      <c r="B91" t="s">
        <v>3280</v>
      </c>
      <c r="C91" t="s">
        <v>334</v>
      </c>
      <c r="D91" t="s">
        <v>328</v>
      </c>
      <c r="E91" t="s">
        <v>132</v>
      </c>
      <c r="F91" t="s">
        <v>121</v>
      </c>
      <c r="G91" t="s">
        <v>48</v>
      </c>
      <c r="R91" t="str">
        <f>IF(AND(VLOOKUP(Sheet3!A91,A:G,1,FALSE)=Sheet3!A91,VLOOKUP(Sheet3!A91,A:G,3,FALSE)=Sheet3!B91,VLOOKUP(Sheet3!A91,A:G,4,FALSE)=Sheet3!C91,VLOOKUP(Sheet3!A91,A:G,5,FALSE)=Sheet3!D91,VLOOKUP(Sheet3!A91,A:G,6,FALSE)=Sheet3!E91,VLOOKUP(Sheet3!A91,A:G,7,FALSE)=Sheet3!F91),VLOOKUP(Sheet3!A91,A:G,2,FALSE),"wpw")</f>
        <v>wpw</v>
      </c>
    </row>
    <row r="92" spans="1:18" x14ac:dyDescent="0.25">
      <c r="A92" t="s">
        <v>194</v>
      </c>
      <c r="B92" t="s">
        <v>3281</v>
      </c>
      <c r="C92" t="s">
        <v>334</v>
      </c>
      <c r="D92" t="s">
        <v>328</v>
      </c>
      <c r="E92" t="s">
        <v>132</v>
      </c>
      <c r="F92" t="s">
        <v>121</v>
      </c>
      <c r="G92" t="s">
        <v>48</v>
      </c>
      <c r="R92" t="str">
        <f>IF(AND(VLOOKUP(Sheet3!A92,A:G,1,FALSE)=Sheet3!A92,VLOOKUP(Sheet3!A92,A:G,3,FALSE)=Sheet3!B92,VLOOKUP(Sheet3!A92,A:G,4,FALSE)=Sheet3!C92,VLOOKUP(Sheet3!A92,A:G,5,FALSE)=Sheet3!D92,VLOOKUP(Sheet3!A92,A:G,6,FALSE)=Sheet3!E92,VLOOKUP(Sheet3!A92,A:G,7,FALSE)=Sheet3!F92),VLOOKUP(Sheet3!A92,A:G,2,FALSE),"wpw")</f>
        <v>wpw</v>
      </c>
    </row>
    <row r="93" spans="1:18" x14ac:dyDescent="0.25">
      <c r="A93" t="s">
        <v>194</v>
      </c>
      <c r="B93" t="s">
        <v>3283</v>
      </c>
      <c r="C93" t="s">
        <v>334</v>
      </c>
      <c r="D93" t="s">
        <v>328</v>
      </c>
      <c r="E93" t="s">
        <v>132</v>
      </c>
      <c r="F93" t="s">
        <v>99</v>
      </c>
      <c r="G93" t="s">
        <v>208</v>
      </c>
      <c r="R93" t="str">
        <f>IF(AND(VLOOKUP(Sheet3!A93,A:G,1,FALSE)=Sheet3!A93,VLOOKUP(Sheet3!A93,A:G,3,FALSE)=Sheet3!B93,VLOOKUP(Sheet3!A93,A:G,4,FALSE)=Sheet3!C93,VLOOKUP(Sheet3!A93,A:G,5,FALSE)=Sheet3!D93,VLOOKUP(Sheet3!A93,A:G,6,FALSE)=Sheet3!E93,VLOOKUP(Sheet3!A93,A:G,7,FALSE)=Sheet3!F93),VLOOKUP(Sheet3!A93,A:G,2,FALSE),"wpw")</f>
        <v>wpw</v>
      </c>
    </row>
    <row r="94" spans="1:18" x14ac:dyDescent="0.25">
      <c r="A94" t="s">
        <v>194</v>
      </c>
      <c r="B94" t="s">
        <v>3291</v>
      </c>
      <c r="C94" t="s">
        <v>334</v>
      </c>
      <c r="D94" t="s">
        <v>328</v>
      </c>
      <c r="E94" t="s">
        <v>132</v>
      </c>
      <c r="F94" t="s">
        <v>110</v>
      </c>
      <c r="G94" t="s">
        <v>115</v>
      </c>
      <c r="R94" t="str">
        <f>IF(AND(VLOOKUP(Sheet3!A94,A:G,1,FALSE)=Sheet3!A94,VLOOKUP(Sheet3!A94,A:G,3,FALSE)=Sheet3!B94,VLOOKUP(Sheet3!A94,A:G,4,FALSE)=Sheet3!C94,VLOOKUP(Sheet3!A94,A:G,5,FALSE)=Sheet3!D94,VLOOKUP(Sheet3!A94,A:G,6,FALSE)=Sheet3!E94,VLOOKUP(Sheet3!A94,A:G,7,FALSE)=Sheet3!F94),VLOOKUP(Sheet3!A94,A:G,2,FALSE),"wpw")</f>
        <v>/laptop-specs/acer-nitro-5-an515-44-42/</v>
      </c>
    </row>
    <row r="95" spans="1:18" x14ac:dyDescent="0.25">
      <c r="A95" t="s">
        <v>194</v>
      </c>
      <c r="B95" t="s">
        <v>3293</v>
      </c>
      <c r="C95" t="s">
        <v>334</v>
      </c>
      <c r="D95" t="s">
        <v>328</v>
      </c>
      <c r="E95" t="s">
        <v>132</v>
      </c>
      <c r="F95" t="s">
        <v>110</v>
      </c>
      <c r="G95" t="s">
        <v>115</v>
      </c>
      <c r="R95" t="str">
        <f>IF(AND(VLOOKUP(Sheet3!A95,A:G,1,FALSE)=Sheet3!A95,VLOOKUP(Sheet3!A95,A:G,3,FALSE)=Sheet3!B95,VLOOKUP(Sheet3!A95,A:G,4,FALSE)=Sheet3!C95,VLOOKUP(Sheet3!A95,A:G,5,FALSE)=Sheet3!D95,VLOOKUP(Sheet3!A95,A:G,6,FALSE)=Sheet3!E95,VLOOKUP(Sheet3!A95,A:G,7,FALSE)=Sheet3!F95),VLOOKUP(Sheet3!A95,A:G,2,FALSE),"wpw")</f>
        <v>wpw</v>
      </c>
    </row>
    <row r="96" spans="1:18" x14ac:dyDescent="0.25">
      <c r="A96" t="s">
        <v>194</v>
      </c>
      <c r="B96" t="s">
        <v>3305</v>
      </c>
      <c r="C96" t="s">
        <v>334</v>
      </c>
      <c r="D96" t="s">
        <v>328</v>
      </c>
      <c r="E96" t="s">
        <v>134</v>
      </c>
      <c r="F96" t="s">
        <v>211</v>
      </c>
      <c r="G96" t="s">
        <v>48</v>
      </c>
      <c r="R96" t="str">
        <f>IF(AND(VLOOKUP(Sheet3!A96,A:G,1,FALSE)=Sheet3!A96,VLOOKUP(Sheet3!A96,A:G,3,FALSE)=Sheet3!B96,VLOOKUP(Sheet3!A96,A:G,4,FALSE)=Sheet3!C96,VLOOKUP(Sheet3!A96,A:G,5,FALSE)=Sheet3!D96,VLOOKUP(Sheet3!A96,A:G,6,FALSE)=Sheet3!E96,VLOOKUP(Sheet3!A96,A:G,7,FALSE)=Sheet3!F96),VLOOKUP(Sheet3!A96,A:G,2,FALSE),"wpw")</f>
        <v>/laptop-specs/asus-tuf-gaming-fx505-1223/</v>
      </c>
    </row>
    <row r="97" spans="1:18" x14ac:dyDescent="0.25">
      <c r="A97" t="s">
        <v>194</v>
      </c>
      <c r="B97" t="s">
        <v>3307</v>
      </c>
      <c r="C97" t="s">
        <v>334</v>
      </c>
      <c r="D97" t="s">
        <v>328</v>
      </c>
      <c r="E97" t="s">
        <v>132</v>
      </c>
      <c r="F97" t="s">
        <v>99</v>
      </c>
      <c r="G97" t="s">
        <v>115</v>
      </c>
      <c r="R97" t="str">
        <f>IF(AND(VLOOKUP(Sheet3!A97,A:G,1,FALSE)=Sheet3!A97,VLOOKUP(Sheet3!A97,A:G,3,FALSE)=Sheet3!B97,VLOOKUP(Sheet3!A97,A:G,4,FALSE)=Sheet3!C97,VLOOKUP(Sheet3!A97,A:G,5,FALSE)=Sheet3!D97,VLOOKUP(Sheet3!A97,A:G,6,FALSE)=Sheet3!E97,VLOOKUP(Sheet3!A97,A:G,7,FALSE)=Sheet3!F97),VLOOKUP(Sheet3!A97,A:G,2,FALSE),"wpw")</f>
        <v>wpw</v>
      </c>
    </row>
    <row r="98" spans="1:18" x14ac:dyDescent="0.25">
      <c r="A98" t="s">
        <v>194</v>
      </c>
      <c r="B98" t="s">
        <v>3330</v>
      </c>
      <c r="C98" t="s">
        <v>334</v>
      </c>
      <c r="D98" t="s">
        <v>328</v>
      </c>
      <c r="E98" t="s">
        <v>132</v>
      </c>
      <c r="F98" t="s">
        <v>99</v>
      </c>
      <c r="G98" t="s">
        <v>208</v>
      </c>
      <c r="R98" t="str">
        <f>IF(AND(VLOOKUP(Sheet3!A98,A:G,1,FALSE)=Sheet3!A98,VLOOKUP(Sheet3!A98,A:G,3,FALSE)=Sheet3!B98,VLOOKUP(Sheet3!A98,A:G,4,FALSE)=Sheet3!C98,VLOOKUP(Sheet3!A98,A:G,5,FALSE)=Sheet3!D98,VLOOKUP(Sheet3!A98,A:G,6,FALSE)=Sheet3!E98,VLOOKUP(Sheet3!A98,A:G,7,FALSE)=Sheet3!F98),VLOOKUP(Sheet3!A98,A:G,2,FALSE),"wpw")</f>
        <v>/laptop-specs/acer-nitro-5-an515-44-42/</v>
      </c>
    </row>
    <row r="99" spans="1:18" x14ac:dyDescent="0.25">
      <c r="A99" t="s">
        <v>194</v>
      </c>
      <c r="B99" t="s">
        <v>3335</v>
      </c>
      <c r="C99" t="s">
        <v>334</v>
      </c>
      <c r="D99" t="s">
        <v>328</v>
      </c>
      <c r="E99" t="s">
        <v>132</v>
      </c>
      <c r="F99" t="s">
        <v>211</v>
      </c>
      <c r="G99" t="s">
        <v>115</v>
      </c>
      <c r="R99" t="str">
        <f>IF(AND(VLOOKUP(Sheet3!A99,A:G,1,FALSE)=Sheet3!A99,VLOOKUP(Sheet3!A99,A:G,3,FALSE)=Sheet3!B99,VLOOKUP(Sheet3!A99,A:G,4,FALSE)=Sheet3!C99,VLOOKUP(Sheet3!A99,A:G,5,FALSE)=Sheet3!D99,VLOOKUP(Sheet3!A99,A:G,6,FALSE)=Sheet3!E99,VLOOKUP(Sheet3!A99,A:G,7,FALSE)=Sheet3!F99),VLOOKUP(Sheet3!A99,A:G,2,FALSE),"wpw")</f>
        <v>wpw</v>
      </c>
    </row>
    <row r="100" spans="1:18" x14ac:dyDescent="0.25">
      <c r="A100" t="s">
        <v>194</v>
      </c>
      <c r="B100" t="s">
        <v>3338</v>
      </c>
      <c r="C100" t="s">
        <v>334</v>
      </c>
      <c r="D100" t="s">
        <v>328</v>
      </c>
      <c r="E100" t="s">
        <v>132</v>
      </c>
      <c r="F100" t="s">
        <v>99</v>
      </c>
      <c r="G100" t="s">
        <v>208</v>
      </c>
      <c r="R100" t="str">
        <f>IF(AND(VLOOKUP(Sheet3!A100,A:G,1,FALSE)=Sheet3!A100,VLOOKUP(Sheet3!A100,A:G,3,FALSE)=Sheet3!B100,VLOOKUP(Sheet3!A100,A:G,4,FALSE)=Sheet3!C100,VLOOKUP(Sheet3!A100,A:G,5,FALSE)=Sheet3!D100,VLOOKUP(Sheet3!A100,A:G,6,FALSE)=Sheet3!E100,VLOOKUP(Sheet3!A100,A:G,7,FALSE)=Sheet3!F100),VLOOKUP(Sheet3!A100,A:G,2,FALSE),"wpw")</f>
        <v>wpw</v>
      </c>
    </row>
    <row r="101" spans="1:18" x14ac:dyDescent="0.25">
      <c r="A101" t="s">
        <v>194</v>
      </c>
      <c r="B101" t="s">
        <v>3342</v>
      </c>
      <c r="C101" t="s">
        <v>334</v>
      </c>
      <c r="D101" t="s">
        <v>328</v>
      </c>
      <c r="E101" t="s">
        <v>132</v>
      </c>
      <c r="F101" t="s">
        <v>99</v>
      </c>
      <c r="G101" t="s">
        <v>202</v>
      </c>
      <c r="R101" t="str">
        <f>IF(AND(VLOOKUP(Sheet3!A101,A:G,1,FALSE)=Sheet3!A101,VLOOKUP(Sheet3!A101,A:G,3,FALSE)=Sheet3!B101,VLOOKUP(Sheet3!A101,A:G,4,FALSE)=Sheet3!C101,VLOOKUP(Sheet3!A101,A:G,5,FALSE)=Sheet3!D101,VLOOKUP(Sheet3!A101,A:G,6,FALSE)=Sheet3!E101,VLOOKUP(Sheet3!A101,A:G,7,FALSE)=Sheet3!F101),VLOOKUP(Sheet3!A101,A:G,2,FALSE),"wpw")</f>
        <v>/laptop-specs/dell-g3-3579-547/</v>
      </c>
    </row>
    <row r="102" spans="1:18" x14ac:dyDescent="0.25">
      <c r="A102" t="s">
        <v>194</v>
      </c>
      <c r="B102" t="s">
        <v>3358</v>
      </c>
      <c r="C102" t="s">
        <v>334</v>
      </c>
      <c r="D102" t="s">
        <v>328</v>
      </c>
      <c r="E102" t="s">
        <v>132</v>
      </c>
      <c r="F102" t="s">
        <v>99</v>
      </c>
      <c r="G102" t="s">
        <v>115</v>
      </c>
      <c r="R102" t="str">
        <f>IF(AND(VLOOKUP(Sheet3!A102,A:G,1,FALSE)=Sheet3!A102,VLOOKUP(Sheet3!A102,A:G,3,FALSE)=Sheet3!B102,VLOOKUP(Sheet3!A102,A:G,4,FALSE)=Sheet3!C102,VLOOKUP(Sheet3!A102,A:G,5,FALSE)=Sheet3!D102,VLOOKUP(Sheet3!A102,A:G,6,FALSE)=Sheet3!E102,VLOOKUP(Sheet3!A102,A:G,7,FALSE)=Sheet3!F102),VLOOKUP(Sheet3!A102,A:G,2,FALSE),"wpw")</f>
        <v>/laptop-specs/acer-nitro-5-an515-44-42/</v>
      </c>
    </row>
    <row r="103" spans="1:18" x14ac:dyDescent="0.25">
      <c r="A103" t="s">
        <v>194</v>
      </c>
      <c r="B103" t="s">
        <v>3372</v>
      </c>
      <c r="C103" t="s">
        <v>334</v>
      </c>
      <c r="D103" t="s">
        <v>328</v>
      </c>
      <c r="E103" t="s">
        <v>132</v>
      </c>
      <c r="F103" t="s">
        <v>99</v>
      </c>
      <c r="G103" t="s">
        <v>210</v>
      </c>
      <c r="R103" t="str">
        <f>IF(AND(VLOOKUP(Sheet3!A103,A:G,1,FALSE)=Sheet3!A103,VLOOKUP(Sheet3!A103,A:G,3,FALSE)=Sheet3!B103,VLOOKUP(Sheet3!A103,A:G,4,FALSE)=Sheet3!C103,VLOOKUP(Sheet3!A103,A:G,5,FALSE)=Sheet3!D103,VLOOKUP(Sheet3!A103,A:G,6,FALSE)=Sheet3!E103,VLOOKUP(Sheet3!A103,A:G,7,FALSE)=Sheet3!F103),VLOOKUP(Sheet3!A103,A:G,2,FALSE),"wpw")</f>
        <v>wpw</v>
      </c>
    </row>
    <row r="104" spans="1:18" x14ac:dyDescent="0.25">
      <c r="A104" t="s">
        <v>194</v>
      </c>
      <c r="B104" t="s">
        <v>3373</v>
      </c>
      <c r="C104" t="s">
        <v>334</v>
      </c>
      <c r="D104" t="s">
        <v>328</v>
      </c>
      <c r="E104" t="s">
        <v>132</v>
      </c>
      <c r="F104" t="s">
        <v>110</v>
      </c>
      <c r="G104" t="s">
        <v>208</v>
      </c>
      <c r="R104" t="str">
        <f>IF(AND(VLOOKUP(Sheet3!A104,A:G,1,FALSE)=Sheet3!A104,VLOOKUP(Sheet3!A104,A:G,3,FALSE)=Sheet3!B104,VLOOKUP(Sheet3!A104,A:G,4,FALSE)=Sheet3!C104,VLOOKUP(Sheet3!A104,A:G,5,FALSE)=Sheet3!D104,VLOOKUP(Sheet3!A104,A:G,6,FALSE)=Sheet3!E104,VLOOKUP(Sheet3!A104,A:G,7,FALSE)=Sheet3!F104),VLOOKUP(Sheet3!A104,A:G,2,FALSE),"wpw")</f>
        <v>wpw</v>
      </c>
    </row>
    <row r="105" spans="1:18" x14ac:dyDescent="0.25">
      <c r="A105" t="s">
        <v>194</v>
      </c>
      <c r="B105" t="s">
        <v>3390</v>
      </c>
      <c r="C105" t="s">
        <v>334</v>
      </c>
      <c r="D105" t="s">
        <v>328</v>
      </c>
      <c r="E105" t="s">
        <v>132</v>
      </c>
      <c r="F105" t="s">
        <v>211</v>
      </c>
      <c r="G105" t="s">
        <v>202</v>
      </c>
      <c r="R105" t="str">
        <f>IF(AND(VLOOKUP(Sheet3!A105,A:G,1,FALSE)=Sheet3!A105,VLOOKUP(Sheet3!A105,A:G,3,FALSE)=Sheet3!B105,VLOOKUP(Sheet3!A105,A:G,4,FALSE)=Sheet3!C105,VLOOKUP(Sheet3!A105,A:G,5,FALSE)=Sheet3!D105,VLOOKUP(Sheet3!A105,A:G,6,FALSE)=Sheet3!E105,VLOOKUP(Sheet3!A105,A:G,7,FALSE)=Sheet3!F105),VLOOKUP(Sheet3!A105,A:G,2,FALSE),"wpw")</f>
        <v>wpw</v>
      </c>
    </row>
    <row r="106" spans="1:18" x14ac:dyDescent="0.25">
      <c r="A106" t="s">
        <v>194</v>
      </c>
      <c r="B106" t="s">
        <v>3400</v>
      </c>
      <c r="C106" t="s">
        <v>334</v>
      </c>
      <c r="D106" t="s">
        <v>328</v>
      </c>
      <c r="E106" t="s">
        <v>132</v>
      </c>
      <c r="F106" t="s">
        <v>99</v>
      </c>
      <c r="G106" t="s">
        <v>208</v>
      </c>
      <c r="R106" t="str">
        <f>IF(AND(VLOOKUP(Sheet3!A106,A:G,1,FALSE)=Sheet3!A106,VLOOKUP(Sheet3!A106,A:G,3,FALSE)=Sheet3!B106,VLOOKUP(Sheet3!A106,A:G,4,FALSE)=Sheet3!C106,VLOOKUP(Sheet3!A106,A:G,5,FALSE)=Sheet3!D106,VLOOKUP(Sheet3!A106,A:G,6,FALSE)=Sheet3!E106,VLOOKUP(Sheet3!A106,A:G,7,FALSE)=Sheet3!F106),VLOOKUP(Sheet3!A106,A:G,2,FALSE),"wpw")</f>
        <v>/laptop-specs/dell-g3-3579-547/</v>
      </c>
    </row>
    <row r="107" spans="1:18" x14ac:dyDescent="0.25">
      <c r="A107" t="s">
        <v>194</v>
      </c>
      <c r="B107" t="s">
        <v>3403</v>
      </c>
      <c r="C107" t="s">
        <v>334</v>
      </c>
      <c r="D107" t="s">
        <v>328</v>
      </c>
      <c r="E107" t="s">
        <v>132</v>
      </c>
      <c r="F107" t="s">
        <v>110</v>
      </c>
      <c r="G107" t="s">
        <v>210</v>
      </c>
      <c r="R107" t="str">
        <f>IF(AND(VLOOKUP(Sheet3!A107,A:G,1,FALSE)=Sheet3!A107,VLOOKUP(Sheet3!A107,A:G,3,FALSE)=Sheet3!B107,VLOOKUP(Sheet3!A107,A:G,4,FALSE)=Sheet3!C107,VLOOKUP(Sheet3!A107,A:G,5,FALSE)=Sheet3!D107,VLOOKUP(Sheet3!A107,A:G,6,FALSE)=Sheet3!E107,VLOOKUP(Sheet3!A107,A:G,7,FALSE)=Sheet3!F107),VLOOKUP(Sheet3!A107,A:G,2,FALSE),"wpw")</f>
        <v>wpw</v>
      </c>
    </row>
    <row r="108" spans="1:18" x14ac:dyDescent="0.25">
      <c r="A108" t="s">
        <v>194</v>
      </c>
      <c r="B108" t="s">
        <v>3404</v>
      </c>
      <c r="C108" t="s">
        <v>334</v>
      </c>
      <c r="D108" t="s">
        <v>328</v>
      </c>
      <c r="E108" t="s">
        <v>132</v>
      </c>
      <c r="F108" t="s">
        <v>110</v>
      </c>
      <c r="G108" t="s">
        <v>210</v>
      </c>
      <c r="R108" t="str">
        <f>IF(AND(VLOOKUP(Sheet3!A108,A:G,1,FALSE)=Sheet3!A108,VLOOKUP(Sheet3!A108,A:G,3,FALSE)=Sheet3!B108,VLOOKUP(Sheet3!A108,A:G,4,FALSE)=Sheet3!C108,VLOOKUP(Sheet3!A108,A:G,5,FALSE)=Sheet3!D108,VLOOKUP(Sheet3!A108,A:G,6,FALSE)=Sheet3!E108,VLOOKUP(Sheet3!A108,A:G,7,FALSE)=Sheet3!F108),VLOOKUP(Sheet3!A108,A:G,2,FALSE),"wpw")</f>
        <v>wpw</v>
      </c>
    </row>
    <row r="109" spans="1:18" x14ac:dyDescent="0.25">
      <c r="A109" t="s">
        <v>194</v>
      </c>
      <c r="B109" t="s">
        <v>3409</v>
      </c>
      <c r="C109" t="s">
        <v>334</v>
      </c>
      <c r="D109" t="s">
        <v>328</v>
      </c>
      <c r="E109" t="s">
        <v>132</v>
      </c>
      <c r="F109" t="s">
        <v>121</v>
      </c>
      <c r="G109" t="s">
        <v>208</v>
      </c>
      <c r="R109" t="str">
        <f>IF(AND(VLOOKUP(Sheet3!A109,A:G,1,FALSE)=Sheet3!A109,VLOOKUP(Sheet3!A109,A:G,3,FALSE)=Sheet3!B109,VLOOKUP(Sheet3!A109,A:G,4,FALSE)=Sheet3!C109,VLOOKUP(Sheet3!A109,A:G,5,FALSE)=Sheet3!D109,VLOOKUP(Sheet3!A109,A:G,6,FALSE)=Sheet3!E109,VLOOKUP(Sheet3!A109,A:G,7,FALSE)=Sheet3!F109),VLOOKUP(Sheet3!A109,A:G,2,FALSE),"wpw")</f>
        <v>/laptop-specs/dell-g3-3579-547/</v>
      </c>
    </row>
    <row r="110" spans="1:18" x14ac:dyDescent="0.25">
      <c r="A110" t="s">
        <v>194</v>
      </c>
      <c r="B110" t="s">
        <v>3410</v>
      </c>
      <c r="C110" t="s">
        <v>334</v>
      </c>
      <c r="D110" t="s">
        <v>328</v>
      </c>
      <c r="E110" t="s">
        <v>132</v>
      </c>
      <c r="F110" t="s">
        <v>121</v>
      </c>
      <c r="G110" t="s">
        <v>208</v>
      </c>
      <c r="R110" t="str">
        <f>IF(AND(VLOOKUP(Sheet3!A110,A:G,1,FALSE)=Sheet3!A110,VLOOKUP(Sheet3!A110,A:G,3,FALSE)=Sheet3!B110,VLOOKUP(Sheet3!A110,A:G,4,FALSE)=Sheet3!C110,VLOOKUP(Sheet3!A110,A:G,5,FALSE)=Sheet3!D110,VLOOKUP(Sheet3!A110,A:G,6,FALSE)=Sheet3!E110,VLOOKUP(Sheet3!A110,A:G,7,FALSE)=Sheet3!F110),VLOOKUP(Sheet3!A110,A:G,2,FALSE),"wpw")</f>
        <v>/laptop-specs/hp-pavilion-gaming-15-2019-6/</v>
      </c>
    </row>
    <row r="111" spans="1:18" x14ac:dyDescent="0.25">
      <c r="A111" t="s">
        <v>194</v>
      </c>
      <c r="B111" t="s">
        <v>3421</v>
      </c>
      <c r="C111" t="s">
        <v>334</v>
      </c>
      <c r="D111" t="s">
        <v>328</v>
      </c>
      <c r="E111" t="s">
        <v>132</v>
      </c>
      <c r="F111" t="s">
        <v>99</v>
      </c>
      <c r="G111" t="s">
        <v>210</v>
      </c>
      <c r="R111" t="str">
        <f>IF(AND(VLOOKUP(Sheet3!A111,A:G,1,FALSE)=Sheet3!A111,VLOOKUP(Sheet3!A111,A:G,3,FALSE)=Sheet3!B111,VLOOKUP(Sheet3!A111,A:G,4,FALSE)=Sheet3!C111,VLOOKUP(Sheet3!A111,A:G,5,FALSE)=Sheet3!D111,VLOOKUP(Sheet3!A111,A:G,6,FALSE)=Sheet3!E111,VLOOKUP(Sheet3!A111,A:G,7,FALSE)=Sheet3!F111),VLOOKUP(Sheet3!A111,A:G,2,FALSE),"wpw")</f>
        <v>/laptop-specs/acer-nitro-5-an515-54-233/</v>
      </c>
    </row>
    <row r="112" spans="1:18" x14ac:dyDescent="0.25">
      <c r="A112" t="s">
        <v>194</v>
      </c>
      <c r="B112" t="s">
        <v>3422</v>
      </c>
      <c r="C112" t="s">
        <v>334</v>
      </c>
      <c r="D112" t="s">
        <v>328</v>
      </c>
      <c r="E112" t="s">
        <v>132</v>
      </c>
      <c r="F112" t="s">
        <v>99</v>
      </c>
      <c r="G112" t="s">
        <v>210</v>
      </c>
      <c r="R112" t="str">
        <f>IF(AND(VLOOKUP(Sheet3!A112,A:G,1,FALSE)=Sheet3!A112,VLOOKUP(Sheet3!A112,A:G,3,FALSE)=Sheet3!B112,VLOOKUP(Sheet3!A112,A:G,4,FALSE)=Sheet3!C112,VLOOKUP(Sheet3!A112,A:G,5,FALSE)=Sheet3!D112,VLOOKUP(Sheet3!A112,A:G,6,FALSE)=Sheet3!E112,VLOOKUP(Sheet3!A112,A:G,7,FALSE)=Sheet3!F112),VLOOKUP(Sheet3!A112,A:G,2,FALSE),"wpw")</f>
        <v>wpw</v>
      </c>
    </row>
    <row r="113" spans="1:18" x14ac:dyDescent="0.25">
      <c r="A113" t="s">
        <v>194</v>
      </c>
      <c r="B113" t="s">
        <v>3424</v>
      </c>
      <c r="C113" t="s">
        <v>334</v>
      </c>
      <c r="D113" t="s">
        <v>328</v>
      </c>
      <c r="E113" t="s">
        <v>132</v>
      </c>
      <c r="F113" t="s">
        <v>211</v>
      </c>
      <c r="G113" t="s">
        <v>115</v>
      </c>
      <c r="R113" t="str">
        <f>IF(AND(VLOOKUP(Sheet3!A113,A:G,1,FALSE)=Sheet3!A113,VLOOKUP(Sheet3!A113,A:G,3,FALSE)=Sheet3!B113,VLOOKUP(Sheet3!A113,A:G,4,FALSE)=Sheet3!C113,VLOOKUP(Sheet3!A113,A:G,5,FALSE)=Sheet3!D113,VLOOKUP(Sheet3!A113,A:G,6,FALSE)=Sheet3!E113,VLOOKUP(Sheet3!A113,A:G,7,FALSE)=Sheet3!F113),VLOOKUP(Sheet3!A113,A:G,2,FALSE),"wpw")</f>
        <v>/laptop-specs/asus-tuf-gaming-fx505-1223/</v>
      </c>
    </row>
    <row r="114" spans="1:18" x14ac:dyDescent="0.25">
      <c r="A114" t="s">
        <v>194</v>
      </c>
      <c r="B114" t="s">
        <v>3429</v>
      </c>
      <c r="C114" t="s">
        <v>334</v>
      </c>
      <c r="D114" t="s">
        <v>328</v>
      </c>
      <c r="E114" t="s">
        <v>132</v>
      </c>
      <c r="F114" t="s">
        <v>99</v>
      </c>
      <c r="G114" t="s">
        <v>197</v>
      </c>
      <c r="R114" t="str">
        <f>IF(AND(VLOOKUP(Sheet3!A114,A:G,1,FALSE)=Sheet3!A114,VLOOKUP(Sheet3!A114,A:G,3,FALSE)=Sheet3!B114,VLOOKUP(Sheet3!A114,A:G,4,FALSE)=Sheet3!C114,VLOOKUP(Sheet3!A114,A:G,5,FALSE)=Sheet3!D114,VLOOKUP(Sheet3!A114,A:G,6,FALSE)=Sheet3!E114,VLOOKUP(Sheet3!A114,A:G,7,FALSE)=Sheet3!F114),VLOOKUP(Sheet3!A114,A:G,2,FALSE),"wpw")</f>
        <v>wpw</v>
      </c>
    </row>
    <row r="115" spans="1:18" x14ac:dyDescent="0.25">
      <c r="A115" t="s">
        <v>194</v>
      </c>
      <c r="B115" t="s">
        <v>3438</v>
      </c>
      <c r="C115" t="s">
        <v>334</v>
      </c>
      <c r="D115" t="s">
        <v>328</v>
      </c>
      <c r="E115" t="s">
        <v>132</v>
      </c>
      <c r="F115" t="s">
        <v>99</v>
      </c>
      <c r="G115" t="s">
        <v>115</v>
      </c>
      <c r="R115" t="str">
        <f>IF(AND(VLOOKUP(Sheet3!A115,A:G,1,FALSE)=Sheet3!A115,VLOOKUP(Sheet3!A115,A:G,3,FALSE)=Sheet3!B115,VLOOKUP(Sheet3!A115,A:G,4,FALSE)=Sheet3!C115,VLOOKUP(Sheet3!A115,A:G,5,FALSE)=Sheet3!D115,VLOOKUP(Sheet3!A115,A:G,6,FALSE)=Sheet3!E115,VLOOKUP(Sheet3!A115,A:G,7,FALSE)=Sheet3!F115),VLOOKUP(Sheet3!A115,A:G,2,FALSE),"wpw")</f>
        <v>/laptop-specs/acer-nitro-5-an515-52-105/</v>
      </c>
    </row>
    <row r="116" spans="1:18" x14ac:dyDescent="0.25">
      <c r="A116" t="s">
        <v>194</v>
      </c>
      <c r="B116" t="s">
        <v>3442</v>
      </c>
      <c r="C116" t="s">
        <v>334</v>
      </c>
      <c r="D116" t="s">
        <v>328</v>
      </c>
      <c r="E116" t="s">
        <v>132</v>
      </c>
      <c r="F116" t="s">
        <v>211</v>
      </c>
      <c r="G116" t="s">
        <v>208</v>
      </c>
      <c r="R116" t="str">
        <f>IF(AND(VLOOKUP(Sheet3!A116,A:G,1,FALSE)=Sheet3!A116,VLOOKUP(Sheet3!A116,A:G,3,FALSE)=Sheet3!B116,VLOOKUP(Sheet3!A116,A:G,4,FALSE)=Sheet3!C116,VLOOKUP(Sheet3!A116,A:G,5,FALSE)=Sheet3!D116,VLOOKUP(Sheet3!A116,A:G,6,FALSE)=Sheet3!E116,VLOOKUP(Sheet3!A116,A:G,7,FALSE)=Sheet3!F116),VLOOKUP(Sheet3!A116,A:G,2,FALSE),"wpw")</f>
        <v>wpw</v>
      </c>
    </row>
    <row r="117" spans="1:18" x14ac:dyDescent="0.25">
      <c r="A117" t="s">
        <v>194</v>
      </c>
      <c r="B117" t="s">
        <v>3443</v>
      </c>
      <c r="C117" t="s">
        <v>334</v>
      </c>
      <c r="D117" t="s">
        <v>328</v>
      </c>
      <c r="E117" t="s">
        <v>132</v>
      </c>
      <c r="F117" t="s">
        <v>211</v>
      </c>
      <c r="G117" t="s">
        <v>197</v>
      </c>
      <c r="R117" t="str">
        <f>IF(AND(VLOOKUP(Sheet3!A117,A:G,1,FALSE)=Sheet3!A117,VLOOKUP(Sheet3!A117,A:G,3,FALSE)=Sheet3!B117,VLOOKUP(Sheet3!A117,A:G,4,FALSE)=Sheet3!C117,VLOOKUP(Sheet3!A117,A:G,5,FALSE)=Sheet3!D117,VLOOKUP(Sheet3!A117,A:G,6,FALSE)=Sheet3!E117,VLOOKUP(Sheet3!A117,A:G,7,FALSE)=Sheet3!F117),VLOOKUP(Sheet3!A117,A:G,2,FALSE),"wpw")</f>
        <v>wpw</v>
      </c>
    </row>
    <row r="118" spans="1:18" x14ac:dyDescent="0.25">
      <c r="A118" t="s">
        <v>194</v>
      </c>
      <c r="B118" t="s">
        <v>3444</v>
      </c>
      <c r="C118" t="s">
        <v>334</v>
      </c>
      <c r="D118" t="s">
        <v>328</v>
      </c>
      <c r="E118" t="s">
        <v>132</v>
      </c>
      <c r="F118" t="s">
        <v>99</v>
      </c>
      <c r="G118" t="s">
        <v>202</v>
      </c>
      <c r="R118" t="str">
        <f>IF(AND(VLOOKUP(Sheet3!A118,A:G,1,FALSE)=Sheet3!A118,VLOOKUP(Sheet3!A118,A:G,3,FALSE)=Sheet3!B118,VLOOKUP(Sheet3!A118,A:G,4,FALSE)=Sheet3!C118,VLOOKUP(Sheet3!A118,A:G,5,FALSE)=Sheet3!D118,VLOOKUP(Sheet3!A118,A:G,6,FALSE)=Sheet3!E118,VLOOKUP(Sheet3!A118,A:G,7,FALSE)=Sheet3!F118),VLOOKUP(Sheet3!A118,A:G,2,FALSE),"wpw")</f>
        <v>wpw</v>
      </c>
    </row>
    <row r="119" spans="1:18" x14ac:dyDescent="0.25">
      <c r="A119" t="s">
        <v>194</v>
      </c>
      <c r="B119" t="s">
        <v>3446</v>
      </c>
      <c r="C119" t="s">
        <v>334</v>
      </c>
      <c r="D119" t="s">
        <v>328</v>
      </c>
      <c r="E119" t="s">
        <v>132</v>
      </c>
      <c r="F119" t="s">
        <v>211</v>
      </c>
      <c r="G119" t="s">
        <v>202</v>
      </c>
      <c r="R119" t="str">
        <f>IF(AND(VLOOKUP(Sheet3!A119,A:G,1,FALSE)=Sheet3!A119,VLOOKUP(Sheet3!A119,A:G,3,FALSE)=Sheet3!B119,VLOOKUP(Sheet3!A119,A:G,4,FALSE)=Sheet3!C119,VLOOKUP(Sheet3!A119,A:G,5,FALSE)=Sheet3!D119,VLOOKUP(Sheet3!A119,A:G,6,FALSE)=Sheet3!E119,VLOOKUP(Sheet3!A119,A:G,7,FALSE)=Sheet3!F119),VLOOKUP(Sheet3!A119,A:G,2,FALSE),"wpw")</f>
        <v>wpw</v>
      </c>
    </row>
    <row r="120" spans="1:18" x14ac:dyDescent="0.25">
      <c r="A120" t="s">
        <v>194</v>
      </c>
      <c r="B120" t="s">
        <v>3450</v>
      </c>
      <c r="C120" t="s">
        <v>334</v>
      </c>
      <c r="D120" t="s">
        <v>328</v>
      </c>
      <c r="E120" t="s">
        <v>132</v>
      </c>
      <c r="F120" t="s">
        <v>211</v>
      </c>
      <c r="G120" t="s">
        <v>115</v>
      </c>
      <c r="R120" t="str">
        <f>IF(AND(VLOOKUP(Sheet3!A120,A:G,1,FALSE)=Sheet3!A120,VLOOKUP(Sheet3!A120,A:G,3,FALSE)=Sheet3!B120,VLOOKUP(Sheet3!A120,A:G,4,FALSE)=Sheet3!C120,VLOOKUP(Sheet3!A120,A:G,5,FALSE)=Sheet3!D120,VLOOKUP(Sheet3!A120,A:G,6,FALSE)=Sheet3!E120,VLOOKUP(Sheet3!A120,A:G,7,FALSE)=Sheet3!F120),VLOOKUP(Sheet3!A120,A:G,2,FALSE),"wpw")</f>
        <v>/laptop-specs/acer-nitro-5-an515-54-233/</v>
      </c>
    </row>
    <row r="121" spans="1:18" x14ac:dyDescent="0.25">
      <c r="A121" t="s">
        <v>194</v>
      </c>
      <c r="B121" t="s">
        <v>3457</v>
      </c>
      <c r="C121" t="s">
        <v>334</v>
      </c>
      <c r="D121" t="s">
        <v>328</v>
      </c>
      <c r="E121" t="s">
        <v>132</v>
      </c>
      <c r="F121" t="s">
        <v>211</v>
      </c>
      <c r="G121" t="s">
        <v>208</v>
      </c>
      <c r="R121" t="str">
        <f>IF(AND(VLOOKUP(Sheet3!A121,A:G,1,FALSE)=Sheet3!A121,VLOOKUP(Sheet3!A121,A:G,3,FALSE)=Sheet3!B121,VLOOKUP(Sheet3!A121,A:G,4,FALSE)=Sheet3!C121,VLOOKUP(Sheet3!A121,A:G,5,FALSE)=Sheet3!D121,VLOOKUP(Sheet3!A121,A:G,6,FALSE)=Sheet3!E121,VLOOKUP(Sheet3!A121,A:G,7,FALSE)=Sheet3!F121),VLOOKUP(Sheet3!A121,A:G,2,FALSE),"wpw")</f>
        <v>wpw</v>
      </c>
    </row>
    <row r="122" spans="1:18" x14ac:dyDescent="0.25">
      <c r="A122" t="s">
        <v>194</v>
      </c>
      <c r="B122" t="s">
        <v>3496</v>
      </c>
      <c r="C122" t="s">
        <v>334</v>
      </c>
      <c r="D122" t="s">
        <v>328</v>
      </c>
      <c r="E122" t="s">
        <v>132</v>
      </c>
      <c r="F122" t="s">
        <v>211</v>
      </c>
      <c r="G122" t="s">
        <v>208</v>
      </c>
      <c r="R122" t="str">
        <f>IF(AND(VLOOKUP(Sheet3!A122,A:G,1,FALSE)=Sheet3!A122,VLOOKUP(Sheet3!A122,A:G,3,FALSE)=Sheet3!B122,VLOOKUP(Sheet3!A122,A:G,4,FALSE)=Sheet3!C122,VLOOKUP(Sheet3!A122,A:G,5,FALSE)=Sheet3!D122,VLOOKUP(Sheet3!A122,A:G,6,FALSE)=Sheet3!E122,VLOOKUP(Sheet3!A122,A:G,7,FALSE)=Sheet3!F122),VLOOKUP(Sheet3!A122,A:G,2,FALSE),"wpw")</f>
        <v>/laptop-specs/acer-nitro-5-an515-52-105/</v>
      </c>
    </row>
    <row r="123" spans="1:18" x14ac:dyDescent="0.25">
      <c r="A123" t="s">
        <v>194</v>
      </c>
      <c r="B123" t="s">
        <v>3498</v>
      </c>
      <c r="C123" t="s">
        <v>334</v>
      </c>
      <c r="D123" t="s">
        <v>328</v>
      </c>
      <c r="E123" t="s">
        <v>132</v>
      </c>
      <c r="F123" t="s">
        <v>121</v>
      </c>
      <c r="G123" t="s">
        <v>210</v>
      </c>
      <c r="R123" t="str">
        <f>IF(AND(VLOOKUP(Sheet3!A123,A:G,1,FALSE)=Sheet3!A123,VLOOKUP(Sheet3!A123,A:G,3,FALSE)=Sheet3!B123,VLOOKUP(Sheet3!A123,A:G,4,FALSE)=Sheet3!C123,VLOOKUP(Sheet3!A123,A:G,5,FALSE)=Sheet3!D123,VLOOKUP(Sheet3!A123,A:G,6,FALSE)=Sheet3!E123,VLOOKUP(Sheet3!A123,A:G,7,FALSE)=Sheet3!F123),VLOOKUP(Sheet3!A123,A:G,2,FALSE),"wpw")</f>
        <v>wpw</v>
      </c>
    </row>
    <row r="124" spans="1:18" x14ac:dyDescent="0.25">
      <c r="A124" t="s">
        <v>194</v>
      </c>
      <c r="B124" t="s">
        <v>3499</v>
      </c>
      <c r="C124" t="s">
        <v>334</v>
      </c>
      <c r="D124" t="s">
        <v>328</v>
      </c>
      <c r="E124" t="s">
        <v>132</v>
      </c>
      <c r="F124" t="s">
        <v>121</v>
      </c>
      <c r="G124" t="s">
        <v>210</v>
      </c>
      <c r="R124" t="str">
        <f>IF(AND(VLOOKUP(Sheet3!A124,A:G,1,FALSE)=Sheet3!A124,VLOOKUP(Sheet3!A124,A:G,3,FALSE)=Sheet3!B124,VLOOKUP(Sheet3!A124,A:G,4,FALSE)=Sheet3!C124,VLOOKUP(Sheet3!A124,A:G,5,FALSE)=Sheet3!D124,VLOOKUP(Sheet3!A124,A:G,6,FALSE)=Sheet3!E124,VLOOKUP(Sheet3!A124,A:G,7,FALSE)=Sheet3!F124),VLOOKUP(Sheet3!A124,A:G,2,FALSE),"wpw")</f>
        <v>wpw</v>
      </c>
    </row>
    <row r="125" spans="1:18" x14ac:dyDescent="0.25">
      <c r="A125" t="s">
        <v>194</v>
      </c>
      <c r="B125" t="s">
        <v>3517</v>
      </c>
      <c r="C125" t="s">
        <v>334</v>
      </c>
      <c r="D125" t="s">
        <v>328</v>
      </c>
      <c r="E125" t="s">
        <v>132</v>
      </c>
      <c r="F125" t="s">
        <v>211</v>
      </c>
      <c r="G125" t="s">
        <v>197</v>
      </c>
      <c r="R125" t="str">
        <f>IF(AND(VLOOKUP(Sheet3!A125,A:G,1,FALSE)=Sheet3!A125,VLOOKUP(Sheet3!A125,A:G,3,FALSE)=Sheet3!B125,VLOOKUP(Sheet3!A125,A:G,4,FALSE)=Sheet3!C125,VLOOKUP(Sheet3!A125,A:G,5,FALSE)=Sheet3!D125,VLOOKUP(Sheet3!A125,A:G,6,FALSE)=Sheet3!E125,VLOOKUP(Sheet3!A125,A:G,7,FALSE)=Sheet3!F125),VLOOKUP(Sheet3!A125,A:G,2,FALSE),"wpw")</f>
        <v>wpw</v>
      </c>
    </row>
    <row r="126" spans="1:18" x14ac:dyDescent="0.25">
      <c r="A126" t="s">
        <v>194</v>
      </c>
      <c r="B126" t="s">
        <v>3524</v>
      </c>
      <c r="C126" t="s">
        <v>334</v>
      </c>
      <c r="D126" t="s">
        <v>328</v>
      </c>
      <c r="E126" t="s">
        <v>132</v>
      </c>
      <c r="F126" t="s">
        <v>99</v>
      </c>
      <c r="G126" t="s">
        <v>197</v>
      </c>
      <c r="R126" t="str">
        <f>IF(AND(VLOOKUP(Sheet3!A126,A:G,1,FALSE)=Sheet3!A126,VLOOKUP(Sheet3!A126,A:G,3,FALSE)=Sheet3!B126,VLOOKUP(Sheet3!A126,A:G,4,FALSE)=Sheet3!C126,VLOOKUP(Sheet3!A126,A:G,5,FALSE)=Sheet3!D126,VLOOKUP(Sheet3!A126,A:G,6,FALSE)=Sheet3!E126,VLOOKUP(Sheet3!A126,A:G,7,FALSE)=Sheet3!F126),VLOOKUP(Sheet3!A126,A:G,2,FALSE),"wpw")</f>
        <v>wpw</v>
      </c>
    </row>
    <row r="127" spans="1:18" x14ac:dyDescent="0.25">
      <c r="A127" t="s">
        <v>194</v>
      </c>
      <c r="B127" t="s">
        <v>3533</v>
      </c>
      <c r="C127" t="s">
        <v>334</v>
      </c>
      <c r="D127" t="s">
        <v>328</v>
      </c>
      <c r="E127" t="s">
        <v>132</v>
      </c>
      <c r="F127" t="s">
        <v>99</v>
      </c>
      <c r="G127" t="s">
        <v>197</v>
      </c>
      <c r="R127" t="str">
        <f>IF(AND(VLOOKUP(Sheet3!A127,A:G,1,FALSE)=Sheet3!A127,VLOOKUP(Sheet3!A127,A:G,3,FALSE)=Sheet3!B127,VLOOKUP(Sheet3!A127,A:G,4,FALSE)=Sheet3!C127,VLOOKUP(Sheet3!A127,A:G,5,FALSE)=Sheet3!D127,VLOOKUP(Sheet3!A127,A:G,6,FALSE)=Sheet3!E127,VLOOKUP(Sheet3!A127,A:G,7,FALSE)=Sheet3!F127),VLOOKUP(Sheet3!A127,A:G,2,FALSE),"wpw")</f>
        <v>wpw</v>
      </c>
    </row>
    <row r="128" spans="1:18" x14ac:dyDescent="0.25">
      <c r="A128" t="s">
        <v>194</v>
      </c>
      <c r="B128" t="s">
        <v>3542</v>
      </c>
      <c r="C128" t="s">
        <v>334</v>
      </c>
      <c r="D128" t="s">
        <v>328</v>
      </c>
      <c r="E128" t="s">
        <v>132</v>
      </c>
      <c r="F128" t="s">
        <v>211</v>
      </c>
      <c r="G128" t="s">
        <v>197</v>
      </c>
      <c r="R128" t="str">
        <f>IF(AND(VLOOKUP(Sheet3!A128,A:G,1,FALSE)=Sheet3!A128,VLOOKUP(Sheet3!A128,A:G,3,FALSE)=Sheet3!B128,VLOOKUP(Sheet3!A128,A:G,4,FALSE)=Sheet3!C128,VLOOKUP(Sheet3!A128,A:G,5,FALSE)=Sheet3!D128,VLOOKUP(Sheet3!A128,A:G,6,FALSE)=Sheet3!E128,VLOOKUP(Sheet3!A128,A:G,7,FALSE)=Sheet3!F128),VLOOKUP(Sheet3!A128,A:G,2,FALSE),"wpw")</f>
        <v>wpw</v>
      </c>
    </row>
    <row r="129" spans="1:18" x14ac:dyDescent="0.25">
      <c r="A129" t="s">
        <v>194</v>
      </c>
      <c r="B129" t="s">
        <v>3560</v>
      </c>
      <c r="C129" t="s">
        <v>334</v>
      </c>
      <c r="D129" t="s">
        <v>328</v>
      </c>
      <c r="E129" t="s">
        <v>132</v>
      </c>
      <c r="F129" t="s">
        <v>211</v>
      </c>
      <c r="G129" t="s">
        <v>210</v>
      </c>
      <c r="R129" t="str">
        <f>IF(AND(VLOOKUP(Sheet3!A129,A:G,1,FALSE)=Sheet3!A129,VLOOKUP(Sheet3!A129,A:G,3,FALSE)=Sheet3!B129,VLOOKUP(Sheet3!A129,A:G,4,FALSE)=Sheet3!C129,VLOOKUP(Sheet3!A129,A:G,5,FALSE)=Sheet3!D129,VLOOKUP(Sheet3!A129,A:G,6,FALSE)=Sheet3!E129,VLOOKUP(Sheet3!A129,A:G,7,FALSE)=Sheet3!F129),VLOOKUP(Sheet3!A129,A:G,2,FALSE),"wpw")</f>
        <v>wpw</v>
      </c>
    </row>
    <row r="130" spans="1:18" x14ac:dyDescent="0.25">
      <c r="A130" t="s">
        <v>194</v>
      </c>
      <c r="B130" t="s">
        <v>3562</v>
      </c>
      <c r="C130" t="s">
        <v>334</v>
      </c>
      <c r="D130" t="s">
        <v>328</v>
      </c>
      <c r="E130" t="s">
        <v>132</v>
      </c>
      <c r="F130" t="s">
        <v>211</v>
      </c>
      <c r="G130" t="s">
        <v>197</v>
      </c>
      <c r="R130" t="str">
        <f>IF(AND(VLOOKUP(Sheet3!A130,A:G,1,FALSE)=Sheet3!A130,VLOOKUP(Sheet3!A130,A:G,3,FALSE)=Sheet3!B130,VLOOKUP(Sheet3!A130,A:G,4,FALSE)=Sheet3!C130,VLOOKUP(Sheet3!A130,A:G,5,FALSE)=Sheet3!D130,VLOOKUP(Sheet3!A130,A:G,6,FALSE)=Sheet3!E130,VLOOKUP(Sheet3!A130,A:G,7,FALSE)=Sheet3!F130),VLOOKUP(Sheet3!A130,A:G,2,FALSE),"wpw")</f>
        <v>wpw</v>
      </c>
    </row>
    <row r="131" spans="1:18" x14ac:dyDescent="0.25">
      <c r="A131" t="s">
        <v>194</v>
      </c>
      <c r="B131" t="s">
        <v>3570</v>
      </c>
      <c r="C131" t="s">
        <v>334</v>
      </c>
      <c r="D131" t="s">
        <v>328</v>
      </c>
      <c r="E131" t="s">
        <v>132</v>
      </c>
      <c r="F131" t="s">
        <v>99</v>
      </c>
      <c r="G131" t="s">
        <v>197</v>
      </c>
      <c r="R131" t="str">
        <f>IF(AND(VLOOKUP(Sheet3!A131,A:G,1,FALSE)=Sheet3!A131,VLOOKUP(Sheet3!A131,A:G,3,FALSE)=Sheet3!B131,VLOOKUP(Sheet3!A131,A:G,4,FALSE)=Sheet3!C131,VLOOKUP(Sheet3!A131,A:G,5,FALSE)=Sheet3!D131,VLOOKUP(Sheet3!A131,A:G,6,FALSE)=Sheet3!E131,VLOOKUP(Sheet3!A131,A:G,7,FALSE)=Sheet3!F131),VLOOKUP(Sheet3!A131,A:G,2,FALSE),"wpw")</f>
        <v>wpw</v>
      </c>
    </row>
    <row r="132" spans="1:18" x14ac:dyDescent="0.25">
      <c r="A132" t="s">
        <v>194</v>
      </c>
      <c r="B132" t="s">
        <v>3580</v>
      </c>
      <c r="C132" t="s">
        <v>334</v>
      </c>
      <c r="D132" t="s">
        <v>328</v>
      </c>
      <c r="E132" t="s">
        <v>132</v>
      </c>
      <c r="F132" t="s">
        <v>211</v>
      </c>
      <c r="G132" t="s">
        <v>210</v>
      </c>
      <c r="R132" t="str">
        <f>IF(AND(VLOOKUP(Sheet3!A132,A:G,1,FALSE)=Sheet3!A132,VLOOKUP(Sheet3!A132,A:G,3,FALSE)=Sheet3!B132,VLOOKUP(Sheet3!A132,A:G,4,FALSE)=Sheet3!C132,VLOOKUP(Sheet3!A132,A:G,5,FALSE)=Sheet3!D132,VLOOKUP(Sheet3!A132,A:G,6,FALSE)=Sheet3!E132,VLOOKUP(Sheet3!A132,A:G,7,FALSE)=Sheet3!F132),VLOOKUP(Sheet3!A132,A:G,2,FALSE),"wpw")</f>
        <v>wpw</v>
      </c>
    </row>
    <row r="133" spans="1:18" x14ac:dyDescent="0.25">
      <c r="A133" t="s">
        <v>194</v>
      </c>
      <c r="B133" t="s">
        <v>3621</v>
      </c>
      <c r="C133" t="s">
        <v>334</v>
      </c>
      <c r="D133" t="s">
        <v>328</v>
      </c>
      <c r="E133" t="s">
        <v>132</v>
      </c>
      <c r="F133" t="s">
        <v>99</v>
      </c>
      <c r="G133" t="s">
        <v>208</v>
      </c>
      <c r="R133" t="str">
        <f>IF(AND(VLOOKUP(Sheet3!A133,A:G,1,FALSE)=Sheet3!A133,VLOOKUP(Sheet3!A133,A:G,3,FALSE)=Sheet3!B133,VLOOKUP(Sheet3!A133,A:G,4,FALSE)=Sheet3!C133,VLOOKUP(Sheet3!A133,A:G,5,FALSE)=Sheet3!D133,VLOOKUP(Sheet3!A133,A:G,6,FALSE)=Sheet3!E133,VLOOKUP(Sheet3!A133,A:G,7,FALSE)=Sheet3!F133),VLOOKUP(Sheet3!A133,A:G,2,FALSE),"wpw")</f>
        <v>wpw</v>
      </c>
    </row>
    <row r="134" spans="1:18" x14ac:dyDescent="0.25">
      <c r="A134" t="s">
        <v>194</v>
      </c>
      <c r="B134" t="s">
        <v>3661</v>
      </c>
      <c r="C134" t="s">
        <v>334</v>
      </c>
      <c r="D134" t="s">
        <v>328</v>
      </c>
      <c r="E134" t="s">
        <v>132</v>
      </c>
      <c r="F134" t="s">
        <v>99</v>
      </c>
      <c r="G134" t="s">
        <v>241</v>
      </c>
      <c r="R134" t="str">
        <f>IF(AND(VLOOKUP(Sheet3!A134,A:G,1,FALSE)=Sheet3!A134,VLOOKUP(Sheet3!A134,A:G,3,FALSE)=Sheet3!B134,VLOOKUP(Sheet3!A134,A:G,4,FALSE)=Sheet3!C134,VLOOKUP(Sheet3!A134,A:G,5,FALSE)=Sheet3!D134,VLOOKUP(Sheet3!A134,A:G,6,FALSE)=Sheet3!E134,VLOOKUP(Sheet3!A134,A:G,7,FALSE)=Sheet3!F134),VLOOKUP(Sheet3!A134,A:G,2,FALSE),"wpw")</f>
        <v>wpw</v>
      </c>
    </row>
    <row r="135" spans="1:18" x14ac:dyDescent="0.25">
      <c r="A135" t="s">
        <v>194</v>
      </c>
      <c r="B135" t="s">
        <v>3662</v>
      </c>
      <c r="C135" t="s">
        <v>334</v>
      </c>
      <c r="D135" t="s">
        <v>328</v>
      </c>
      <c r="E135" t="s">
        <v>132</v>
      </c>
      <c r="F135" t="s">
        <v>99</v>
      </c>
      <c r="G135" t="s">
        <v>241</v>
      </c>
      <c r="R135" t="str">
        <f>IF(AND(VLOOKUP(Sheet3!A135,A:G,1,FALSE)=Sheet3!A135,VLOOKUP(Sheet3!A135,A:G,3,FALSE)=Sheet3!B135,VLOOKUP(Sheet3!A135,A:G,4,FALSE)=Sheet3!C135,VLOOKUP(Sheet3!A135,A:G,5,FALSE)=Sheet3!D135,VLOOKUP(Sheet3!A135,A:G,6,FALSE)=Sheet3!E135,VLOOKUP(Sheet3!A135,A:G,7,FALSE)=Sheet3!F135),VLOOKUP(Sheet3!A135,A:G,2,FALSE),"wpw")</f>
        <v>wpw</v>
      </c>
    </row>
    <row r="136" spans="1:18" x14ac:dyDescent="0.25">
      <c r="A136" t="s">
        <v>194</v>
      </c>
      <c r="B136" t="s">
        <v>3703</v>
      </c>
      <c r="C136" t="s">
        <v>334</v>
      </c>
      <c r="D136" t="s">
        <v>328</v>
      </c>
      <c r="E136" t="s">
        <v>132</v>
      </c>
      <c r="F136" t="s">
        <v>99</v>
      </c>
      <c r="G136" t="s">
        <v>240</v>
      </c>
      <c r="R136" t="str">
        <f>IF(AND(VLOOKUP(Sheet3!A136,A:G,1,FALSE)=Sheet3!A136,VLOOKUP(Sheet3!A136,A:G,3,FALSE)=Sheet3!B136,VLOOKUP(Sheet3!A136,A:G,4,FALSE)=Sheet3!C136,VLOOKUP(Sheet3!A136,A:G,5,FALSE)=Sheet3!D136,VLOOKUP(Sheet3!A136,A:G,6,FALSE)=Sheet3!E136,VLOOKUP(Sheet3!A136,A:G,7,FALSE)=Sheet3!F136),VLOOKUP(Sheet3!A136,A:G,2,FALSE),"wpw")</f>
        <v>wpw</v>
      </c>
    </row>
    <row r="137" spans="1:18" x14ac:dyDescent="0.25">
      <c r="A137" t="s">
        <v>194</v>
      </c>
      <c r="B137" t="s">
        <v>3711</v>
      </c>
      <c r="C137" t="s">
        <v>334</v>
      </c>
      <c r="D137" t="s">
        <v>328</v>
      </c>
      <c r="E137" t="s">
        <v>132</v>
      </c>
      <c r="F137" t="s">
        <v>211</v>
      </c>
      <c r="G137" t="s">
        <v>197</v>
      </c>
      <c r="R137" t="str">
        <f>IF(AND(VLOOKUP(Sheet3!A137,A:G,1,FALSE)=Sheet3!A137,VLOOKUP(Sheet3!A137,A:G,3,FALSE)=Sheet3!B137,VLOOKUP(Sheet3!A137,A:G,4,FALSE)=Sheet3!C137,VLOOKUP(Sheet3!A137,A:G,5,FALSE)=Sheet3!D137,VLOOKUP(Sheet3!A137,A:G,6,FALSE)=Sheet3!E137,VLOOKUP(Sheet3!A137,A:G,7,FALSE)=Sheet3!F137),VLOOKUP(Sheet3!A137,A:G,2,FALSE),"wpw")</f>
        <v>wpw</v>
      </c>
    </row>
    <row r="138" spans="1:18" x14ac:dyDescent="0.25">
      <c r="A138" t="s">
        <v>194</v>
      </c>
      <c r="B138" t="s">
        <v>3723</v>
      </c>
      <c r="C138" t="s">
        <v>334</v>
      </c>
      <c r="D138" t="s">
        <v>328</v>
      </c>
      <c r="E138" t="s">
        <v>132</v>
      </c>
      <c r="F138" t="s">
        <v>211</v>
      </c>
      <c r="G138" t="s">
        <v>208</v>
      </c>
      <c r="R138" t="str">
        <f>IF(AND(VLOOKUP(Sheet3!A138,A:G,1,FALSE)=Sheet3!A138,VLOOKUP(Sheet3!A138,A:G,3,FALSE)=Sheet3!B138,VLOOKUP(Sheet3!A138,A:G,4,FALSE)=Sheet3!C138,VLOOKUP(Sheet3!A138,A:G,5,FALSE)=Sheet3!D138,VLOOKUP(Sheet3!A138,A:G,6,FALSE)=Sheet3!E138,VLOOKUP(Sheet3!A138,A:G,7,FALSE)=Sheet3!F138),VLOOKUP(Sheet3!A138,A:G,2,FALSE),"wpw")</f>
        <v>wpw</v>
      </c>
    </row>
    <row r="139" spans="1:18" x14ac:dyDescent="0.25">
      <c r="A139" t="s">
        <v>194</v>
      </c>
      <c r="B139" t="s">
        <v>3733</v>
      </c>
      <c r="C139" t="s">
        <v>334</v>
      </c>
      <c r="D139" t="s">
        <v>328</v>
      </c>
      <c r="E139" t="s">
        <v>132</v>
      </c>
      <c r="F139" t="s">
        <v>121</v>
      </c>
      <c r="G139" t="s">
        <v>241</v>
      </c>
      <c r="R139" t="str">
        <f>IF(AND(VLOOKUP(Sheet3!A139,A:G,1,FALSE)=Sheet3!A139,VLOOKUP(Sheet3!A139,A:G,3,FALSE)=Sheet3!B139,VLOOKUP(Sheet3!A139,A:G,4,FALSE)=Sheet3!C139,VLOOKUP(Sheet3!A139,A:G,5,FALSE)=Sheet3!D139,VLOOKUP(Sheet3!A139,A:G,6,FALSE)=Sheet3!E139,VLOOKUP(Sheet3!A139,A:G,7,FALSE)=Sheet3!F139),VLOOKUP(Sheet3!A139,A:G,2,FALSE),"wpw")</f>
        <v>wpw</v>
      </c>
    </row>
    <row r="140" spans="1:18" x14ac:dyDescent="0.25">
      <c r="A140" t="s">
        <v>194</v>
      </c>
      <c r="B140" t="s">
        <v>3767</v>
      </c>
      <c r="C140" t="s">
        <v>334</v>
      </c>
      <c r="D140" t="s">
        <v>328</v>
      </c>
      <c r="E140" t="s">
        <v>132</v>
      </c>
      <c r="F140" t="s">
        <v>211</v>
      </c>
      <c r="G140" t="s">
        <v>197</v>
      </c>
      <c r="R140" t="str">
        <f>IF(AND(VLOOKUP(Sheet3!A140,A:G,1,FALSE)=Sheet3!A140,VLOOKUP(Sheet3!A140,A:G,3,FALSE)=Sheet3!B140,VLOOKUP(Sheet3!A140,A:G,4,FALSE)=Sheet3!C140,VLOOKUP(Sheet3!A140,A:G,5,FALSE)=Sheet3!D140,VLOOKUP(Sheet3!A140,A:G,6,FALSE)=Sheet3!E140,VLOOKUP(Sheet3!A140,A:G,7,FALSE)=Sheet3!F140),VLOOKUP(Sheet3!A140,A:G,2,FALSE),"wpw")</f>
        <v>wpw</v>
      </c>
    </row>
    <row r="141" spans="1:18" x14ac:dyDescent="0.25">
      <c r="A141" t="s">
        <v>194</v>
      </c>
      <c r="B141" t="s">
        <v>3793</v>
      </c>
      <c r="C141" t="s">
        <v>334</v>
      </c>
      <c r="D141" t="s">
        <v>328</v>
      </c>
      <c r="E141" t="s">
        <v>132</v>
      </c>
      <c r="F141" t="s">
        <v>99</v>
      </c>
      <c r="G141" t="s">
        <v>210</v>
      </c>
      <c r="R141" t="str">
        <f>IF(AND(VLOOKUP(Sheet3!A141,A:G,1,FALSE)=Sheet3!A141,VLOOKUP(Sheet3!A141,A:G,3,FALSE)=Sheet3!B141,VLOOKUP(Sheet3!A141,A:G,4,FALSE)=Sheet3!C141,VLOOKUP(Sheet3!A141,A:G,5,FALSE)=Sheet3!D141,VLOOKUP(Sheet3!A141,A:G,6,FALSE)=Sheet3!E141,VLOOKUP(Sheet3!A141,A:G,7,FALSE)=Sheet3!F141),VLOOKUP(Sheet3!A141,A:G,2,FALSE),"wpw")</f>
        <v>wpw</v>
      </c>
    </row>
    <row r="142" spans="1:18" x14ac:dyDescent="0.25">
      <c r="A142" t="s">
        <v>194</v>
      </c>
      <c r="B142" t="s">
        <v>3809</v>
      </c>
      <c r="C142" t="s">
        <v>334</v>
      </c>
      <c r="D142" t="s">
        <v>328</v>
      </c>
      <c r="E142" t="s">
        <v>132</v>
      </c>
      <c r="F142" t="s">
        <v>121</v>
      </c>
      <c r="G142" t="s">
        <v>241</v>
      </c>
      <c r="R142" t="str">
        <f>IF(AND(VLOOKUP(Sheet3!A142,A:G,1,FALSE)=Sheet3!A142,VLOOKUP(Sheet3!A142,A:G,3,FALSE)=Sheet3!B142,VLOOKUP(Sheet3!A142,A:G,4,FALSE)=Sheet3!C142,VLOOKUP(Sheet3!A142,A:G,5,FALSE)=Sheet3!D142,VLOOKUP(Sheet3!A142,A:G,6,FALSE)=Sheet3!E142,VLOOKUP(Sheet3!A142,A:G,7,FALSE)=Sheet3!F142),VLOOKUP(Sheet3!A142,A:G,2,FALSE),"wpw")</f>
        <v>/laptop-specs/dell-g3-3500-30/</v>
      </c>
    </row>
    <row r="143" spans="1:18" x14ac:dyDescent="0.25">
      <c r="A143" t="s">
        <v>194</v>
      </c>
      <c r="B143" t="s">
        <v>3810</v>
      </c>
      <c r="C143" t="s">
        <v>334</v>
      </c>
      <c r="D143" t="s">
        <v>328</v>
      </c>
      <c r="E143" t="s">
        <v>132</v>
      </c>
      <c r="F143" t="s">
        <v>110</v>
      </c>
      <c r="G143" t="s">
        <v>206</v>
      </c>
      <c r="R143" t="str">
        <f>IF(AND(VLOOKUP(Sheet3!A143,A:G,1,FALSE)=Sheet3!A143,VLOOKUP(Sheet3!A143,A:G,3,FALSE)=Sheet3!B143,VLOOKUP(Sheet3!A143,A:G,4,FALSE)=Sheet3!C143,VLOOKUP(Sheet3!A143,A:G,5,FALSE)=Sheet3!D143,VLOOKUP(Sheet3!A143,A:G,6,FALSE)=Sheet3!E143,VLOOKUP(Sheet3!A143,A:G,7,FALSE)=Sheet3!F143),VLOOKUP(Sheet3!A143,A:G,2,FALSE),"wpw")</f>
        <v>wpw</v>
      </c>
    </row>
    <row r="144" spans="1:18" x14ac:dyDescent="0.25">
      <c r="A144" t="s">
        <v>194</v>
      </c>
      <c r="B144" t="s">
        <v>3841</v>
      </c>
      <c r="C144" t="s">
        <v>334</v>
      </c>
      <c r="D144" t="s">
        <v>328</v>
      </c>
      <c r="E144" t="s">
        <v>132</v>
      </c>
      <c r="F144" t="s">
        <v>211</v>
      </c>
      <c r="G144" t="s">
        <v>210</v>
      </c>
      <c r="R144" t="str">
        <f>IF(AND(VLOOKUP(Sheet3!A144,A:G,1,FALSE)=Sheet3!A144,VLOOKUP(Sheet3!A144,A:G,3,FALSE)=Sheet3!B144,VLOOKUP(Sheet3!A144,A:G,4,FALSE)=Sheet3!C144,VLOOKUP(Sheet3!A144,A:G,5,FALSE)=Sheet3!D144,VLOOKUP(Sheet3!A144,A:G,6,FALSE)=Sheet3!E144,VLOOKUP(Sheet3!A144,A:G,7,FALSE)=Sheet3!F144),VLOOKUP(Sheet3!A144,A:G,2,FALSE),"wpw")</f>
        <v>wpw</v>
      </c>
    </row>
    <row r="145" spans="1:18" x14ac:dyDescent="0.25">
      <c r="A145" t="s">
        <v>194</v>
      </c>
      <c r="B145" t="s">
        <v>3887</v>
      </c>
      <c r="C145" t="s">
        <v>334</v>
      </c>
      <c r="D145" t="s">
        <v>328</v>
      </c>
      <c r="E145" t="s">
        <v>132</v>
      </c>
      <c r="F145" t="s">
        <v>211</v>
      </c>
      <c r="G145" t="s">
        <v>240</v>
      </c>
      <c r="R145" t="str">
        <f>IF(AND(VLOOKUP(Sheet3!A145,A:G,1,FALSE)=Sheet3!A145,VLOOKUP(Sheet3!A145,A:G,3,FALSE)=Sheet3!B145,VLOOKUP(Sheet3!A145,A:G,4,FALSE)=Sheet3!C145,VLOOKUP(Sheet3!A145,A:G,5,FALSE)=Sheet3!D145,VLOOKUP(Sheet3!A145,A:G,6,FALSE)=Sheet3!E145,VLOOKUP(Sheet3!A145,A:G,7,FALSE)=Sheet3!F145),VLOOKUP(Sheet3!A145,A:G,2,FALSE),"wpw")</f>
        <v>wpw</v>
      </c>
    </row>
    <row r="146" spans="1:18" x14ac:dyDescent="0.25">
      <c r="A146" t="s">
        <v>194</v>
      </c>
      <c r="B146" t="s">
        <v>3909</v>
      </c>
      <c r="C146" t="s">
        <v>334</v>
      </c>
      <c r="D146" t="s">
        <v>328</v>
      </c>
      <c r="E146" t="s">
        <v>132</v>
      </c>
      <c r="F146" t="s">
        <v>211</v>
      </c>
      <c r="G146" t="s">
        <v>240</v>
      </c>
      <c r="R146" t="str">
        <f>IF(AND(VLOOKUP(Sheet3!A146,A:G,1,FALSE)=Sheet3!A146,VLOOKUP(Sheet3!A146,A:G,3,FALSE)=Sheet3!B146,VLOOKUP(Sheet3!A146,A:G,4,FALSE)=Sheet3!C146,VLOOKUP(Sheet3!A146,A:G,5,FALSE)=Sheet3!D146,VLOOKUP(Sheet3!A146,A:G,6,FALSE)=Sheet3!E146,VLOOKUP(Sheet3!A146,A:G,7,FALSE)=Sheet3!F146),VLOOKUP(Sheet3!A146,A:G,2,FALSE),"wpw")</f>
        <v>wpw</v>
      </c>
    </row>
    <row r="147" spans="1:18" x14ac:dyDescent="0.25">
      <c r="A147" t="s">
        <v>194</v>
      </c>
      <c r="B147" t="s">
        <v>3978</v>
      </c>
      <c r="C147" t="s">
        <v>334</v>
      </c>
      <c r="D147" t="s">
        <v>328</v>
      </c>
      <c r="E147" t="s">
        <v>132</v>
      </c>
      <c r="F147" t="s">
        <v>211</v>
      </c>
      <c r="G147" t="s">
        <v>245</v>
      </c>
      <c r="R147" t="str">
        <f>IF(AND(VLOOKUP(Sheet3!A147,A:G,1,FALSE)=Sheet3!A147,VLOOKUP(Sheet3!A147,A:G,3,FALSE)=Sheet3!B147,VLOOKUP(Sheet3!A147,A:G,4,FALSE)=Sheet3!C147,VLOOKUP(Sheet3!A147,A:G,5,FALSE)=Sheet3!D147,VLOOKUP(Sheet3!A147,A:G,6,FALSE)=Sheet3!E147,VLOOKUP(Sheet3!A147,A:G,7,FALSE)=Sheet3!F147),VLOOKUP(Sheet3!A147,A:G,2,FALSE),"wpw")</f>
        <v>wpw</v>
      </c>
    </row>
    <row r="148" spans="1:18" x14ac:dyDescent="0.25">
      <c r="A148" t="s">
        <v>194</v>
      </c>
      <c r="B148" t="s">
        <v>3988</v>
      </c>
      <c r="C148" t="s">
        <v>342</v>
      </c>
      <c r="D148" t="s">
        <v>353</v>
      </c>
      <c r="E148" t="s">
        <v>134</v>
      </c>
      <c r="F148" t="s">
        <v>99</v>
      </c>
      <c r="G148" t="s">
        <v>115</v>
      </c>
      <c r="R148" t="str">
        <f>IF(AND(VLOOKUP(Sheet3!A148,A:G,1,FALSE)=Sheet3!A148,VLOOKUP(Sheet3!A148,A:G,3,FALSE)=Sheet3!B148,VLOOKUP(Sheet3!A148,A:G,4,FALSE)=Sheet3!C148,VLOOKUP(Sheet3!A148,A:G,5,FALSE)=Sheet3!D148,VLOOKUP(Sheet3!A148,A:G,6,FALSE)=Sheet3!E148,VLOOKUP(Sheet3!A148,A:G,7,FALSE)=Sheet3!F148),VLOOKUP(Sheet3!A148,A:G,2,FALSE),"wpw")</f>
        <v>wpw</v>
      </c>
    </row>
    <row r="149" spans="1:18" x14ac:dyDescent="0.25">
      <c r="A149" t="s">
        <v>194</v>
      </c>
      <c r="B149" t="s">
        <v>4027</v>
      </c>
      <c r="C149" t="s">
        <v>342</v>
      </c>
      <c r="D149" t="s">
        <v>354</v>
      </c>
      <c r="E149" t="s">
        <v>193</v>
      </c>
      <c r="F149" t="s">
        <v>99</v>
      </c>
      <c r="G149" t="s">
        <v>48</v>
      </c>
      <c r="R149" t="str">
        <f>IF(AND(VLOOKUP(Sheet3!A149,A:G,1,FALSE)=Sheet3!A149,VLOOKUP(Sheet3!A149,A:G,3,FALSE)=Sheet3!B149,VLOOKUP(Sheet3!A149,A:G,4,FALSE)=Sheet3!C149,VLOOKUP(Sheet3!A149,A:G,5,FALSE)=Sheet3!D149,VLOOKUP(Sheet3!A149,A:G,6,FALSE)=Sheet3!E149,VLOOKUP(Sheet3!A149,A:G,7,FALSE)=Sheet3!F149),VLOOKUP(Sheet3!A149,A:G,2,FALSE),"wpw")</f>
        <v>wpw</v>
      </c>
    </row>
    <row r="150" spans="1:18" x14ac:dyDescent="0.25">
      <c r="A150" t="s">
        <v>194</v>
      </c>
      <c r="B150" t="s">
        <v>4076</v>
      </c>
      <c r="C150" t="s">
        <v>342</v>
      </c>
      <c r="D150" t="s">
        <v>353</v>
      </c>
      <c r="E150" t="s">
        <v>134</v>
      </c>
      <c r="F150" t="s">
        <v>99</v>
      </c>
      <c r="G150" t="s">
        <v>202</v>
      </c>
      <c r="R150" t="str">
        <f>IF(AND(VLOOKUP(Sheet3!A150,A:G,1,FALSE)=Sheet3!A150,VLOOKUP(Sheet3!A150,A:G,3,FALSE)=Sheet3!B150,VLOOKUP(Sheet3!A150,A:G,4,FALSE)=Sheet3!C150,VLOOKUP(Sheet3!A150,A:G,5,FALSE)=Sheet3!D150,VLOOKUP(Sheet3!A150,A:G,6,FALSE)=Sheet3!E150,VLOOKUP(Sheet3!A150,A:G,7,FALSE)=Sheet3!F150),VLOOKUP(Sheet3!A150,A:G,2,FALSE),"wpw")</f>
        <v>wpw</v>
      </c>
    </row>
    <row r="151" spans="1:18" x14ac:dyDescent="0.25">
      <c r="A151" t="s">
        <v>192</v>
      </c>
      <c r="B151" t="s">
        <v>3124</v>
      </c>
      <c r="C151" t="s">
        <v>333</v>
      </c>
      <c r="D151" t="s">
        <v>328</v>
      </c>
      <c r="E151" t="s">
        <v>193</v>
      </c>
      <c r="F151" t="s">
        <v>110</v>
      </c>
      <c r="G151" t="s">
        <v>48</v>
      </c>
      <c r="R151" t="str">
        <f>IF(AND(VLOOKUP(Sheet3!A151,A:G,1,FALSE)=Sheet3!A151,VLOOKUP(Sheet3!A151,A:G,3,FALSE)=Sheet3!B151,VLOOKUP(Sheet3!A151,A:G,4,FALSE)=Sheet3!C151,VLOOKUP(Sheet3!A151,A:G,5,FALSE)=Sheet3!D151,VLOOKUP(Sheet3!A151,A:G,6,FALSE)=Sheet3!E151,VLOOKUP(Sheet3!A151,A:G,7,FALSE)=Sheet3!F151),VLOOKUP(Sheet3!A151,A:G,2,FALSE),"wpw")</f>
        <v>wpw</v>
      </c>
    </row>
    <row r="152" spans="1:18" x14ac:dyDescent="0.25">
      <c r="A152" t="s">
        <v>192</v>
      </c>
      <c r="B152" t="s">
        <v>3217</v>
      </c>
      <c r="C152" t="s">
        <v>333</v>
      </c>
      <c r="D152" t="s">
        <v>328</v>
      </c>
      <c r="E152" t="s">
        <v>132</v>
      </c>
      <c r="F152" t="s">
        <v>99</v>
      </c>
      <c r="G152" t="s">
        <v>115</v>
      </c>
      <c r="R152" t="str">
        <f>IF(AND(VLOOKUP(Sheet3!A152,A:G,1,FALSE)=Sheet3!A152,VLOOKUP(Sheet3!A152,A:G,3,FALSE)=Sheet3!B152,VLOOKUP(Sheet3!A152,A:G,4,FALSE)=Sheet3!C152,VLOOKUP(Sheet3!A152,A:G,5,FALSE)=Sheet3!D152,VLOOKUP(Sheet3!A152,A:G,6,FALSE)=Sheet3!E152,VLOOKUP(Sheet3!A152,A:G,7,FALSE)=Sheet3!F152),VLOOKUP(Sheet3!A152,A:G,2,FALSE),"wpw")</f>
        <v>wpw</v>
      </c>
    </row>
    <row r="153" spans="1:18" x14ac:dyDescent="0.25">
      <c r="A153" t="s">
        <v>192</v>
      </c>
      <c r="B153" t="s">
        <v>3248</v>
      </c>
      <c r="C153" t="s">
        <v>333</v>
      </c>
      <c r="D153" t="s">
        <v>328</v>
      </c>
      <c r="E153" t="s">
        <v>132</v>
      </c>
      <c r="F153" t="s">
        <v>110</v>
      </c>
      <c r="G153" t="s">
        <v>202</v>
      </c>
      <c r="R153" t="str">
        <f>IF(AND(VLOOKUP(Sheet3!A153,A:G,1,FALSE)=Sheet3!A153,VLOOKUP(Sheet3!A153,A:G,3,FALSE)=Sheet3!B153,VLOOKUP(Sheet3!A153,A:G,4,FALSE)=Sheet3!C153,VLOOKUP(Sheet3!A153,A:G,5,FALSE)=Sheet3!D153,VLOOKUP(Sheet3!A153,A:G,6,FALSE)=Sheet3!E153,VLOOKUP(Sheet3!A153,A:G,7,FALSE)=Sheet3!F153),VLOOKUP(Sheet3!A153,A:G,2,FALSE),"wpw")</f>
        <v>wpw</v>
      </c>
    </row>
    <row r="154" spans="1:18" x14ac:dyDescent="0.25">
      <c r="A154" t="s">
        <v>192</v>
      </c>
      <c r="B154" t="s">
        <v>3304</v>
      </c>
      <c r="C154" t="s">
        <v>333</v>
      </c>
      <c r="D154" t="s">
        <v>328</v>
      </c>
      <c r="E154" t="s">
        <v>193</v>
      </c>
      <c r="F154" t="s">
        <v>99</v>
      </c>
      <c r="G154" t="s">
        <v>202</v>
      </c>
      <c r="R154" t="str">
        <f>IF(AND(VLOOKUP(Sheet3!A154,A:G,1,FALSE)=Sheet3!A154,VLOOKUP(Sheet3!A154,A:G,3,FALSE)=Sheet3!B154,VLOOKUP(Sheet3!A154,A:G,4,FALSE)=Sheet3!C154,VLOOKUP(Sheet3!A154,A:G,5,FALSE)=Sheet3!D154,VLOOKUP(Sheet3!A154,A:G,6,FALSE)=Sheet3!E154,VLOOKUP(Sheet3!A154,A:G,7,FALSE)=Sheet3!F154),VLOOKUP(Sheet3!A154,A:G,2,FALSE),"wpw")</f>
        <v>wpw</v>
      </c>
    </row>
    <row r="155" spans="1:18" x14ac:dyDescent="0.25">
      <c r="A155" t="s">
        <v>192</v>
      </c>
      <c r="B155" t="s">
        <v>3322</v>
      </c>
      <c r="C155" t="s">
        <v>333</v>
      </c>
      <c r="D155" t="s">
        <v>328</v>
      </c>
      <c r="E155" t="s">
        <v>193</v>
      </c>
      <c r="F155" t="s">
        <v>99</v>
      </c>
      <c r="G155" t="s">
        <v>213</v>
      </c>
      <c r="R155" t="str">
        <f>IF(AND(VLOOKUP(Sheet3!A155,A:G,1,FALSE)=Sheet3!A155,VLOOKUP(Sheet3!A155,A:G,3,FALSE)=Sheet3!B155,VLOOKUP(Sheet3!A155,A:G,4,FALSE)=Sheet3!C155,VLOOKUP(Sheet3!A155,A:G,5,FALSE)=Sheet3!D155,VLOOKUP(Sheet3!A155,A:G,6,FALSE)=Sheet3!E155,VLOOKUP(Sheet3!A155,A:G,7,FALSE)=Sheet3!F155),VLOOKUP(Sheet3!A155,A:G,2,FALSE),"wpw")</f>
        <v>wpw</v>
      </c>
    </row>
    <row r="156" spans="1:18" x14ac:dyDescent="0.25">
      <c r="A156" t="s">
        <v>192</v>
      </c>
      <c r="B156" t="s">
        <v>3352</v>
      </c>
      <c r="C156" t="s">
        <v>333</v>
      </c>
      <c r="D156" t="s">
        <v>328</v>
      </c>
      <c r="E156" t="s">
        <v>132</v>
      </c>
      <c r="F156" t="s">
        <v>110</v>
      </c>
      <c r="G156" t="s">
        <v>208</v>
      </c>
      <c r="R156" t="str">
        <f>IF(AND(VLOOKUP(Sheet3!A156,A:G,1,FALSE)=Sheet3!A156,VLOOKUP(Sheet3!A156,A:G,3,FALSE)=Sheet3!B156,VLOOKUP(Sheet3!A156,A:G,4,FALSE)=Sheet3!C156,VLOOKUP(Sheet3!A156,A:G,5,FALSE)=Sheet3!D156,VLOOKUP(Sheet3!A156,A:G,6,FALSE)=Sheet3!E156,VLOOKUP(Sheet3!A156,A:G,7,FALSE)=Sheet3!F156),VLOOKUP(Sheet3!A156,A:G,2,FALSE),"wpw")</f>
        <v>wpw</v>
      </c>
    </row>
    <row r="157" spans="1:18" x14ac:dyDescent="0.25">
      <c r="A157" t="s">
        <v>192</v>
      </c>
      <c r="B157" t="s">
        <v>3353</v>
      </c>
      <c r="C157" t="s">
        <v>333</v>
      </c>
      <c r="D157" t="s">
        <v>328</v>
      </c>
      <c r="E157" t="s">
        <v>132</v>
      </c>
      <c r="F157" t="s">
        <v>99</v>
      </c>
      <c r="G157" t="s">
        <v>202</v>
      </c>
      <c r="R157" t="str">
        <f>IF(AND(VLOOKUP(Sheet3!A157,A:G,1,FALSE)=Sheet3!A157,VLOOKUP(Sheet3!A157,A:G,3,FALSE)=Sheet3!B157,VLOOKUP(Sheet3!A157,A:G,4,FALSE)=Sheet3!C157,VLOOKUP(Sheet3!A157,A:G,5,FALSE)=Sheet3!D157,VLOOKUP(Sheet3!A157,A:G,6,FALSE)=Sheet3!E157,VLOOKUP(Sheet3!A157,A:G,7,FALSE)=Sheet3!F157),VLOOKUP(Sheet3!A157,A:G,2,FALSE),"wpw")</f>
        <v>wpw</v>
      </c>
    </row>
    <row r="158" spans="1:18" x14ac:dyDescent="0.25">
      <c r="A158" t="s">
        <v>192</v>
      </c>
      <c r="B158" t="s">
        <v>3408</v>
      </c>
      <c r="C158" t="s">
        <v>333</v>
      </c>
      <c r="D158" t="s">
        <v>328</v>
      </c>
      <c r="E158" t="s">
        <v>132</v>
      </c>
      <c r="F158" t="s">
        <v>211</v>
      </c>
      <c r="G158" t="s">
        <v>115</v>
      </c>
      <c r="R158" t="str">
        <f>IF(AND(VLOOKUP(Sheet3!A158,A:G,1,FALSE)=Sheet3!A158,VLOOKUP(Sheet3!A158,A:G,3,FALSE)=Sheet3!B158,VLOOKUP(Sheet3!A158,A:G,4,FALSE)=Sheet3!C158,VLOOKUP(Sheet3!A158,A:G,5,FALSE)=Sheet3!D158,VLOOKUP(Sheet3!A158,A:G,6,FALSE)=Sheet3!E158,VLOOKUP(Sheet3!A158,A:G,7,FALSE)=Sheet3!F158),VLOOKUP(Sheet3!A158,A:G,2,FALSE),"wpw")</f>
        <v>wpw</v>
      </c>
    </row>
    <row r="159" spans="1:18" x14ac:dyDescent="0.25">
      <c r="A159" t="s">
        <v>192</v>
      </c>
      <c r="B159" t="s">
        <v>3420</v>
      </c>
      <c r="C159" t="s">
        <v>333</v>
      </c>
      <c r="D159" t="s">
        <v>328</v>
      </c>
      <c r="E159" t="s">
        <v>132</v>
      </c>
      <c r="F159" t="s">
        <v>99</v>
      </c>
      <c r="G159" t="s">
        <v>208</v>
      </c>
      <c r="R159" t="str">
        <f>IF(AND(VLOOKUP(Sheet3!A159,A:G,1,FALSE)=Sheet3!A159,VLOOKUP(Sheet3!A159,A:G,3,FALSE)=Sheet3!B159,VLOOKUP(Sheet3!A159,A:G,4,FALSE)=Sheet3!C159,VLOOKUP(Sheet3!A159,A:G,5,FALSE)=Sheet3!D159,VLOOKUP(Sheet3!A159,A:G,6,FALSE)=Sheet3!E159,VLOOKUP(Sheet3!A159,A:G,7,FALSE)=Sheet3!F159),VLOOKUP(Sheet3!A159,A:G,2,FALSE),"wpw")</f>
        <v>wpw</v>
      </c>
    </row>
    <row r="160" spans="1:18" x14ac:dyDescent="0.25">
      <c r="A160" t="s">
        <v>192</v>
      </c>
      <c r="B160" t="s">
        <v>3452</v>
      </c>
      <c r="C160" t="s">
        <v>333</v>
      </c>
      <c r="D160" t="s">
        <v>328</v>
      </c>
      <c r="E160" t="s">
        <v>193</v>
      </c>
      <c r="F160" t="s">
        <v>99</v>
      </c>
      <c r="G160" t="s">
        <v>223</v>
      </c>
      <c r="R160" t="str">
        <f>IF(AND(VLOOKUP(Sheet3!A160,A:G,1,FALSE)=Sheet3!A160,VLOOKUP(Sheet3!A160,A:G,3,FALSE)=Sheet3!B160,VLOOKUP(Sheet3!A160,A:G,4,FALSE)=Sheet3!C160,VLOOKUP(Sheet3!A160,A:G,5,FALSE)=Sheet3!D160,VLOOKUP(Sheet3!A160,A:G,6,FALSE)=Sheet3!E160,VLOOKUP(Sheet3!A160,A:G,7,FALSE)=Sheet3!F160),VLOOKUP(Sheet3!A160,A:G,2,FALSE),"wpw")</f>
        <v>wpw</v>
      </c>
    </row>
    <row r="161" spans="1:18" x14ac:dyDescent="0.25">
      <c r="A161" t="s">
        <v>192</v>
      </c>
      <c r="B161" t="s">
        <v>3458</v>
      </c>
      <c r="C161" t="s">
        <v>333</v>
      </c>
      <c r="D161" t="s">
        <v>328</v>
      </c>
      <c r="E161" t="s">
        <v>193</v>
      </c>
      <c r="F161" t="s">
        <v>211</v>
      </c>
      <c r="G161" t="s">
        <v>197</v>
      </c>
      <c r="R161" t="str">
        <f>IF(AND(VLOOKUP(Sheet3!A161,A:G,1,FALSE)=Sheet3!A161,VLOOKUP(Sheet3!A161,A:G,3,FALSE)=Sheet3!B161,VLOOKUP(Sheet3!A161,A:G,4,FALSE)=Sheet3!C161,VLOOKUP(Sheet3!A161,A:G,5,FALSE)=Sheet3!D161,VLOOKUP(Sheet3!A161,A:G,6,FALSE)=Sheet3!E161,VLOOKUP(Sheet3!A161,A:G,7,FALSE)=Sheet3!F161),VLOOKUP(Sheet3!A161,A:G,2,FALSE),"wpw")</f>
        <v>wpw</v>
      </c>
    </row>
    <row r="162" spans="1:18" x14ac:dyDescent="0.25">
      <c r="A162" t="s">
        <v>192</v>
      </c>
      <c r="B162" t="s">
        <v>3523</v>
      </c>
      <c r="C162" t="s">
        <v>333</v>
      </c>
      <c r="D162" t="s">
        <v>328</v>
      </c>
      <c r="E162" t="s">
        <v>132</v>
      </c>
      <c r="F162" t="s">
        <v>99</v>
      </c>
      <c r="G162" t="s">
        <v>208</v>
      </c>
      <c r="R162" t="str">
        <f>IF(AND(VLOOKUP(Sheet3!A162,A:G,1,FALSE)=Sheet3!A162,VLOOKUP(Sheet3!A162,A:G,3,FALSE)=Sheet3!B162,VLOOKUP(Sheet3!A162,A:G,4,FALSE)=Sheet3!C162,VLOOKUP(Sheet3!A162,A:G,5,FALSE)=Sheet3!D162,VLOOKUP(Sheet3!A162,A:G,6,FALSE)=Sheet3!E162,VLOOKUP(Sheet3!A162,A:G,7,FALSE)=Sheet3!F162),VLOOKUP(Sheet3!A162,A:G,2,FALSE),"wpw")</f>
        <v>/laptop-specs/lenovo-ideapad-l340-gaming-2/</v>
      </c>
    </row>
    <row r="163" spans="1:18" x14ac:dyDescent="0.25">
      <c r="A163" t="s">
        <v>192</v>
      </c>
      <c r="B163" t="s">
        <v>3538</v>
      </c>
      <c r="C163" t="s">
        <v>333</v>
      </c>
      <c r="D163" t="s">
        <v>328</v>
      </c>
      <c r="E163" t="s">
        <v>132</v>
      </c>
      <c r="F163" t="s">
        <v>211</v>
      </c>
      <c r="G163" t="s">
        <v>208</v>
      </c>
      <c r="R163" t="str">
        <f>IF(AND(VLOOKUP(Sheet3!A163,A:G,1,FALSE)=Sheet3!A163,VLOOKUP(Sheet3!A163,A:G,3,FALSE)=Sheet3!B163,VLOOKUP(Sheet3!A163,A:G,4,FALSE)=Sheet3!C163,VLOOKUP(Sheet3!A163,A:G,5,FALSE)=Sheet3!D163,VLOOKUP(Sheet3!A163,A:G,6,FALSE)=Sheet3!E163,VLOOKUP(Sheet3!A163,A:G,7,FALSE)=Sheet3!F163),VLOOKUP(Sheet3!A163,A:G,2,FALSE),"wpw")</f>
        <v>wpw</v>
      </c>
    </row>
    <row r="164" spans="1:18" x14ac:dyDescent="0.25">
      <c r="A164" t="s">
        <v>192</v>
      </c>
      <c r="B164" t="s">
        <v>3584</v>
      </c>
      <c r="C164" t="s">
        <v>333</v>
      </c>
      <c r="D164" t="s">
        <v>328</v>
      </c>
      <c r="E164" t="s">
        <v>132</v>
      </c>
      <c r="F164" t="s">
        <v>211</v>
      </c>
      <c r="G164" t="s">
        <v>223</v>
      </c>
      <c r="R164" t="str">
        <f>IF(AND(VLOOKUP(Sheet3!A164,A:G,1,FALSE)=Sheet3!A164,VLOOKUP(Sheet3!A164,A:G,3,FALSE)=Sheet3!B164,VLOOKUP(Sheet3!A164,A:G,4,FALSE)=Sheet3!C164,VLOOKUP(Sheet3!A164,A:G,5,FALSE)=Sheet3!D164,VLOOKUP(Sheet3!A164,A:G,6,FALSE)=Sheet3!E164,VLOOKUP(Sheet3!A164,A:G,7,FALSE)=Sheet3!F164),VLOOKUP(Sheet3!A164,A:G,2,FALSE),"wpw")</f>
        <v>/laptop-specs/lenovo-ideapad-l340-gaming-2/</v>
      </c>
    </row>
    <row r="165" spans="1:18" x14ac:dyDescent="0.25">
      <c r="A165" t="s">
        <v>192</v>
      </c>
      <c r="B165" t="s">
        <v>3699</v>
      </c>
      <c r="C165" t="s">
        <v>333</v>
      </c>
      <c r="D165" t="s">
        <v>328</v>
      </c>
      <c r="E165" t="s">
        <v>193</v>
      </c>
      <c r="F165" t="s">
        <v>211</v>
      </c>
      <c r="G165" t="s">
        <v>245</v>
      </c>
      <c r="R165" t="str">
        <f>IF(AND(VLOOKUP(Sheet3!A165,A:G,1,FALSE)=Sheet3!A165,VLOOKUP(Sheet3!A165,A:G,3,FALSE)=Sheet3!B165,VLOOKUP(Sheet3!A165,A:G,4,FALSE)=Sheet3!C165,VLOOKUP(Sheet3!A165,A:G,5,FALSE)=Sheet3!D165,VLOOKUP(Sheet3!A165,A:G,6,FALSE)=Sheet3!E165,VLOOKUP(Sheet3!A165,A:G,7,FALSE)=Sheet3!F165),VLOOKUP(Sheet3!A165,A:G,2,FALSE),"wpw")</f>
        <v>wpw</v>
      </c>
    </row>
    <row r="166" spans="1:18" x14ac:dyDescent="0.25">
      <c r="A166" t="s">
        <v>192</v>
      </c>
      <c r="B166" t="s">
        <v>3745</v>
      </c>
      <c r="C166" t="s">
        <v>333</v>
      </c>
      <c r="D166" t="s">
        <v>328</v>
      </c>
      <c r="E166" t="s">
        <v>132</v>
      </c>
      <c r="F166" t="s">
        <v>211</v>
      </c>
      <c r="G166" t="s">
        <v>208</v>
      </c>
      <c r="R166" t="str">
        <f>IF(AND(VLOOKUP(Sheet3!A166,A:G,1,FALSE)=Sheet3!A166,VLOOKUP(Sheet3!A166,A:G,3,FALSE)=Sheet3!B166,VLOOKUP(Sheet3!A166,A:G,4,FALSE)=Sheet3!C166,VLOOKUP(Sheet3!A166,A:G,5,FALSE)=Sheet3!D166,VLOOKUP(Sheet3!A166,A:G,6,FALSE)=Sheet3!E166,VLOOKUP(Sheet3!A166,A:G,7,FALSE)=Sheet3!F166),VLOOKUP(Sheet3!A166,A:G,2,FALSE),"wpw")</f>
        <v>wpw</v>
      </c>
    </row>
    <row r="167" spans="1:18" x14ac:dyDescent="0.25">
      <c r="A167" t="s">
        <v>192</v>
      </c>
      <c r="B167" t="s">
        <v>3939</v>
      </c>
      <c r="C167" t="s">
        <v>333</v>
      </c>
      <c r="D167" t="s">
        <v>328</v>
      </c>
      <c r="E167" t="s">
        <v>132</v>
      </c>
      <c r="F167" t="s">
        <v>211</v>
      </c>
      <c r="G167" t="s">
        <v>210</v>
      </c>
      <c r="R167" t="str">
        <f>IF(AND(VLOOKUP(Sheet3!A167,A:G,1,FALSE)=Sheet3!A167,VLOOKUP(Sheet3!A167,A:G,3,FALSE)=Sheet3!B167,VLOOKUP(Sheet3!A167,A:G,4,FALSE)=Sheet3!C167,VLOOKUP(Sheet3!A167,A:G,5,FALSE)=Sheet3!D167,VLOOKUP(Sheet3!A167,A:G,6,FALSE)=Sheet3!E167,VLOOKUP(Sheet3!A167,A:G,7,FALSE)=Sheet3!F167),VLOOKUP(Sheet3!A167,A:G,2,FALSE),"wpw")</f>
        <v>wpw</v>
      </c>
    </row>
    <row r="168" spans="1:18" x14ac:dyDescent="0.25">
      <c r="A168" t="s">
        <v>3037</v>
      </c>
      <c r="B168" t="s">
        <v>3149</v>
      </c>
      <c r="C168" t="s">
        <v>333</v>
      </c>
      <c r="D168" t="s">
        <v>328</v>
      </c>
      <c r="E168" t="s">
        <v>132</v>
      </c>
      <c r="F168" t="s">
        <v>110</v>
      </c>
      <c r="G168" t="s">
        <v>48</v>
      </c>
      <c r="R168" t="str">
        <f>IF(AND(VLOOKUP(Sheet3!A168,A:G,1,FALSE)=Sheet3!A168,VLOOKUP(Sheet3!A168,A:G,3,FALSE)=Sheet3!B168,VLOOKUP(Sheet3!A168,A:G,4,FALSE)=Sheet3!C168,VLOOKUP(Sheet3!A168,A:G,5,FALSE)=Sheet3!D168,VLOOKUP(Sheet3!A168,A:G,6,FALSE)=Sheet3!E168,VLOOKUP(Sheet3!A168,A:G,7,FALSE)=Sheet3!F168),VLOOKUP(Sheet3!A168,A:G,2,FALSE),"wpw")</f>
        <v>wpw</v>
      </c>
    </row>
    <row r="169" spans="1:18" x14ac:dyDescent="0.25">
      <c r="A169" t="s">
        <v>3037</v>
      </c>
      <c r="B169" t="s">
        <v>3244</v>
      </c>
      <c r="C169" t="s">
        <v>333</v>
      </c>
      <c r="D169" t="s">
        <v>328</v>
      </c>
      <c r="E169" t="s">
        <v>132</v>
      </c>
      <c r="F169" t="s">
        <v>110</v>
      </c>
      <c r="G169" t="s">
        <v>105</v>
      </c>
      <c r="R169" t="str">
        <f>IF(AND(VLOOKUP(Sheet3!A169,A:G,1,FALSE)=Sheet3!A169,VLOOKUP(Sheet3!A169,A:G,3,FALSE)=Sheet3!B169,VLOOKUP(Sheet3!A169,A:G,4,FALSE)=Sheet3!C169,VLOOKUP(Sheet3!A169,A:G,5,FALSE)=Sheet3!D169,VLOOKUP(Sheet3!A169,A:G,6,FALSE)=Sheet3!E169,VLOOKUP(Sheet3!A169,A:G,7,FALSE)=Sheet3!F169),VLOOKUP(Sheet3!A169,A:G,2,FALSE),"wpw")</f>
        <v>wpw</v>
      </c>
    </row>
    <row r="170" spans="1:18" x14ac:dyDescent="0.25">
      <c r="A170" t="s">
        <v>3037</v>
      </c>
      <c r="B170" t="s">
        <v>3246</v>
      </c>
      <c r="C170" t="s">
        <v>333</v>
      </c>
      <c r="D170" t="s">
        <v>328</v>
      </c>
      <c r="E170" t="s">
        <v>132</v>
      </c>
      <c r="F170" t="s">
        <v>110</v>
      </c>
      <c r="G170" t="s">
        <v>4117</v>
      </c>
      <c r="R170" t="str">
        <f>IF(AND(VLOOKUP(Sheet3!A170,A:G,1,FALSE)=Sheet3!A170,VLOOKUP(Sheet3!A170,A:G,3,FALSE)=Sheet3!B170,VLOOKUP(Sheet3!A170,A:G,4,FALSE)=Sheet3!C170,VLOOKUP(Sheet3!A170,A:G,5,FALSE)=Sheet3!D170,VLOOKUP(Sheet3!A170,A:G,6,FALSE)=Sheet3!E170,VLOOKUP(Sheet3!A170,A:G,7,FALSE)=Sheet3!F170),VLOOKUP(Sheet3!A170,A:G,2,FALSE),"wpw")</f>
        <v>wpw</v>
      </c>
    </row>
    <row r="171" spans="1:18" x14ac:dyDescent="0.25">
      <c r="A171" t="s">
        <v>3037</v>
      </c>
      <c r="B171" t="s">
        <v>3310</v>
      </c>
      <c r="C171" t="s">
        <v>333</v>
      </c>
      <c r="D171" t="s">
        <v>328</v>
      </c>
      <c r="E171" t="s">
        <v>132</v>
      </c>
      <c r="F171" t="s">
        <v>110</v>
      </c>
      <c r="G171" t="s">
        <v>202</v>
      </c>
      <c r="R171" t="str">
        <f>IF(AND(VLOOKUP(Sheet3!A171,A:G,1,FALSE)=Sheet3!A171,VLOOKUP(Sheet3!A171,A:G,3,FALSE)=Sheet3!B171,VLOOKUP(Sheet3!A171,A:G,4,FALSE)=Sheet3!C171,VLOOKUP(Sheet3!A171,A:G,5,FALSE)=Sheet3!D171,VLOOKUP(Sheet3!A171,A:G,6,FALSE)=Sheet3!E171,VLOOKUP(Sheet3!A171,A:G,7,FALSE)=Sheet3!F171),VLOOKUP(Sheet3!A171,A:G,2,FALSE),"wpw")</f>
        <v>wpw</v>
      </c>
    </row>
    <row r="172" spans="1:18" x14ac:dyDescent="0.25">
      <c r="A172" t="s">
        <v>3037</v>
      </c>
      <c r="B172" t="s">
        <v>3313</v>
      </c>
      <c r="C172" t="s">
        <v>333</v>
      </c>
      <c r="D172" t="s">
        <v>328</v>
      </c>
      <c r="E172" t="s">
        <v>132</v>
      </c>
      <c r="F172" t="s">
        <v>110</v>
      </c>
      <c r="G172" t="s">
        <v>29</v>
      </c>
      <c r="R172" t="str">
        <f>IF(AND(VLOOKUP(Sheet3!A172,A:G,1,FALSE)=Sheet3!A172,VLOOKUP(Sheet3!A172,A:G,3,FALSE)=Sheet3!B172,VLOOKUP(Sheet3!A172,A:G,4,FALSE)=Sheet3!C172,VLOOKUP(Sheet3!A172,A:G,5,FALSE)=Sheet3!D172,VLOOKUP(Sheet3!A172,A:G,6,FALSE)=Sheet3!E172,VLOOKUP(Sheet3!A172,A:G,7,FALSE)=Sheet3!F172),VLOOKUP(Sheet3!A172,A:G,2,FALSE),"wpw")</f>
        <v>wpw</v>
      </c>
    </row>
    <row r="173" spans="1:18" x14ac:dyDescent="0.25">
      <c r="A173" t="s">
        <v>3037</v>
      </c>
      <c r="B173" t="s">
        <v>3413</v>
      </c>
      <c r="C173" t="s">
        <v>333</v>
      </c>
      <c r="D173" t="s">
        <v>328</v>
      </c>
      <c r="E173" t="s">
        <v>132</v>
      </c>
      <c r="F173" t="s">
        <v>99</v>
      </c>
      <c r="G173" t="s">
        <v>48</v>
      </c>
      <c r="R173" t="str">
        <f>IF(AND(VLOOKUP(Sheet3!A173,A:G,1,FALSE)=Sheet3!A173,VLOOKUP(Sheet3!A173,A:G,3,FALSE)=Sheet3!B173,VLOOKUP(Sheet3!A173,A:G,4,FALSE)=Sheet3!C173,VLOOKUP(Sheet3!A173,A:G,5,FALSE)=Sheet3!D173,VLOOKUP(Sheet3!A173,A:G,6,FALSE)=Sheet3!E173,VLOOKUP(Sheet3!A173,A:G,7,FALSE)=Sheet3!F173),VLOOKUP(Sheet3!A173,A:G,2,FALSE),"wpw")</f>
        <v>wpw</v>
      </c>
    </row>
    <row r="174" spans="1:18" x14ac:dyDescent="0.25">
      <c r="A174" t="s">
        <v>3037</v>
      </c>
      <c r="B174" t="s">
        <v>3414</v>
      </c>
      <c r="C174" t="s">
        <v>333</v>
      </c>
      <c r="D174" t="s">
        <v>328</v>
      </c>
      <c r="E174" t="s">
        <v>132</v>
      </c>
      <c r="F174" t="s">
        <v>99</v>
      </c>
      <c r="G174" t="s">
        <v>48</v>
      </c>
      <c r="R174" t="str">
        <f>IF(AND(VLOOKUP(Sheet3!A174,A:G,1,FALSE)=Sheet3!A174,VLOOKUP(Sheet3!A174,A:G,3,FALSE)=Sheet3!B174,VLOOKUP(Sheet3!A174,A:G,4,FALSE)=Sheet3!C174,VLOOKUP(Sheet3!A174,A:G,5,FALSE)=Sheet3!D174,VLOOKUP(Sheet3!A174,A:G,6,FALSE)=Sheet3!E174,VLOOKUP(Sheet3!A174,A:G,7,FALSE)=Sheet3!F174),VLOOKUP(Sheet3!A174,A:G,2,FALSE),"wpw")</f>
        <v>wpw</v>
      </c>
    </row>
    <row r="175" spans="1:18" x14ac:dyDescent="0.25">
      <c r="A175" t="s">
        <v>3037</v>
      </c>
      <c r="B175" t="s">
        <v>3417</v>
      </c>
      <c r="C175" t="s">
        <v>333</v>
      </c>
      <c r="D175" t="s">
        <v>328</v>
      </c>
      <c r="E175" t="s">
        <v>132</v>
      </c>
      <c r="F175" t="s">
        <v>110</v>
      </c>
      <c r="G175" t="s">
        <v>251</v>
      </c>
      <c r="R175" t="str">
        <f>IF(AND(VLOOKUP(Sheet3!A175,A:G,1,FALSE)=Sheet3!A175,VLOOKUP(Sheet3!A175,A:G,3,FALSE)=Sheet3!B175,VLOOKUP(Sheet3!A175,A:G,4,FALSE)=Sheet3!C175,VLOOKUP(Sheet3!A175,A:G,5,FALSE)=Sheet3!D175,VLOOKUP(Sheet3!A175,A:G,6,FALSE)=Sheet3!E175,VLOOKUP(Sheet3!A175,A:G,7,FALSE)=Sheet3!F175),VLOOKUP(Sheet3!A175,A:G,2,FALSE),"wpw")</f>
        <v>wpw</v>
      </c>
    </row>
    <row r="176" spans="1:18" x14ac:dyDescent="0.25">
      <c r="A176" t="s">
        <v>3037</v>
      </c>
      <c r="B176" t="s">
        <v>3467</v>
      </c>
      <c r="C176" t="s">
        <v>333</v>
      </c>
      <c r="D176" t="s">
        <v>328</v>
      </c>
      <c r="E176" t="s">
        <v>132</v>
      </c>
      <c r="F176" t="s">
        <v>110</v>
      </c>
      <c r="G176" t="s">
        <v>4119</v>
      </c>
      <c r="R176" t="str">
        <f>IF(AND(VLOOKUP(Sheet3!A176,A:G,1,FALSE)=Sheet3!A176,VLOOKUP(Sheet3!A176,A:G,3,FALSE)=Sheet3!B176,VLOOKUP(Sheet3!A176,A:G,4,FALSE)=Sheet3!C176,VLOOKUP(Sheet3!A176,A:G,5,FALSE)=Sheet3!D176,VLOOKUP(Sheet3!A176,A:G,6,FALSE)=Sheet3!E176,VLOOKUP(Sheet3!A176,A:G,7,FALSE)=Sheet3!F176),VLOOKUP(Sheet3!A176,A:G,2,FALSE),"wpw")</f>
        <v>wpw</v>
      </c>
    </row>
    <row r="177" spans="1:18" x14ac:dyDescent="0.25">
      <c r="A177" t="s">
        <v>3037</v>
      </c>
      <c r="B177" t="s">
        <v>3468</v>
      </c>
      <c r="C177" t="s">
        <v>333</v>
      </c>
      <c r="D177" t="s">
        <v>328</v>
      </c>
      <c r="E177" t="s">
        <v>132</v>
      </c>
      <c r="F177" t="s">
        <v>110</v>
      </c>
      <c r="G177" t="s">
        <v>4119</v>
      </c>
      <c r="R177" t="str">
        <f>IF(AND(VLOOKUP(Sheet3!A177,A:G,1,FALSE)=Sheet3!A177,VLOOKUP(Sheet3!A177,A:G,3,FALSE)=Sheet3!B177,VLOOKUP(Sheet3!A177,A:G,4,FALSE)=Sheet3!C177,VLOOKUP(Sheet3!A177,A:G,5,FALSE)=Sheet3!D177,VLOOKUP(Sheet3!A177,A:G,6,FALSE)=Sheet3!E177,VLOOKUP(Sheet3!A177,A:G,7,FALSE)=Sheet3!F177),VLOOKUP(Sheet3!A177,A:G,2,FALSE),"wpw")</f>
        <v>wpw</v>
      </c>
    </row>
    <row r="178" spans="1:18" x14ac:dyDescent="0.25">
      <c r="A178" t="s">
        <v>3037</v>
      </c>
      <c r="B178" t="s">
        <v>3469</v>
      </c>
      <c r="C178" t="s">
        <v>333</v>
      </c>
      <c r="D178" t="s">
        <v>328</v>
      </c>
      <c r="E178" t="s">
        <v>132</v>
      </c>
      <c r="F178" t="s">
        <v>99</v>
      </c>
      <c r="G178" t="s">
        <v>4117</v>
      </c>
      <c r="R178" t="str">
        <f>IF(AND(VLOOKUP(Sheet3!A178,A:G,1,FALSE)=Sheet3!A178,VLOOKUP(Sheet3!A178,A:G,3,FALSE)=Sheet3!B178,VLOOKUP(Sheet3!A178,A:G,4,FALSE)=Sheet3!C178,VLOOKUP(Sheet3!A178,A:G,5,FALSE)=Sheet3!D178,VLOOKUP(Sheet3!A178,A:G,6,FALSE)=Sheet3!E178,VLOOKUP(Sheet3!A178,A:G,7,FALSE)=Sheet3!F178),VLOOKUP(Sheet3!A178,A:G,2,FALSE),"wpw")</f>
        <v>wpw</v>
      </c>
    </row>
    <row r="179" spans="1:18" x14ac:dyDescent="0.25">
      <c r="A179" t="s">
        <v>3037</v>
      </c>
      <c r="B179" t="s">
        <v>3506</v>
      </c>
      <c r="C179" t="s">
        <v>333</v>
      </c>
      <c r="D179" t="s">
        <v>328</v>
      </c>
      <c r="E179" t="s">
        <v>132</v>
      </c>
      <c r="F179" t="s">
        <v>110</v>
      </c>
      <c r="G179" t="s">
        <v>115</v>
      </c>
      <c r="R179" t="str">
        <f>IF(AND(VLOOKUP(Sheet3!A179,A:G,1,FALSE)=Sheet3!A179,VLOOKUP(Sheet3!A179,A:G,3,FALSE)=Sheet3!B179,VLOOKUP(Sheet3!A179,A:G,4,FALSE)=Sheet3!C179,VLOOKUP(Sheet3!A179,A:G,5,FALSE)=Sheet3!D179,VLOOKUP(Sheet3!A179,A:G,6,FALSE)=Sheet3!E179,VLOOKUP(Sheet3!A179,A:G,7,FALSE)=Sheet3!F179),VLOOKUP(Sheet3!A179,A:G,2,FALSE),"wpw")</f>
        <v>/laptop-specs/lenovo-legion-y720-17/</v>
      </c>
    </row>
    <row r="180" spans="1:18" x14ac:dyDescent="0.25">
      <c r="A180" t="s">
        <v>3037</v>
      </c>
      <c r="B180" t="s">
        <v>3507</v>
      </c>
      <c r="C180" t="s">
        <v>333</v>
      </c>
      <c r="D180" t="s">
        <v>328</v>
      </c>
      <c r="E180" t="s">
        <v>132</v>
      </c>
      <c r="F180" t="s">
        <v>110</v>
      </c>
      <c r="G180" t="s">
        <v>115</v>
      </c>
      <c r="R180" t="str">
        <f>IF(AND(VLOOKUP(Sheet3!A180,A:G,1,FALSE)=Sheet3!A180,VLOOKUP(Sheet3!A180,A:G,3,FALSE)=Sheet3!B180,VLOOKUP(Sheet3!A180,A:G,4,FALSE)=Sheet3!C180,VLOOKUP(Sheet3!A180,A:G,5,FALSE)=Sheet3!D180,VLOOKUP(Sheet3!A180,A:G,6,FALSE)=Sheet3!E180,VLOOKUP(Sheet3!A180,A:G,7,FALSE)=Sheet3!F180),VLOOKUP(Sheet3!A180,A:G,2,FALSE),"wpw")</f>
        <v>wpw</v>
      </c>
    </row>
    <row r="181" spans="1:18" x14ac:dyDescent="0.25">
      <c r="A181" t="s">
        <v>3037</v>
      </c>
      <c r="B181" t="s">
        <v>3508</v>
      </c>
      <c r="C181" t="s">
        <v>333</v>
      </c>
      <c r="D181" t="s">
        <v>328</v>
      </c>
      <c r="E181" t="s">
        <v>132</v>
      </c>
      <c r="F181" t="s">
        <v>110</v>
      </c>
      <c r="G181" t="s">
        <v>48</v>
      </c>
      <c r="R181" t="str">
        <f>IF(AND(VLOOKUP(Sheet3!A181,A:G,1,FALSE)=Sheet3!A181,VLOOKUP(Sheet3!A181,A:G,3,FALSE)=Sheet3!B181,VLOOKUP(Sheet3!A181,A:G,4,FALSE)=Sheet3!C181,VLOOKUP(Sheet3!A181,A:G,5,FALSE)=Sheet3!D181,VLOOKUP(Sheet3!A181,A:G,6,FALSE)=Sheet3!E181,VLOOKUP(Sheet3!A181,A:G,7,FALSE)=Sheet3!F181),VLOOKUP(Sheet3!A181,A:G,2,FALSE),"wpw")</f>
        <v>wpw</v>
      </c>
    </row>
    <row r="182" spans="1:18" x14ac:dyDescent="0.25">
      <c r="A182" t="s">
        <v>3037</v>
      </c>
      <c r="B182" t="s">
        <v>3544</v>
      </c>
      <c r="C182" t="s">
        <v>333</v>
      </c>
      <c r="D182" t="s">
        <v>328</v>
      </c>
      <c r="E182" t="s">
        <v>132</v>
      </c>
      <c r="F182" t="s">
        <v>110</v>
      </c>
      <c r="G182" t="s">
        <v>206</v>
      </c>
      <c r="R182" t="str">
        <f>IF(AND(VLOOKUP(Sheet3!A182,A:G,1,FALSE)=Sheet3!A182,VLOOKUP(Sheet3!A182,A:G,3,FALSE)=Sheet3!B182,VLOOKUP(Sheet3!A182,A:G,4,FALSE)=Sheet3!C182,VLOOKUP(Sheet3!A182,A:G,5,FALSE)=Sheet3!D182,VLOOKUP(Sheet3!A182,A:G,6,FALSE)=Sheet3!E182,VLOOKUP(Sheet3!A182,A:G,7,FALSE)=Sheet3!F182),VLOOKUP(Sheet3!A182,A:G,2,FALSE),"wpw")</f>
        <v>wpw</v>
      </c>
    </row>
    <row r="183" spans="1:18" x14ac:dyDescent="0.25">
      <c r="A183" t="s">
        <v>3037</v>
      </c>
      <c r="B183" t="s">
        <v>3545</v>
      </c>
      <c r="C183" t="s">
        <v>333</v>
      </c>
      <c r="D183" t="s">
        <v>328</v>
      </c>
      <c r="E183" t="s">
        <v>132</v>
      </c>
      <c r="F183" t="s">
        <v>110</v>
      </c>
      <c r="G183" t="s">
        <v>206</v>
      </c>
      <c r="R183" t="str">
        <f>IF(AND(VLOOKUP(Sheet3!A183,A:G,1,FALSE)=Sheet3!A183,VLOOKUP(Sheet3!A183,A:G,3,FALSE)=Sheet3!B183,VLOOKUP(Sheet3!A183,A:G,4,FALSE)=Sheet3!C183,VLOOKUP(Sheet3!A183,A:G,5,FALSE)=Sheet3!D183,VLOOKUP(Sheet3!A183,A:G,6,FALSE)=Sheet3!E183,VLOOKUP(Sheet3!A183,A:G,7,FALSE)=Sheet3!F183),VLOOKUP(Sheet3!A183,A:G,2,FALSE),"wpw")</f>
        <v>wpw</v>
      </c>
    </row>
    <row r="184" spans="1:18" x14ac:dyDescent="0.25">
      <c r="A184" t="s">
        <v>3037</v>
      </c>
      <c r="B184" t="s">
        <v>3546</v>
      </c>
      <c r="C184" t="s">
        <v>333</v>
      </c>
      <c r="D184" t="s">
        <v>328</v>
      </c>
      <c r="E184" t="s">
        <v>132</v>
      </c>
      <c r="F184" t="s">
        <v>99</v>
      </c>
      <c r="G184" t="s">
        <v>202</v>
      </c>
      <c r="R184" t="str">
        <f>IF(AND(VLOOKUP(Sheet3!A184,A:G,1,FALSE)=Sheet3!A184,VLOOKUP(Sheet3!A184,A:G,3,FALSE)=Sheet3!B184,VLOOKUP(Sheet3!A184,A:G,4,FALSE)=Sheet3!C184,VLOOKUP(Sheet3!A184,A:G,5,FALSE)=Sheet3!D184,VLOOKUP(Sheet3!A184,A:G,6,FALSE)=Sheet3!E184,VLOOKUP(Sheet3!A184,A:G,7,FALSE)=Sheet3!F184),VLOOKUP(Sheet3!A184,A:G,2,FALSE),"wpw")</f>
        <v>wpw</v>
      </c>
    </row>
    <row r="185" spans="1:18" x14ac:dyDescent="0.25">
      <c r="A185" t="s">
        <v>3037</v>
      </c>
      <c r="B185" t="s">
        <v>3547</v>
      </c>
      <c r="C185" t="s">
        <v>333</v>
      </c>
      <c r="D185" t="s">
        <v>328</v>
      </c>
      <c r="E185" t="s">
        <v>132</v>
      </c>
      <c r="F185" t="s">
        <v>99</v>
      </c>
      <c r="G185" t="s">
        <v>202</v>
      </c>
      <c r="R185" t="str">
        <f>IF(AND(VLOOKUP(Sheet3!A185,A:G,1,FALSE)=Sheet3!A185,VLOOKUP(Sheet3!A185,A:G,3,FALSE)=Sheet3!B185,VLOOKUP(Sheet3!A185,A:G,4,FALSE)=Sheet3!C185,VLOOKUP(Sheet3!A185,A:G,5,FALSE)=Sheet3!D185,VLOOKUP(Sheet3!A185,A:G,6,FALSE)=Sheet3!E185,VLOOKUP(Sheet3!A185,A:G,7,FALSE)=Sheet3!F185),VLOOKUP(Sheet3!A185,A:G,2,FALSE),"wpw")</f>
        <v>wpw</v>
      </c>
    </row>
    <row r="186" spans="1:18" x14ac:dyDescent="0.25">
      <c r="A186" t="s">
        <v>3037</v>
      </c>
      <c r="B186" t="s">
        <v>3548</v>
      </c>
      <c r="C186" t="s">
        <v>333</v>
      </c>
      <c r="D186" t="s">
        <v>328</v>
      </c>
      <c r="E186" t="s">
        <v>132</v>
      </c>
      <c r="F186" t="s">
        <v>99</v>
      </c>
      <c r="G186" t="s">
        <v>29</v>
      </c>
      <c r="R186" t="str">
        <f>IF(AND(VLOOKUP(Sheet3!A186,A:G,1,FALSE)=Sheet3!A186,VLOOKUP(Sheet3!A186,A:G,3,FALSE)=Sheet3!B186,VLOOKUP(Sheet3!A186,A:G,4,FALSE)=Sheet3!C186,VLOOKUP(Sheet3!A186,A:G,5,FALSE)=Sheet3!D186,VLOOKUP(Sheet3!A186,A:G,6,FALSE)=Sheet3!E186,VLOOKUP(Sheet3!A186,A:G,7,FALSE)=Sheet3!F186),VLOOKUP(Sheet3!A186,A:G,2,FALSE),"wpw")</f>
        <v>wpw</v>
      </c>
    </row>
    <row r="187" spans="1:18" x14ac:dyDescent="0.25">
      <c r="A187" t="s">
        <v>3037</v>
      </c>
      <c r="B187" t="s">
        <v>3593</v>
      </c>
      <c r="C187" t="s">
        <v>333</v>
      </c>
      <c r="D187" t="s">
        <v>328</v>
      </c>
      <c r="E187" t="s">
        <v>132</v>
      </c>
      <c r="F187" t="s">
        <v>110</v>
      </c>
      <c r="G187" t="s">
        <v>4117</v>
      </c>
      <c r="R187" t="str">
        <f>IF(AND(VLOOKUP(Sheet3!A187,A:G,1,FALSE)=Sheet3!A187,VLOOKUP(Sheet3!A187,A:G,3,FALSE)=Sheet3!B187,VLOOKUP(Sheet3!A187,A:G,4,FALSE)=Sheet3!C187,VLOOKUP(Sheet3!A187,A:G,5,FALSE)=Sheet3!D187,VLOOKUP(Sheet3!A187,A:G,6,FALSE)=Sheet3!E187,VLOOKUP(Sheet3!A187,A:G,7,FALSE)=Sheet3!F187),VLOOKUP(Sheet3!A187,A:G,2,FALSE),"wpw")</f>
        <v>wpw</v>
      </c>
    </row>
    <row r="188" spans="1:18" x14ac:dyDescent="0.25">
      <c r="A188" t="s">
        <v>3037</v>
      </c>
      <c r="B188" t="s">
        <v>3594</v>
      </c>
      <c r="C188" t="s">
        <v>333</v>
      </c>
      <c r="D188" t="s">
        <v>328</v>
      </c>
      <c r="E188" t="s">
        <v>132</v>
      </c>
      <c r="F188" t="s">
        <v>110</v>
      </c>
      <c r="G188" t="s">
        <v>4117</v>
      </c>
      <c r="R188" t="str">
        <f>IF(AND(VLOOKUP(Sheet3!A188,A:G,1,FALSE)=Sheet3!A188,VLOOKUP(Sheet3!A188,A:G,3,FALSE)=Sheet3!B188,VLOOKUP(Sheet3!A188,A:G,4,FALSE)=Sheet3!C188,VLOOKUP(Sheet3!A188,A:G,5,FALSE)=Sheet3!D188,VLOOKUP(Sheet3!A188,A:G,6,FALSE)=Sheet3!E188,VLOOKUP(Sheet3!A188,A:G,7,FALSE)=Sheet3!F188),VLOOKUP(Sheet3!A188,A:G,2,FALSE),"wpw")</f>
        <v>wpw</v>
      </c>
    </row>
    <row r="189" spans="1:18" x14ac:dyDescent="0.25">
      <c r="A189" t="s">
        <v>3037</v>
      </c>
      <c r="B189" t="s">
        <v>3651</v>
      </c>
      <c r="C189" t="s">
        <v>333</v>
      </c>
      <c r="D189" t="s">
        <v>328</v>
      </c>
      <c r="E189" t="s">
        <v>132</v>
      </c>
      <c r="F189" t="s">
        <v>110</v>
      </c>
      <c r="G189" t="s">
        <v>115</v>
      </c>
      <c r="R189" t="str">
        <f>IF(AND(VLOOKUP(Sheet3!A189,A:G,1,FALSE)=Sheet3!A189,VLOOKUP(Sheet3!A189,A:G,3,FALSE)=Sheet3!B189,VLOOKUP(Sheet3!A189,A:G,4,FALSE)=Sheet3!C189,VLOOKUP(Sheet3!A189,A:G,5,FALSE)=Sheet3!D189,VLOOKUP(Sheet3!A189,A:G,6,FALSE)=Sheet3!E189,VLOOKUP(Sheet3!A189,A:G,7,FALSE)=Sheet3!F189),VLOOKUP(Sheet3!A189,A:G,2,FALSE),"wpw")</f>
        <v>/laptop-specs/dell-g3-3590-59/</v>
      </c>
    </row>
    <row r="190" spans="1:18" x14ac:dyDescent="0.25">
      <c r="A190" t="s">
        <v>3037</v>
      </c>
      <c r="B190" t="s">
        <v>3652</v>
      </c>
      <c r="C190" t="s">
        <v>333</v>
      </c>
      <c r="D190" t="s">
        <v>328</v>
      </c>
      <c r="E190" t="s">
        <v>132</v>
      </c>
      <c r="F190" t="s">
        <v>110</v>
      </c>
      <c r="G190" t="s">
        <v>261</v>
      </c>
      <c r="R190" t="str">
        <f>IF(AND(VLOOKUP(Sheet3!A190,A:G,1,FALSE)=Sheet3!A190,VLOOKUP(Sheet3!A190,A:G,3,FALSE)=Sheet3!B190,VLOOKUP(Sheet3!A190,A:G,4,FALSE)=Sheet3!C190,VLOOKUP(Sheet3!A190,A:G,5,FALSE)=Sheet3!D190,VLOOKUP(Sheet3!A190,A:G,6,FALSE)=Sheet3!E190,VLOOKUP(Sheet3!A190,A:G,7,FALSE)=Sheet3!F190),VLOOKUP(Sheet3!A190,A:G,2,FALSE),"wpw")</f>
        <v>wpw</v>
      </c>
    </row>
    <row r="191" spans="1:18" x14ac:dyDescent="0.25">
      <c r="A191" t="s">
        <v>3037</v>
      </c>
      <c r="B191" t="s">
        <v>3653</v>
      </c>
      <c r="C191" t="s">
        <v>333</v>
      </c>
      <c r="D191" t="s">
        <v>328</v>
      </c>
      <c r="E191" t="s">
        <v>132</v>
      </c>
      <c r="F191" t="s">
        <v>99</v>
      </c>
      <c r="G191" t="s">
        <v>251</v>
      </c>
      <c r="R191" t="str">
        <f>IF(AND(VLOOKUP(Sheet3!A191,A:G,1,FALSE)=Sheet3!A191,VLOOKUP(Sheet3!A191,A:G,3,FALSE)=Sheet3!B191,VLOOKUP(Sheet3!A191,A:G,4,FALSE)=Sheet3!C191,VLOOKUP(Sheet3!A191,A:G,5,FALSE)=Sheet3!D191,VLOOKUP(Sheet3!A191,A:G,6,FALSE)=Sheet3!E191,VLOOKUP(Sheet3!A191,A:G,7,FALSE)=Sheet3!F191),VLOOKUP(Sheet3!A191,A:G,2,FALSE),"wpw")</f>
        <v>wpw</v>
      </c>
    </row>
    <row r="192" spans="1:18" x14ac:dyDescent="0.25">
      <c r="A192" t="s">
        <v>3037</v>
      </c>
      <c r="B192" t="s">
        <v>3736</v>
      </c>
      <c r="C192" t="s">
        <v>333</v>
      </c>
      <c r="D192" t="s">
        <v>328</v>
      </c>
      <c r="E192" t="s">
        <v>132</v>
      </c>
      <c r="F192" t="s">
        <v>110</v>
      </c>
      <c r="G192" t="s">
        <v>251</v>
      </c>
      <c r="R192" t="str">
        <f>IF(AND(VLOOKUP(Sheet3!A192,A:G,1,FALSE)=Sheet3!A192,VLOOKUP(Sheet3!A192,A:G,3,FALSE)=Sheet3!B192,VLOOKUP(Sheet3!A192,A:G,4,FALSE)=Sheet3!C192,VLOOKUP(Sheet3!A192,A:G,5,FALSE)=Sheet3!D192,VLOOKUP(Sheet3!A192,A:G,6,FALSE)=Sheet3!E192,VLOOKUP(Sheet3!A192,A:G,7,FALSE)=Sheet3!F192),VLOOKUP(Sheet3!A192,A:G,2,FALSE),"wpw")</f>
        <v>wpw</v>
      </c>
    </row>
    <row r="193" spans="1:18" x14ac:dyDescent="0.25">
      <c r="A193" t="s">
        <v>3037</v>
      </c>
      <c r="B193" t="s">
        <v>3737</v>
      </c>
      <c r="C193" t="s">
        <v>333</v>
      </c>
      <c r="D193" t="s">
        <v>328</v>
      </c>
      <c r="E193" t="s">
        <v>132</v>
      </c>
      <c r="F193" t="s">
        <v>110</v>
      </c>
      <c r="G193" t="s">
        <v>213</v>
      </c>
      <c r="R193" t="str">
        <f>IF(AND(VLOOKUP(Sheet3!A193,A:G,1,FALSE)=Sheet3!A193,VLOOKUP(Sheet3!A193,A:G,3,FALSE)=Sheet3!B193,VLOOKUP(Sheet3!A193,A:G,4,FALSE)=Sheet3!C193,VLOOKUP(Sheet3!A193,A:G,5,FALSE)=Sheet3!D193,VLOOKUP(Sheet3!A193,A:G,6,FALSE)=Sheet3!E193,VLOOKUP(Sheet3!A193,A:G,7,FALSE)=Sheet3!F193),VLOOKUP(Sheet3!A193,A:G,2,FALSE),"wpw")</f>
        <v>wpw</v>
      </c>
    </row>
    <row r="194" spans="1:18" x14ac:dyDescent="0.25">
      <c r="A194" t="s">
        <v>3037</v>
      </c>
      <c r="B194" t="s">
        <v>3738</v>
      </c>
      <c r="C194" t="s">
        <v>333</v>
      </c>
      <c r="D194" t="s">
        <v>328</v>
      </c>
      <c r="E194" t="s">
        <v>132</v>
      </c>
      <c r="F194" t="s">
        <v>110</v>
      </c>
      <c r="G194" t="s">
        <v>197</v>
      </c>
      <c r="R194" t="str">
        <f>IF(AND(VLOOKUP(Sheet3!A194,A:G,1,FALSE)=Sheet3!A194,VLOOKUP(Sheet3!A194,A:G,3,FALSE)=Sheet3!B194,VLOOKUP(Sheet3!A194,A:G,4,FALSE)=Sheet3!C194,VLOOKUP(Sheet3!A194,A:G,5,FALSE)=Sheet3!D194,VLOOKUP(Sheet3!A194,A:G,6,FALSE)=Sheet3!E194,VLOOKUP(Sheet3!A194,A:G,7,FALSE)=Sheet3!F194),VLOOKUP(Sheet3!A194,A:G,2,FALSE),"wpw")</f>
        <v>wpw</v>
      </c>
    </row>
    <row r="195" spans="1:18" x14ac:dyDescent="0.25">
      <c r="A195" t="s">
        <v>3037</v>
      </c>
      <c r="B195" t="s">
        <v>3739</v>
      </c>
      <c r="C195" t="s">
        <v>333</v>
      </c>
      <c r="D195" t="s">
        <v>328</v>
      </c>
      <c r="E195" t="s">
        <v>132</v>
      </c>
      <c r="F195" t="s">
        <v>110</v>
      </c>
      <c r="G195" t="s">
        <v>197</v>
      </c>
      <c r="R195" t="str">
        <f>IF(AND(VLOOKUP(Sheet3!A195,A:G,1,FALSE)=Sheet3!A195,VLOOKUP(Sheet3!A195,A:G,3,FALSE)=Sheet3!B195,VLOOKUP(Sheet3!A195,A:G,4,FALSE)=Sheet3!C195,VLOOKUP(Sheet3!A195,A:G,5,FALSE)=Sheet3!D195,VLOOKUP(Sheet3!A195,A:G,6,FALSE)=Sheet3!E195,VLOOKUP(Sheet3!A195,A:G,7,FALSE)=Sheet3!F195),VLOOKUP(Sheet3!A195,A:G,2,FALSE),"wpw")</f>
        <v>/laptop-specs/asus-rog-g531/</v>
      </c>
    </row>
    <row r="196" spans="1:18" x14ac:dyDescent="0.25">
      <c r="A196" t="s">
        <v>3037</v>
      </c>
      <c r="B196" t="s">
        <v>3740</v>
      </c>
      <c r="C196" t="s">
        <v>333</v>
      </c>
      <c r="D196" t="s">
        <v>328</v>
      </c>
      <c r="E196" t="s">
        <v>132</v>
      </c>
      <c r="F196" t="s">
        <v>99</v>
      </c>
      <c r="G196" t="s">
        <v>48</v>
      </c>
      <c r="R196" t="str">
        <f>IF(AND(VLOOKUP(Sheet3!A196,A:G,1,FALSE)=Sheet3!A196,VLOOKUP(Sheet3!A196,A:G,3,FALSE)=Sheet3!B196,VLOOKUP(Sheet3!A196,A:G,4,FALSE)=Sheet3!C196,VLOOKUP(Sheet3!A196,A:G,5,FALSE)=Sheet3!D196,VLOOKUP(Sheet3!A196,A:G,6,FALSE)=Sheet3!E196,VLOOKUP(Sheet3!A196,A:G,7,FALSE)=Sheet3!F196),VLOOKUP(Sheet3!A196,A:G,2,FALSE),"wpw")</f>
        <v>wpw</v>
      </c>
    </row>
    <row r="197" spans="1:18" x14ac:dyDescent="0.25">
      <c r="A197" t="s">
        <v>3037</v>
      </c>
      <c r="B197" t="s">
        <v>3741</v>
      </c>
      <c r="C197" t="s">
        <v>333</v>
      </c>
      <c r="D197" t="s">
        <v>328</v>
      </c>
      <c r="E197" t="s">
        <v>132</v>
      </c>
      <c r="F197" t="s">
        <v>99</v>
      </c>
      <c r="G197" t="s">
        <v>48</v>
      </c>
      <c r="R197" t="str">
        <f>IF(AND(VLOOKUP(Sheet3!A197,A:G,1,FALSE)=Sheet3!A197,VLOOKUP(Sheet3!A197,A:G,3,FALSE)=Sheet3!B197,VLOOKUP(Sheet3!A197,A:G,4,FALSE)=Sheet3!C197,VLOOKUP(Sheet3!A197,A:G,5,FALSE)=Sheet3!D197,VLOOKUP(Sheet3!A197,A:G,6,FALSE)=Sheet3!E197,VLOOKUP(Sheet3!A197,A:G,7,FALSE)=Sheet3!F197),VLOOKUP(Sheet3!A197,A:G,2,FALSE),"wpw")</f>
        <v>wpw</v>
      </c>
    </row>
    <row r="198" spans="1:18" x14ac:dyDescent="0.25">
      <c r="A198" t="s">
        <v>3037</v>
      </c>
      <c r="B198" t="s">
        <v>3746</v>
      </c>
      <c r="C198" t="s">
        <v>333</v>
      </c>
      <c r="D198" t="s">
        <v>328</v>
      </c>
      <c r="E198" t="s">
        <v>132</v>
      </c>
      <c r="F198" t="s">
        <v>110</v>
      </c>
      <c r="G198" t="s">
        <v>197</v>
      </c>
      <c r="R198" t="str">
        <f>IF(AND(VLOOKUP(Sheet3!A198,A:G,1,FALSE)=Sheet3!A198,VLOOKUP(Sheet3!A198,A:G,3,FALSE)=Sheet3!B198,VLOOKUP(Sheet3!A198,A:G,4,FALSE)=Sheet3!C198,VLOOKUP(Sheet3!A198,A:G,5,FALSE)=Sheet3!D198,VLOOKUP(Sheet3!A198,A:G,6,FALSE)=Sheet3!E198,VLOOKUP(Sheet3!A198,A:G,7,FALSE)=Sheet3!F198),VLOOKUP(Sheet3!A198,A:G,2,FALSE),"wpw")</f>
        <v>wpw</v>
      </c>
    </row>
    <row r="199" spans="1:18" x14ac:dyDescent="0.25">
      <c r="A199" t="s">
        <v>3037</v>
      </c>
      <c r="B199" t="s">
        <v>3785</v>
      </c>
      <c r="C199" t="s">
        <v>333</v>
      </c>
      <c r="D199" t="s">
        <v>328</v>
      </c>
      <c r="E199" t="s">
        <v>132</v>
      </c>
      <c r="F199" t="s">
        <v>110</v>
      </c>
      <c r="G199" t="s">
        <v>208</v>
      </c>
      <c r="R199" t="str">
        <f>IF(AND(VLOOKUP(Sheet3!A199,A:G,1,FALSE)=Sheet3!A199,VLOOKUP(Sheet3!A199,A:G,3,FALSE)=Sheet3!B199,VLOOKUP(Sheet3!A199,A:G,4,FALSE)=Sheet3!C199,VLOOKUP(Sheet3!A199,A:G,5,FALSE)=Sheet3!D199,VLOOKUP(Sheet3!A199,A:G,6,FALSE)=Sheet3!E199,VLOOKUP(Sheet3!A199,A:G,7,FALSE)=Sheet3!F199),VLOOKUP(Sheet3!A199,A:G,2,FALSE),"wpw")</f>
        <v>wpw</v>
      </c>
    </row>
    <row r="200" spans="1:18" x14ac:dyDescent="0.25">
      <c r="A200" t="s">
        <v>3037</v>
      </c>
      <c r="B200" t="s">
        <v>3786</v>
      </c>
      <c r="C200" t="s">
        <v>333</v>
      </c>
      <c r="D200" t="s">
        <v>328</v>
      </c>
      <c r="E200" t="s">
        <v>132</v>
      </c>
      <c r="F200" t="s">
        <v>99</v>
      </c>
      <c r="G200" t="s">
        <v>206</v>
      </c>
      <c r="R200" t="str">
        <f>IF(AND(VLOOKUP(Sheet3!A200,A:G,1,FALSE)=Sheet3!A200,VLOOKUP(Sheet3!A200,A:G,3,FALSE)=Sheet3!B200,VLOOKUP(Sheet3!A200,A:G,4,FALSE)=Sheet3!C200,VLOOKUP(Sheet3!A200,A:G,5,FALSE)=Sheet3!D200,VLOOKUP(Sheet3!A200,A:G,6,FALSE)=Sheet3!E200,VLOOKUP(Sheet3!A200,A:G,7,FALSE)=Sheet3!F200),VLOOKUP(Sheet3!A200,A:G,2,FALSE),"wpw")</f>
        <v>wpw</v>
      </c>
    </row>
    <row r="201" spans="1:18" x14ac:dyDescent="0.25">
      <c r="A201" t="s">
        <v>3037</v>
      </c>
      <c r="B201" t="s">
        <v>3843</v>
      </c>
      <c r="C201" t="s">
        <v>333</v>
      </c>
      <c r="D201" t="s">
        <v>328</v>
      </c>
      <c r="E201" t="s">
        <v>132</v>
      </c>
      <c r="F201" t="s">
        <v>99</v>
      </c>
      <c r="G201" t="s">
        <v>4117</v>
      </c>
      <c r="R201" t="str">
        <f>IF(AND(VLOOKUP(Sheet3!A201,A:G,1,FALSE)=Sheet3!A201,VLOOKUP(Sheet3!A201,A:G,3,FALSE)=Sheet3!B201,VLOOKUP(Sheet3!A201,A:G,4,FALSE)=Sheet3!C201,VLOOKUP(Sheet3!A201,A:G,5,FALSE)=Sheet3!D201,VLOOKUP(Sheet3!A201,A:G,6,FALSE)=Sheet3!E201,VLOOKUP(Sheet3!A201,A:G,7,FALSE)=Sheet3!F201),VLOOKUP(Sheet3!A201,A:G,2,FALSE),"wpw")</f>
        <v>wpw</v>
      </c>
    </row>
    <row r="202" spans="1:18" x14ac:dyDescent="0.25">
      <c r="A202" t="s">
        <v>3037</v>
      </c>
      <c r="B202" t="s">
        <v>3917</v>
      </c>
      <c r="C202" t="s">
        <v>333</v>
      </c>
      <c r="D202" t="s">
        <v>328</v>
      </c>
      <c r="E202" t="s">
        <v>132</v>
      </c>
      <c r="F202" t="s">
        <v>110</v>
      </c>
      <c r="G202" t="s">
        <v>115</v>
      </c>
      <c r="R202" t="str">
        <f>IF(AND(VLOOKUP(Sheet3!A202,A:G,1,FALSE)=Sheet3!A202,VLOOKUP(Sheet3!A202,A:G,3,FALSE)=Sheet3!B202,VLOOKUP(Sheet3!A202,A:G,4,FALSE)=Sheet3!C202,VLOOKUP(Sheet3!A202,A:G,5,FALSE)=Sheet3!D202,VLOOKUP(Sheet3!A202,A:G,6,FALSE)=Sheet3!E202,VLOOKUP(Sheet3!A202,A:G,7,FALSE)=Sheet3!F202),VLOOKUP(Sheet3!A202,A:G,2,FALSE),"wpw")</f>
        <v>/laptop-specs/asus-rog-g531/</v>
      </c>
    </row>
    <row r="203" spans="1:18" x14ac:dyDescent="0.25">
      <c r="A203" t="s">
        <v>3037</v>
      </c>
      <c r="B203" t="s">
        <v>3918</v>
      </c>
      <c r="C203" t="s">
        <v>333</v>
      </c>
      <c r="D203" t="s">
        <v>328</v>
      </c>
      <c r="E203" t="s">
        <v>132</v>
      </c>
      <c r="F203" t="s">
        <v>110</v>
      </c>
      <c r="G203" t="s">
        <v>223</v>
      </c>
      <c r="R203" t="str">
        <f>IF(AND(VLOOKUP(Sheet3!A203,A:G,1,FALSE)=Sheet3!A203,VLOOKUP(Sheet3!A203,A:G,3,FALSE)=Sheet3!B203,VLOOKUP(Sheet3!A203,A:G,4,FALSE)=Sheet3!C203,VLOOKUP(Sheet3!A203,A:G,5,FALSE)=Sheet3!D203,VLOOKUP(Sheet3!A203,A:G,6,FALSE)=Sheet3!E203,VLOOKUP(Sheet3!A203,A:G,7,FALSE)=Sheet3!F203),VLOOKUP(Sheet3!A203,A:G,2,FALSE),"wpw")</f>
        <v>wpw</v>
      </c>
    </row>
    <row r="204" spans="1:18" x14ac:dyDescent="0.25">
      <c r="A204" t="s">
        <v>3037</v>
      </c>
      <c r="B204" t="s">
        <v>3919</v>
      </c>
      <c r="C204" t="s">
        <v>333</v>
      </c>
      <c r="D204" t="s">
        <v>328</v>
      </c>
      <c r="E204" t="s">
        <v>132</v>
      </c>
      <c r="F204" t="s">
        <v>110</v>
      </c>
      <c r="G204" t="s">
        <v>48</v>
      </c>
      <c r="R204" t="str">
        <f>IF(AND(VLOOKUP(Sheet3!A204,A:G,1,FALSE)=Sheet3!A204,VLOOKUP(Sheet3!A204,A:G,3,FALSE)=Sheet3!B204,VLOOKUP(Sheet3!A204,A:G,4,FALSE)=Sheet3!C204,VLOOKUP(Sheet3!A204,A:G,5,FALSE)=Sheet3!D204,VLOOKUP(Sheet3!A204,A:G,6,FALSE)=Sheet3!E204,VLOOKUP(Sheet3!A204,A:G,7,FALSE)=Sheet3!F204),VLOOKUP(Sheet3!A204,A:G,2,FALSE),"wpw")</f>
        <v>wpw</v>
      </c>
    </row>
    <row r="205" spans="1:18" x14ac:dyDescent="0.25">
      <c r="A205" t="s">
        <v>3037</v>
      </c>
      <c r="B205" t="s">
        <v>3920</v>
      </c>
      <c r="C205" t="s">
        <v>333</v>
      </c>
      <c r="D205" t="s">
        <v>328</v>
      </c>
      <c r="E205" t="s">
        <v>132</v>
      </c>
      <c r="F205" t="s">
        <v>99</v>
      </c>
      <c r="G205" t="s">
        <v>115</v>
      </c>
      <c r="R205" t="str">
        <f>IF(AND(VLOOKUP(Sheet3!A205,A:G,1,FALSE)=Sheet3!A205,VLOOKUP(Sheet3!A205,A:G,3,FALSE)=Sheet3!B205,VLOOKUP(Sheet3!A205,A:G,4,FALSE)=Sheet3!C205,VLOOKUP(Sheet3!A205,A:G,5,FALSE)=Sheet3!D205,VLOOKUP(Sheet3!A205,A:G,6,FALSE)=Sheet3!E205,VLOOKUP(Sheet3!A205,A:G,7,FALSE)=Sheet3!F205),VLOOKUP(Sheet3!A205,A:G,2,FALSE),"wpw")</f>
        <v>wpw</v>
      </c>
    </row>
    <row r="206" spans="1:18" x14ac:dyDescent="0.25">
      <c r="A206" t="s">
        <v>3037</v>
      </c>
      <c r="B206" t="s">
        <v>3921</v>
      </c>
      <c r="C206" t="s">
        <v>333</v>
      </c>
      <c r="D206" t="s">
        <v>328</v>
      </c>
      <c r="E206" t="s">
        <v>132</v>
      </c>
      <c r="F206" t="s">
        <v>99</v>
      </c>
      <c r="G206" t="s">
        <v>115</v>
      </c>
      <c r="R206" t="str">
        <f>IF(AND(VLOOKUP(Sheet3!A206,A:G,1,FALSE)=Sheet3!A206,VLOOKUP(Sheet3!A206,A:G,3,FALSE)=Sheet3!B206,VLOOKUP(Sheet3!A206,A:G,4,FALSE)=Sheet3!C206,VLOOKUP(Sheet3!A206,A:G,5,FALSE)=Sheet3!D206,VLOOKUP(Sheet3!A206,A:G,6,FALSE)=Sheet3!E206,VLOOKUP(Sheet3!A206,A:G,7,FALSE)=Sheet3!F206),VLOOKUP(Sheet3!A206,A:G,2,FALSE),"wpw")</f>
        <v>/laptop-specs/asus-rog-g531/</v>
      </c>
    </row>
    <row r="207" spans="1:18" x14ac:dyDescent="0.25">
      <c r="A207" t="s">
        <v>3037</v>
      </c>
      <c r="B207" t="s">
        <v>3960</v>
      </c>
      <c r="C207" t="s">
        <v>333</v>
      </c>
      <c r="D207" t="s">
        <v>328</v>
      </c>
      <c r="E207" t="s">
        <v>132</v>
      </c>
      <c r="F207" t="s">
        <v>99</v>
      </c>
      <c r="G207" t="s">
        <v>202</v>
      </c>
      <c r="R207" t="str">
        <f>IF(AND(VLOOKUP(Sheet3!A207,A:G,1,FALSE)=Sheet3!A207,VLOOKUP(Sheet3!A207,A:G,3,FALSE)=Sheet3!B207,VLOOKUP(Sheet3!A207,A:G,4,FALSE)=Sheet3!C207,VLOOKUP(Sheet3!A207,A:G,5,FALSE)=Sheet3!D207,VLOOKUP(Sheet3!A207,A:G,6,FALSE)=Sheet3!E207,VLOOKUP(Sheet3!A207,A:G,7,FALSE)=Sheet3!F207),VLOOKUP(Sheet3!A207,A:G,2,FALSE),"wpw")</f>
        <v>wpw</v>
      </c>
    </row>
    <row r="208" spans="1:18" x14ac:dyDescent="0.25">
      <c r="A208" t="s">
        <v>3037</v>
      </c>
      <c r="B208" t="s">
        <v>4048</v>
      </c>
      <c r="C208" t="s">
        <v>333</v>
      </c>
      <c r="D208" t="s">
        <v>328</v>
      </c>
      <c r="E208" t="s">
        <v>132</v>
      </c>
      <c r="F208" t="s">
        <v>110</v>
      </c>
      <c r="G208" t="s">
        <v>35</v>
      </c>
      <c r="R208" t="str">
        <f>IF(AND(VLOOKUP(Sheet3!A208,A:G,1,FALSE)=Sheet3!A208,VLOOKUP(Sheet3!A208,A:G,3,FALSE)=Sheet3!B208,VLOOKUP(Sheet3!A208,A:G,4,FALSE)=Sheet3!C208,VLOOKUP(Sheet3!A208,A:G,5,FALSE)=Sheet3!D208,VLOOKUP(Sheet3!A208,A:G,6,FALSE)=Sheet3!E208,VLOOKUP(Sheet3!A208,A:G,7,FALSE)=Sheet3!F208),VLOOKUP(Sheet3!A208,A:G,2,FALSE),"wpw")</f>
        <v>wpw</v>
      </c>
    </row>
    <row r="209" spans="1:18" x14ac:dyDescent="0.25">
      <c r="A209" t="s">
        <v>3037</v>
      </c>
      <c r="B209" t="s">
        <v>4051</v>
      </c>
      <c r="C209" t="s">
        <v>333</v>
      </c>
      <c r="D209" t="s">
        <v>328</v>
      </c>
      <c r="E209" t="s">
        <v>132</v>
      </c>
      <c r="F209" t="s">
        <v>99</v>
      </c>
      <c r="G209" t="s">
        <v>213</v>
      </c>
      <c r="R209" t="str">
        <f>IF(AND(VLOOKUP(Sheet3!A209,A:G,1,FALSE)=Sheet3!A209,VLOOKUP(Sheet3!A209,A:G,3,FALSE)=Sheet3!B209,VLOOKUP(Sheet3!A209,A:G,4,FALSE)=Sheet3!C209,VLOOKUP(Sheet3!A209,A:G,5,FALSE)=Sheet3!D209,VLOOKUP(Sheet3!A209,A:G,6,FALSE)=Sheet3!E209,VLOOKUP(Sheet3!A209,A:G,7,FALSE)=Sheet3!F209),VLOOKUP(Sheet3!A209,A:G,2,FALSE),"wpw")</f>
        <v>wpw</v>
      </c>
    </row>
    <row r="210" spans="1:18" x14ac:dyDescent="0.25">
      <c r="A210" t="s">
        <v>3037</v>
      </c>
      <c r="B210" t="s">
        <v>4052</v>
      </c>
      <c r="C210" t="s">
        <v>333</v>
      </c>
      <c r="D210" t="s">
        <v>328</v>
      </c>
      <c r="E210" t="s">
        <v>132</v>
      </c>
      <c r="F210" t="s">
        <v>99</v>
      </c>
      <c r="G210" t="s">
        <v>197</v>
      </c>
      <c r="R210" t="str">
        <f>IF(AND(VLOOKUP(Sheet3!A210,A:G,1,FALSE)=Sheet3!A210,VLOOKUP(Sheet3!A210,A:G,3,FALSE)=Sheet3!B210,VLOOKUP(Sheet3!A210,A:G,4,FALSE)=Sheet3!C210,VLOOKUP(Sheet3!A210,A:G,5,FALSE)=Sheet3!D210,VLOOKUP(Sheet3!A210,A:G,6,FALSE)=Sheet3!E210,VLOOKUP(Sheet3!A210,A:G,7,FALSE)=Sheet3!F210),VLOOKUP(Sheet3!A210,A:G,2,FALSE),"wpw")</f>
        <v>wpw</v>
      </c>
    </row>
    <row r="211" spans="1:18" x14ac:dyDescent="0.25">
      <c r="A211" t="s">
        <v>3037</v>
      </c>
      <c r="B211" t="s">
        <v>4053</v>
      </c>
      <c r="C211" t="s">
        <v>333</v>
      </c>
      <c r="D211" t="s">
        <v>328</v>
      </c>
      <c r="E211" t="s">
        <v>132</v>
      </c>
      <c r="F211" t="s">
        <v>99</v>
      </c>
      <c r="G211" t="s">
        <v>197</v>
      </c>
      <c r="R211" t="str">
        <f>IF(AND(VLOOKUP(Sheet3!A211,A:G,1,FALSE)=Sheet3!A211,VLOOKUP(Sheet3!A211,A:G,3,FALSE)=Sheet3!B211,VLOOKUP(Sheet3!A211,A:G,4,FALSE)=Sheet3!C211,VLOOKUP(Sheet3!A211,A:G,5,FALSE)=Sheet3!D211,VLOOKUP(Sheet3!A211,A:G,6,FALSE)=Sheet3!E211,VLOOKUP(Sheet3!A211,A:G,7,FALSE)=Sheet3!F211),VLOOKUP(Sheet3!A211,A:G,2,FALSE),"wpw")</f>
        <v>wpw</v>
      </c>
    </row>
    <row r="212" spans="1:18" x14ac:dyDescent="0.25">
      <c r="A212" t="s">
        <v>3037</v>
      </c>
      <c r="B212" t="s">
        <v>4058</v>
      </c>
      <c r="C212" t="s">
        <v>333</v>
      </c>
      <c r="D212" t="s">
        <v>328</v>
      </c>
      <c r="E212" t="s">
        <v>132</v>
      </c>
      <c r="F212" t="s">
        <v>110</v>
      </c>
      <c r="G212" t="s">
        <v>115</v>
      </c>
      <c r="R212" t="str">
        <f>IF(AND(VLOOKUP(Sheet3!A212,A:G,1,FALSE)=Sheet3!A212,VLOOKUP(Sheet3!A212,A:G,3,FALSE)=Sheet3!B212,VLOOKUP(Sheet3!A212,A:G,4,FALSE)=Sheet3!C212,VLOOKUP(Sheet3!A212,A:G,5,FALSE)=Sheet3!D212,VLOOKUP(Sheet3!A212,A:G,6,FALSE)=Sheet3!E212,VLOOKUP(Sheet3!A212,A:G,7,FALSE)=Sheet3!F212),VLOOKUP(Sheet3!A212,A:G,2,FALSE),"wpw")</f>
        <v>/laptop-specs/acer-nitro-5-an515-53-2/</v>
      </c>
    </row>
    <row r="213" spans="1:18" x14ac:dyDescent="0.25">
      <c r="A213" t="s">
        <v>3037</v>
      </c>
      <c r="B213" t="s">
        <v>4059</v>
      </c>
      <c r="C213" t="s">
        <v>333</v>
      </c>
      <c r="D213" t="s">
        <v>328</v>
      </c>
      <c r="E213" t="s">
        <v>132</v>
      </c>
      <c r="F213" t="s">
        <v>110</v>
      </c>
      <c r="G213" t="s">
        <v>115</v>
      </c>
      <c r="R213" t="str">
        <f>IF(AND(VLOOKUP(Sheet3!A213,A:G,1,FALSE)=Sheet3!A213,VLOOKUP(Sheet3!A213,A:G,3,FALSE)=Sheet3!B213,VLOOKUP(Sheet3!A213,A:G,4,FALSE)=Sheet3!C213,VLOOKUP(Sheet3!A213,A:G,5,FALSE)=Sheet3!D213,VLOOKUP(Sheet3!A213,A:G,6,FALSE)=Sheet3!E213,VLOOKUP(Sheet3!A213,A:G,7,FALSE)=Sheet3!F213),VLOOKUP(Sheet3!A213,A:G,2,FALSE),"wpw")</f>
        <v>/laptop-specs/lenovo-legion-y7000-182/</v>
      </c>
    </row>
    <row r="214" spans="1:18" x14ac:dyDescent="0.25">
      <c r="A214" t="s">
        <v>3037</v>
      </c>
      <c r="B214" t="s">
        <v>4102</v>
      </c>
      <c r="C214" t="s">
        <v>333</v>
      </c>
      <c r="D214" t="s">
        <v>328</v>
      </c>
      <c r="E214" t="s">
        <v>132</v>
      </c>
      <c r="F214" t="s">
        <v>99</v>
      </c>
      <c r="G214" t="s">
        <v>208</v>
      </c>
      <c r="R214" t="str">
        <f>IF(AND(VLOOKUP(Sheet3!A214,A:G,1,FALSE)=Sheet3!A214,VLOOKUP(Sheet3!A214,A:G,3,FALSE)=Sheet3!B214,VLOOKUP(Sheet3!A214,A:G,4,FALSE)=Sheet3!C214,VLOOKUP(Sheet3!A214,A:G,5,FALSE)=Sheet3!D214,VLOOKUP(Sheet3!A214,A:G,6,FALSE)=Sheet3!E214,VLOOKUP(Sheet3!A214,A:G,7,FALSE)=Sheet3!F214),VLOOKUP(Sheet3!A214,A:G,2,FALSE),"wpw")</f>
        <v>wpw</v>
      </c>
    </row>
    <row r="215" spans="1:18" x14ac:dyDescent="0.25">
      <c r="A215" t="s">
        <v>3064</v>
      </c>
      <c r="B215" t="s">
        <v>3559</v>
      </c>
      <c r="C215" t="s">
        <v>333</v>
      </c>
      <c r="D215" t="s">
        <v>5367</v>
      </c>
      <c r="E215" t="s">
        <v>229</v>
      </c>
      <c r="F215" t="s">
        <v>99</v>
      </c>
      <c r="G215" t="s">
        <v>197</v>
      </c>
      <c r="R215" t="str">
        <f>IF(AND(VLOOKUP(Sheet3!A215,A:G,1,FALSE)=Sheet3!A215,VLOOKUP(Sheet3!A215,A:G,3,FALSE)=Sheet3!B215,VLOOKUP(Sheet3!A215,A:G,4,FALSE)=Sheet3!C215,VLOOKUP(Sheet3!A215,A:G,5,FALSE)=Sheet3!D215,VLOOKUP(Sheet3!A215,A:G,6,FALSE)=Sheet3!E215,VLOOKUP(Sheet3!A215,A:G,7,FALSE)=Sheet3!F215),VLOOKUP(Sheet3!A215,A:G,2,FALSE),"wpw")</f>
        <v>wpw</v>
      </c>
    </row>
    <row r="216" spans="1:18" x14ac:dyDescent="0.25">
      <c r="A216" t="s">
        <v>3048</v>
      </c>
      <c r="B216" t="s">
        <v>3340</v>
      </c>
      <c r="C216" t="s">
        <v>333</v>
      </c>
      <c r="D216" t="s">
        <v>5367</v>
      </c>
      <c r="E216" t="s">
        <v>229</v>
      </c>
      <c r="F216" t="s">
        <v>110</v>
      </c>
      <c r="G216" t="s">
        <v>115</v>
      </c>
      <c r="R216" t="str">
        <f>IF(AND(VLOOKUP(Sheet3!A216,A:G,1,FALSE)=Sheet3!A216,VLOOKUP(Sheet3!A216,A:G,3,FALSE)=Sheet3!B216,VLOOKUP(Sheet3!A216,A:G,4,FALSE)=Sheet3!C216,VLOOKUP(Sheet3!A216,A:G,5,FALSE)=Sheet3!D216,VLOOKUP(Sheet3!A216,A:G,6,FALSE)=Sheet3!E216,VLOOKUP(Sheet3!A216,A:G,7,FALSE)=Sheet3!F216),VLOOKUP(Sheet3!A216,A:G,2,FALSE),"wpw")</f>
        <v>wpw</v>
      </c>
    </row>
    <row r="217" spans="1:18" x14ac:dyDescent="0.25">
      <c r="A217" t="s">
        <v>3048</v>
      </c>
      <c r="B217" t="s">
        <v>3451</v>
      </c>
      <c r="C217" t="s">
        <v>333</v>
      </c>
      <c r="D217" t="s">
        <v>5367</v>
      </c>
      <c r="E217" t="s">
        <v>229</v>
      </c>
      <c r="F217" t="s">
        <v>99</v>
      </c>
      <c r="G217" t="s">
        <v>115</v>
      </c>
      <c r="R217" t="str">
        <f>IF(AND(VLOOKUP(Sheet3!A217,A:G,1,FALSE)=Sheet3!A217,VLOOKUP(Sheet3!A217,A:G,3,FALSE)=Sheet3!B217,VLOOKUP(Sheet3!A217,A:G,4,FALSE)=Sheet3!C217,VLOOKUP(Sheet3!A217,A:G,5,FALSE)=Sheet3!D217,VLOOKUP(Sheet3!A217,A:G,6,FALSE)=Sheet3!E217,VLOOKUP(Sheet3!A217,A:G,7,FALSE)=Sheet3!F217),VLOOKUP(Sheet3!A217,A:G,2,FALSE),"wpw")</f>
        <v>wpw</v>
      </c>
    </row>
    <row r="218" spans="1:18" x14ac:dyDescent="0.25">
      <c r="A218" t="s">
        <v>3048</v>
      </c>
      <c r="B218" t="s">
        <v>3460</v>
      </c>
      <c r="C218" t="s">
        <v>333</v>
      </c>
      <c r="D218" t="s">
        <v>5367</v>
      </c>
      <c r="E218" t="s">
        <v>229</v>
      </c>
      <c r="F218" t="s">
        <v>110</v>
      </c>
      <c r="G218" t="s">
        <v>197</v>
      </c>
      <c r="R218" t="str">
        <f>IF(AND(VLOOKUP(Sheet3!A218,A:G,1,FALSE)=Sheet3!A218,VLOOKUP(Sheet3!A218,A:G,3,FALSE)=Sheet3!B218,VLOOKUP(Sheet3!A218,A:G,4,FALSE)=Sheet3!C218,VLOOKUP(Sheet3!A218,A:G,5,FALSE)=Sheet3!D218,VLOOKUP(Sheet3!A218,A:G,6,FALSE)=Sheet3!E218,VLOOKUP(Sheet3!A218,A:G,7,FALSE)=Sheet3!F218),VLOOKUP(Sheet3!A218,A:G,2,FALSE),"wpw")</f>
        <v>wpw</v>
      </c>
    </row>
    <row r="219" spans="1:18" x14ac:dyDescent="0.25">
      <c r="A219" t="s">
        <v>3048</v>
      </c>
      <c r="B219" t="s">
        <v>3462</v>
      </c>
      <c r="C219" t="s">
        <v>333</v>
      </c>
      <c r="D219" t="s">
        <v>5367</v>
      </c>
      <c r="E219" t="s">
        <v>229</v>
      </c>
      <c r="F219" t="s">
        <v>110</v>
      </c>
      <c r="G219" t="s">
        <v>208</v>
      </c>
      <c r="R219" t="str">
        <f>IF(AND(VLOOKUP(Sheet3!A219,A:G,1,FALSE)=Sheet3!A219,VLOOKUP(Sheet3!A219,A:G,3,FALSE)=Sheet3!B219,VLOOKUP(Sheet3!A219,A:G,4,FALSE)=Sheet3!C219,VLOOKUP(Sheet3!A219,A:G,5,FALSE)=Sheet3!D219,VLOOKUP(Sheet3!A219,A:G,6,FALSE)=Sheet3!E219,VLOOKUP(Sheet3!A219,A:G,7,FALSE)=Sheet3!F219),VLOOKUP(Sheet3!A219,A:G,2,FALSE),"wpw")</f>
        <v>wpw</v>
      </c>
    </row>
    <row r="220" spans="1:18" x14ac:dyDescent="0.25">
      <c r="A220" t="s">
        <v>3048</v>
      </c>
      <c r="B220" t="s">
        <v>3519</v>
      </c>
      <c r="C220" t="s">
        <v>333</v>
      </c>
      <c r="D220" t="s">
        <v>5367</v>
      </c>
      <c r="E220" t="s">
        <v>229</v>
      </c>
      <c r="F220" t="s">
        <v>114</v>
      </c>
      <c r="G220" t="s">
        <v>197</v>
      </c>
      <c r="R220" t="str">
        <f>IF(AND(VLOOKUP(Sheet3!A220,A:G,1,FALSE)=Sheet3!A220,VLOOKUP(Sheet3!A220,A:G,3,FALSE)=Sheet3!B220,VLOOKUP(Sheet3!A220,A:G,4,FALSE)=Sheet3!C220,VLOOKUP(Sheet3!A220,A:G,5,FALSE)=Sheet3!D220,VLOOKUP(Sheet3!A220,A:G,6,FALSE)=Sheet3!E220,VLOOKUP(Sheet3!A220,A:G,7,FALSE)=Sheet3!F220),VLOOKUP(Sheet3!A220,A:G,2,FALSE),"wpw")</f>
        <v>/laptop-specs/asus-rog-g531/</v>
      </c>
    </row>
    <row r="221" spans="1:18" x14ac:dyDescent="0.25">
      <c r="A221" t="s">
        <v>3048</v>
      </c>
      <c r="B221" t="s">
        <v>3520</v>
      </c>
      <c r="C221" t="s">
        <v>333</v>
      </c>
      <c r="D221" t="s">
        <v>5367</v>
      </c>
      <c r="E221" t="s">
        <v>229</v>
      </c>
      <c r="F221" t="s">
        <v>114</v>
      </c>
      <c r="G221" t="s">
        <v>208</v>
      </c>
      <c r="R221" t="str">
        <f>IF(AND(VLOOKUP(Sheet3!A221,A:G,1,FALSE)=Sheet3!A221,VLOOKUP(Sheet3!A221,A:G,3,FALSE)=Sheet3!B221,VLOOKUP(Sheet3!A221,A:G,4,FALSE)=Sheet3!C221,VLOOKUP(Sheet3!A221,A:G,5,FALSE)=Sheet3!D221,VLOOKUP(Sheet3!A221,A:G,6,FALSE)=Sheet3!E221,VLOOKUP(Sheet3!A221,A:G,7,FALSE)=Sheet3!F221),VLOOKUP(Sheet3!A221,A:G,2,FALSE),"wpw")</f>
        <v>wpw</v>
      </c>
    </row>
    <row r="222" spans="1:18" x14ac:dyDescent="0.25">
      <c r="A222" t="s">
        <v>3048</v>
      </c>
      <c r="B222" t="s">
        <v>3522</v>
      </c>
      <c r="C222" t="s">
        <v>333</v>
      </c>
      <c r="D222" t="s">
        <v>5367</v>
      </c>
      <c r="E222" t="s">
        <v>229</v>
      </c>
      <c r="F222" t="s">
        <v>121</v>
      </c>
      <c r="G222" t="s">
        <v>115</v>
      </c>
      <c r="R222" t="str">
        <f>IF(AND(VLOOKUP(Sheet3!A222,A:G,1,FALSE)=Sheet3!A222,VLOOKUP(Sheet3!A222,A:G,3,FALSE)=Sheet3!B222,VLOOKUP(Sheet3!A222,A:G,4,FALSE)=Sheet3!C222,VLOOKUP(Sheet3!A222,A:G,5,FALSE)=Sheet3!D222,VLOOKUP(Sheet3!A222,A:G,6,FALSE)=Sheet3!E222,VLOOKUP(Sheet3!A222,A:G,7,FALSE)=Sheet3!F222),VLOOKUP(Sheet3!A222,A:G,2,FALSE),"wpw")</f>
        <v>wpw</v>
      </c>
    </row>
    <row r="223" spans="1:18" x14ac:dyDescent="0.25">
      <c r="A223" t="s">
        <v>3048</v>
      </c>
      <c r="B223" t="s">
        <v>3565</v>
      </c>
      <c r="C223" t="s">
        <v>333</v>
      </c>
      <c r="D223" t="s">
        <v>5367</v>
      </c>
      <c r="E223" t="s">
        <v>229</v>
      </c>
      <c r="F223" t="s">
        <v>99</v>
      </c>
      <c r="G223" t="s">
        <v>208</v>
      </c>
      <c r="R223" t="str">
        <f>IF(AND(VLOOKUP(Sheet3!A223,A:G,1,FALSE)=Sheet3!A223,VLOOKUP(Sheet3!A223,A:G,3,FALSE)=Sheet3!B223,VLOOKUP(Sheet3!A223,A:G,4,FALSE)=Sheet3!C223,VLOOKUP(Sheet3!A223,A:G,5,FALSE)=Sheet3!D223,VLOOKUP(Sheet3!A223,A:G,6,FALSE)=Sheet3!E223,VLOOKUP(Sheet3!A223,A:G,7,FALSE)=Sheet3!F223),VLOOKUP(Sheet3!A223,A:G,2,FALSE),"wpw")</f>
        <v>wpw</v>
      </c>
    </row>
    <row r="224" spans="1:18" x14ac:dyDescent="0.25">
      <c r="A224" t="s">
        <v>3048</v>
      </c>
      <c r="B224" t="s">
        <v>3566</v>
      </c>
      <c r="C224" t="s">
        <v>333</v>
      </c>
      <c r="D224" t="s">
        <v>5367</v>
      </c>
      <c r="E224" t="s">
        <v>229</v>
      </c>
      <c r="F224" t="s">
        <v>110</v>
      </c>
      <c r="G224" t="s">
        <v>115</v>
      </c>
      <c r="R224" t="str">
        <f>IF(AND(VLOOKUP(Sheet3!A224,A:G,1,FALSE)=Sheet3!A224,VLOOKUP(Sheet3!A224,A:G,3,FALSE)=Sheet3!B224,VLOOKUP(Sheet3!A224,A:G,4,FALSE)=Sheet3!C224,VLOOKUP(Sheet3!A224,A:G,5,FALSE)=Sheet3!D224,VLOOKUP(Sheet3!A224,A:G,6,FALSE)=Sheet3!E224,VLOOKUP(Sheet3!A224,A:G,7,FALSE)=Sheet3!F224),VLOOKUP(Sheet3!A224,A:G,2,FALSE),"wpw")</f>
        <v>wpw</v>
      </c>
    </row>
    <row r="225" spans="1:18" x14ac:dyDescent="0.25">
      <c r="A225" t="s">
        <v>3048</v>
      </c>
      <c r="B225" t="s">
        <v>3647</v>
      </c>
      <c r="C225" t="s">
        <v>333</v>
      </c>
      <c r="D225" t="s">
        <v>5367</v>
      </c>
      <c r="E225" t="s">
        <v>229</v>
      </c>
      <c r="F225" t="s">
        <v>110</v>
      </c>
      <c r="G225" t="s">
        <v>210</v>
      </c>
      <c r="R225" t="str">
        <f>IF(AND(VLOOKUP(Sheet3!A225,A:G,1,FALSE)=Sheet3!A225,VLOOKUP(Sheet3!A225,A:G,3,FALSE)=Sheet3!B225,VLOOKUP(Sheet3!A225,A:G,4,FALSE)=Sheet3!C225,VLOOKUP(Sheet3!A225,A:G,5,FALSE)=Sheet3!D225,VLOOKUP(Sheet3!A225,A:G,6,FALSE)=Sheet3!E225,VLOOKUP(Sheet3!A225,A:G,7,FALSE)=Sheet3!F225),VLOOKUP(Sheet3!A225,A:G,2,FALSE),"wpw")</f>
        <v>wpw</v>
      </c>
    </row>
    <row r="226" spans="1:18" x14ac:dyDescent="0.25">
      <c r="A226" t="s">
        <v>3048</v>
      </c>
      <c r="B226" t="s">
        <v>3663</v>
      </c>
      <c r="C226" t="s">
        <v>333</v>
      </c>
      <c r="D226" t="s">
        <v>5367</v>
      </c>
      <c r="E226" t="s">
        <v>229</v>
      </c>
      <c r="F226" t="s">
        <v>121</v>
      </c>
      <c r="G226" t="s">
        <v>197</v>
      </c>
      <c r="R226" t="str">
        <f>IF(AND(VLOOKUP(Sheet3!A226,A:G,1,FALSE)=Sheet3!A226,VLOOKUP(Sheet3!A226,A:G,3,FALSE)=Sheet3!B226,VLOOKUP(Sheet3!A226,A:G,4,FALSE)=Sheet3!C226,VLOOKUP(Sheet3!A226,A:G,5,FALSE)=Sheet3!D226,VLOOKUP(Sheet3!A226,A:G,6,FALSE)=Sheet3!E226,VLOOKUP(Sheet3!A226,A:G,7,FALSE)=Sheet3!F226),VLOOKUP(Sheet3!A226,A:G,2,FALSE),"wpw")</f>
        <v>wpw</v>
      </c>
    </row>
    <row r="227" spans="1:18" x14ac:dyDescent="0.25">
      <c r="A227" t="s">
        <v>3048</v>
      </c>
      <c r="B227" t="s">
        <v>3664</v>
      </c>
      <c r="C227" t="s">
        <v>333</v>
      </c>
      <c r="D227" t="s">
        <v>5367</v>
      </c>
      <c r="E227" t="s">
        <v>229</v>
      </c>
      <c r="F227" t="s">
        <v>121</v>
      </c>
      <c r="G227" t="s">
        <v>208</v>
      </c>
      <c r="R227" t="str">
        <f>IF(AND(VLOOKUP(Sheet3!A227,A:G,1,FALSE)=Sheet3!A227,VLOOKUP(Sheet3!A227,A:G,3,FALSE)=Sheet3!B227,VLOOKUP(Sheet3!A227,A:G,4,FALSE)=Sheet3!C227,VLOOKUP(Sheet3!A227,A:G,5,FALSE)=Sheet3!D227,VLOOKUP(Sheet3!A227,A:G,6,FALSE)=Sheet3!E227,VLOOKUP(Sheet3!A227,A:G,7,FALSE)=Sheet3!F227),VLOOKUP(Sheet3!A227,A:G,2,FALSE),"wpw")</f>
        <v>wpw</v>
      </c>
    </row>
    <row r="228" spans="1:18" x14ac:dyDescent="0.25">
      <c r="A228" t="s">
        <v>3048</v>
      </c>
      <c r="B228" t="s">
        <v>3666</v>
      </c>
      <c r="C228" t="s">
        <v>333</v>
      </c>
      <c r="D228" t="s">
        <v>5367</v>
      </c>
      <c r="E228" t="s">
        <v>229</v>
      </c>
      <c r="F228" t="s">
        <v>114</v>
      </c>
      <c r="G228" t="s">
        <v>210</v>
      </c>
      <c r="R228" t="str">
        <f>IF(AND(VLOOKUP(Sheet3!A228,A:G,1,FALSE)=Sheet3!A228,VLOOKUP(Sheet3!A228,A:G,3,FALSE)=Sheet3!B228,VLOOKUP(Sheet3!A228,A:G,4,FALSE)=Sheet3!C228,VLOOKUP(Sheet3!A228,A:G,5,FALSE)=Sheet3!D228,VLOOKUP(Sheet3!A228,A:G,6,FALSE)=Sheet3!E228,VLOOKUP(Sheet3!A228,A:G,7,FALSE)=Sheet3!F228),VLOOKUP(Sheet3!A228,A:G,2,FALSE),"wpw")</f>
        <v>wpw</v>
      </c>
    </row>
    <row r="229" spans="1:18" x14ac:dyDescent="0.25">
      <c r="A229" t="s">
        <v>3048</v>
      </c>
      <c r="B229" t="s">
        <v>3689</v>
      </c>
      <c r="C229" t="s">
        <v>333</v>
      </c>
      <c r="D229" t="s">
        <v>5367</v>
      </c>
      <c r="E229" t="s">
        <v>229</v>
      </c>
      <c r="F229" t="s">
        <v>99</v>
      </c>
      <c r="G229" t="s">
        <v>210</v>
      </c>
      <c r="R229" t="str">
        <f>IF(AND(VLOOKUP(Sheet3!A229,A:G,1,FALSE)=Sheet3!A229,VLOOKUP(Sheet3!A229,A:G,3,FALSE)=Sheet3!B229,VLOOKUP(Sheet3!A229,A:G,4,FALSE)=Sheet3!C229,VLOOKUP(Sheet3!A229,A:G,5,FALSE)=Sheet3!D229,VLOOKUP(Sheet3!A229,A:G,6,FALSE)=Sheet3!E229,VLOOKUP(Sheet3!A229,A:G,7,FALSE)=Sheet3!F229),VLOOKUP(Sheet3!A229,A:G,2,FALSE),"wpw")</f>
        <v>wpw</v>
      </c>
    </row>
    <row r="230" spans="1:18" x14ac:dyDescent="0.25">
      <c r="A230" t="s">
        <v>3048</v>
      </c>
      <c r="B230" t="s">
        <v>3764</v>
      </c>
      <c r="C230" t="s">
        <v>333</v>
      </c>
      <c r="D230" t="s">
        <v>5367</v>
      </c>
      <c r="E230" t="s">
        <v>229</v>
      </c>
      <c r="F230" t="s">
        <v>121</v>
      </c>
      <c r="G230" t="s">
        <v>210</v>
      </c>
      <c r="R230" t="str">
        <f>IF(AND(VLOOKUP(Sheet3!A230,A:G,1,FALSE)=Sheet3!A230,VLOOKUP(Sheet3!A230,A:G,3,FALSE)=Sheet3!B230,VLOOKUP(Sheet3!A230,A:G,4,FALSE)=Sheet3!C230,VLOOKUP(Sheet3!A230,A:G,5,FALSE)=Sheet3!D230,VLOOKUP(Sheet3!A230,A:G,6,FALSE)=Sheet3!E230,VLOOKUP(Sheet3!A230,A:G,7,FALSE)=Sheet3!F230),VLOOKUP(Sheet3!A230,A:G,2,FALSE),"wpw")</f>
        <v>wpw</v>
      </c>
    </row>
    <row r="231" spans="1:18" x14ac:dyDescent="0.25">
      <c r="A231" t="s">
        <v>3040</v>
      </c>
      <c r="B231" t="s">
        <v>3195</v>
      </c>
      <c r="C231" t="s">
        <v>334</v>
      </c>
      <c r="D231" t="s">
        <v>328</v>
      </c>
      <c r="E231" t="s">
        <v>132</v>
      </c>
      <c r="F231" t="s">
        <v>110</v>
      </c>
      <c r="G231" t="s">
        <v>206</v>
      </c>
      <c r="R231" t="str">
        <f>IF(AND(VLOOKUP(Sheet3!A231,A:G,1,FALSE)=Sheet3!A231,VLOOKUP(Sheet3!A231,A:G,3,FALSE)=Sheet3!B231,VLOOKUP(Sheet3!A231,A:G,4,FALSE)=Sheet3!C231,VLOOKUP(Sheet3!A231,A:G,5,FALSE)=Sheet3!D231,VLOOKUP(Sheet3!A231,A:G,6,FALSE)=Sheet3!E231,VLOOKUP(Sheet3!A231,A:G,7,FALSE)=Sheet3!F231),VLOOKUP(Sheet3!A231,A:G,2,FALSE),"wpw")</f>
        <v>wpw</v>
      </c>
    </row>
    <row r="232" spans="1:18" x14ac:dyDescent="0.25">
      <c r="A232" t="s">
        <v>236</v>
      </c>
      <c r="B232" t="s">
        <v>3635</v>
      </c>
      <c r="C232" t="s">
        <v>334</v>
      </c>
      <c r="D232" t="s">
        <v>328</v>
      </c>
      <c r="E232" t="s">
        <v>229</v>
      </c>
      <c r="F232" t="s">
        <v>110</v>
      </c>
      <c r="G232" t="s">
        <v>115</v>
      </c>
      <c r="R232" t="str">
        <f>IF(AND(VLOOKUP(Sheet3!A232,A:G,1,FALSE)=Sheet3!A232,VLOOKUP(Sheet3!A232,A:G,3,FALSE)=Sheet3!B232,VLOOKUP(Sheet3!A232,A:G,4,FALSE)=Sheet3!C232,VLOOKUP(Sheet3!A232,A:G,5,FALSE)=Sheet3!D232,VLOOKUP(Sheet3!A232,A:G,6,FALSE)=Sheet3!E232,VLOOKUP(Sheet3!A232,A:G,7,FALSE)=Sheet3!F232),VLOOKUP(Sheet3!A232,A:G,2,FALSE),"wpw")</f>
        <v>wpw</v>
      </c>
    </row>
    <row r="233" spans="1:18" x14ac:dyDescent="0.25">
      <c r="A233" t="s">
        <v>256</v>
      </c>
      <c r="B233" t="s">
        <v>3900</v>
      </c>
      <c r="C233" t="s">
        <v>342</v>
      </c>
      <c r="D233" t="s">
        <v>330</v>
      </c>
      <c r="E233" t="s">
        <v>132</v>
      </c>
      <c r="F233" t="s">
        <v>110</v>
      </c>
      <c r="G233" t="s">
        <v>48</v>
      </c>
      <c r="R233" t="str">
        <f>IF(AND(VLOOKUP(Sheet3!A233,A:G,1,FALSE)=Sheet3!A233,VLOOKUP(Sheet3!A233,A:G,3,FALSE)=Sheet3!B233,VLOOKUP(Sheet3!A233,A:G,4,FALSE)=Sheet3!C233,VLOOKUP(Sheet3!A233,A:G,5,FALSE)=Sheet3!D233,VLOOKUP(Sheet3!A233,A:G,6,FALSE)=Sheet3!E233,VLOOKUP(Sheet3!A233,A:G,7,FALSE)=Sheet3!F233),VLOOKUP(Sheet3!A233,A:G,2,FALSE),"wpw")</f>
        <v>wpw</v>
      </c>
    </row>
    <row r="234" spans="1:18" x14ac:dyDescent="0.25">
      <c r="A234" t="s">
        <v>3100</v>
      </c>
      <c r="B234" t="s">
        <v>4019</v>
      </c>
      <c r="C234" t="s">
        <v>345</v>
      </c>
      <c r="D234" t="s">
        <v>339</v>
      </c>
      <c r="E234" t="s">
        <v>193</v>
      </c>
      <c r="F234" t="s">
        <v>99</v>
      </c>
      <c r="G234" t="s">
        <v>115</v>
      </c>
      <c r="R234" t="str">
        <f>IF(AND(VLOOKUP(Sheet3!A234,A:G,1,FALSE)=Sheet3!A234,VLOOKUP(Sheet3!A234,A:G,3,FALSE)=Sheet3!B234,VLOOKUP(Sheet3!A234,A:G,4,FALSE)=Sheet3!C234,VLOOKUP(Sheet3!A234,A:G,5,FALSE)=Sheet3!D234,VLOOKUP(Sheet3!A234,A:G,6,FALSE)=Sheet3!E234,VLOOKUP(Sheet3!A234,A:G,7,FALSE)=Sheet3!F234),VLOOKUP(Sheet3!A234,A:G,2,FALSE),"wpw")</f>
        <v>wpw</v>
      </c>
    </row>
    <row r="235" spans="1:18" x14ac:dyDescent="0.25">
      <c r="A235" t="s">
        <v>3089</v>
      </c>
      <c r="B235" t="s">
        <v>3878</v>
      </c>
      <c r="C235" t="s">
        <v>342</v>
      </c>
      <c r="D235" t="s">
        <v>339</v>
      </c>
      <c r="E235" t="s">
        <v>253</v>
      </c>
      <c r="F235" t="s">
        <v>99</v>
      </c>
      <c r="G235" t="s">
        <v>115</v>
      </c>
      <c r="R235" t="str">
        <f>IF(AND(VLOOKUP(Sheet3!A235,A:G,1,FALSE)=Sheet3!A235,VLOOKUP(Sheet3!A235,A:G,3,FALSE)=Sheet3!B235,VLOOKUP(Sheet3!A235,A:G,4,FALSE)=Sheet3!C235,VLOOKUP(Sheet3!A235,A:G,5,FALSE)=Sheet3!D235,VLOOKUP(Sheet3!A235,A:G,6,FALSE)=Sheet3!E235,VLOOKUP(Sheet3!A235,A:G,7,FALSE)=Sheet3!F235),VLOOKUP(Sheet3!A235,A:G,2,FALSE),"wpw")</f>
        <v>wpw</v>
      </c>
    </row>
    <row r="236" spans="1:18" x14ac:dyDescent="0.25">
      <c r="A236" t="s">
        <v>234</v>
      </c>
      <c r="B236" t="s">
        <v>3605</v>
      </c>
      <c r="C236" t="s">
        <v>342</v>
      </c>
      <c r="D236" t="s">
        <v>328</v>
      </c>
      <c r="E236" t="s">
        <v>200</v>
      </c>
      <c r="F236" t="s">
        <v>99</v>
      </c>
      <c r="G236" t="s">
        <v>115</v>
      </c>
      <c r="R236" t="str">
        <f>IF(AND(VLOOKUP(Sheet3!A236,A:G,1,FALSE)=Sheet3!A236,VLOOKUP(Sheet3!A236,A:G,3,FALSE)=Sheet3!B236,VLOOKUP(Sheet3!A236,A:G,4,FALSE)=Sheet3!C236,VLOOKUP(Sheet3!A236,A:G,5,FALSE)=Sheet3!D236,VLOOKUP(Sheet3!A236,A:G,6,FALSE)=Sheet3!E236,VLOOKUP(Sheet3!A236,A:G,7,FALSE)=Sheet3!F236),VLOOKUP(Sheet3!A236,A:G,2,FALSE),"wpw")</f>
        <v>wpw</v>
      </c>
    </row>
    <row r="237" spans="1:18" x14ac:dyDescent="0.25">
      <c r="A237" t="s">
        <v>3081</v>
      </c>
      <c r="B237" t="s">
        <v>3805</v>
      </c>
      <c r="C237" t="s">
        <v>334</v>
      </c>
      <c r="D237" t="s">
        <v>339</v>
      </c>
      <c r="E237" t="s">
        <v>200</v>
      </c>
      <c r="F237" t="s">
        <v>110</v>
      </c>
      <c r="G237" t="s">
        <v>115</v>
      </c>
      <c r="R237" t="str">
        <f>IF(AND(VLOOKUP(Sheet3!A237,A:G,1,FALSE)=Sheet3!A237,VLOOKUP(Sheet3!A237,A:G,3,FALSE)=Sheet3!B237,VLOOKUP(Sheet3!A237,A:G,4,FALSE)=Sheet3!C237,VLOOKUP(Sheet3!A237,A:G,5,FALSE)=Sheet3!D237,VLOOKUP(Sheet3!A237,A:G,6,FALSE)=Sheet3!E237,VLOOKUP(Sheet3!A237,A:G,7,FALSE)=Sheet3!F237),VLOOKUP(Sheet3!A237,A:G,2,FALSE),"wpw")</f>
        <v>wpw</v>
      </c>
    </row>
    <row r="238" spans="1:18" x14ac:dyDescent="0.25">
      <c r="A238" t="s">
        <v>215</v>
      </c>
      <c r="B238" t="s">
        <v>3344</v>
      </c>
      <c r="C238" t="s">
        <v>342</v>
      </c>
      <c r="D238" t="s">
        <v>328</v>
      </c>
      <c r="E238" t="s">
        <v>132</v>
      </c>
      <c r="F238" t="s">
        <v>110</v>
      </c>
      <c r="G238" t="s">
        <v>115</v>
      </c>
      <c r="R238" t="str">
        <f>IF(AND(VLOOKUP(Sheet3!A238,A:G,1,FALSE)=Sheet3!A238,VLOOKUP(Sheet3!A238,A:G,3,FALSE)=Sheet3!B238,VLOOKUP(Sheet3!A238,A:G,4,FALSE)=Sheet3!C238,VLOOKUP(Sheet3!A238,A:G,5,FALSE)=Sheet3!D238,VLOOKUP(Sheet3!A238,A:G,6,FALSE)=Sheet3!E238,VLOOKUP(Sheet3!A238,A:G,7,FALSE)=Sheet3!F238),VLOOKUP(Sheet3!A238,A:G,2,FALSE),"wpw")</f>
        <v>wpw</v>
      </c>
    </row>
    <row r="239" spans="1:18" x14ac:dyDescent="0.25">
      <c r="A239" t="s">
        <v>215</v>
      </c>
      <c r="B239" t="s">
        <v>3368</v>
      </c>
      <c r="C239" t="s">
        <v>342</v>
      </c>
      <c r="D239" t="s">
        <v>328</v>
      </c>
      <c r="E239" t="s">
        <v>132</v>
      </c>
      <c r="F239" t="s">
        <v>110</v>
      </c>
      <c r="G239" t="s">
        <v>115</v>
      </c>
      <c r="R239" t="str">
        <f>IF(AND(VLOOKUP(Sheet3!A239,A:G,1,FALSE)=Sheet3!A239,VLOOKUP(Sheet3!A239,A:G,3,FALSE)=Sheet3!B239,VLOOKUP(Sheet3!A239,A:G,4,FALSE)=Sheet3!C239,VLOOKUP(Sheet3!A239,A:G,5,FALSE)=Sheet3!D239,VLOOKUP(Sheet3!A239,A:G,6,FALSE)=Sheet3!E239,VLOOKUP(Sheet3!A239,A:G,7,FALSE)=Sheet3!F239),VLOOKUP(Sheet3!A239,A:G,2,FALSE),"wpw")</f>
        <v>wpw</v>
      </c>
    </row>
    <row r="240" spans="1:18" x14ac:dyDescent="0.25">
      <c r="A240" t="s">
        <v>215</v>
      </c>
      <c r="B240" t="s">
        <v>3374</v>
      </c>
      <c r="C240" t="s">
        <v>342</v>
      </c>
      <c r="D240" t="s">
        <v>328</v>
      </c>
      <c r="E240" t="s">
        <v>132</v>
      </c>
      <c r="F240" t="s">
        <v>110</v>
      </c>
      <c r="G240" t="s">
        <v>115</v>
      </c>
      <c r="R240" t="str">
        <f>IF(AND(VLOOKUP(Sheet3!A240,A:G,1,FALSE)=Sheet3!A240,VLOOKUP(Sheet3!A240,A:G,3,FALSE)=Sheet3!B240,VLOOKUP(Sheet3!A240,A:G,4,FALSE)=Sheet3!C240,VLOOKUP(Sheet3!A240,A:G,5,FALSE)=Sheet3!D240,VLOOKUP(Sheet3!A240,A:G,6,FALSE)=Sheet3!E240,VLOOKUP(Sheet3!A240,A:G,7,FALSE)=Sheet3!F240),VLOOKUP(Sheet3!A240,A:G,2,FALSE),"wpw")</f>
        <v>wpw</v>
      </c>
    </row>
    <row r="241" spans="1:18" x14ac:dyDescent="0.25">
      <c r="A241" t="s">
        <v>215</v>
      </c>
      <c r="B241" t="s">
        <v>3397</v>
      </c>
      <c r="C241" t="s">
        <v>342</v>
      </c>
      <c r="D241" t="s">
        <v>328</v>
      </c>
      <c r="E241" t="s">
        <v>132</v>
      </c>
      <c r="F241" t="s">
        <v>110</v>
      </c>
      <c r="G241" t="s">
        <v>115</v>
      </c>
      <c r="R241" t="str">
        <f>IF(AND(VLOOKUP(Sheet3!A241,A:G,1,FALSE)=Sheet3!A241,VLOOKUP(Sheet3!A241,A:G,3,FALSE)=Sheet3!B241,VLOOKUP(Sheet3!A241,A:G,4,FALSE)=Sheet3!C241,VLOOKUP(Sheet3!A241,A:G,5,FALSE)=Sheet3!D241,VLOOKUP(Sheet3!A241,A:G,6,FALSE)=Sheet3!E241,VLOOKUP(Sheet3!A241,A:G,7,FALSE)=Sheet3!F241),VLOOKUP(Sheet3!A241,A:G,2,FALSE),"wpw")</f>
        <v>wpw</v>
      </c>
    </row>
    <row r="242" spans="1:18" x14ac:dyDescent="0.25">
      <c r="A242" t="s">
        <v>215</v>
      </c>
      <c r="B242" t="s">
        <v>3500</v>
      </c>
      <c r="C242" t="s">
        <v>342</v>
      </c>
      <c r="D242" t="s">
        <v>328</v>
      </c>
      <c r="E242" t="s">
        <v>132</v>
      </c>
      <c r="F242" t="s">
        <v>110</v>
      </c>
      <c r="G242" t="s">
        <v>29</v>
      </c>
      <c r="R242" t="str">
        <f>IF(AND(VLOOKUP(Sheet3!A242,A:G,1,FALSE)=Sheet3!A242,VLOOKUP(Sheet3!A242,A:G,3,FALSE)=Sheet3!B242,VLOOKUP(Sheet3!A242,A:G,4,FALSE)=Sheet3!C242,VLOOKUP(Sheet3!A242,A:G,5,FALSE)=Sheet3!D242,VLOOKUP(Sheet3!A242,A:G,6,FALSE)=Sheet3!E242,VLOOKUP(Sheet3!A242,A:G,7,FALSE)=Sheet3!F242),VLOOKUP(Sheet3!A242,A:G,2,FALSE),"wpw")</f>
        <v>/laptop-specs/dell-inspiron-15-7567-362/</v>
      </c>
    </row>
    <row r="243" spans="1:18" x14ac:dyDescent="0.25">
      <c r="A243" t="s">
        <v>215</v>
      </c>
      <c r="B243" t="s">
        <v>3564</v>
      </c>
      <c r="C243" t="s">
        <v>342</v>
      </c>
      <c r="D243" t="s">
        <v>328</v>
      </c>
      <c r="E243" t="s">
        <v>132</v>
      </c>
      <c r="F243" t="s">
        <v>99</v>
      </c>
      <c r="G243" t="s">
        <v>115</v>
      </c>
      <c r="R243" t="str">
        <f>IF(AND(VLOOKUP(Sheet3!A243,A:G,1,FALSE)=Sheet3!A243,VLOOKUP(Sheet3!A243,A:G,3,FALSE)=Sheet3!B243,VLOOKUP(Sheet3!A243,A:G,4,FALSE)=Sheet3!C243,VLOOKUP(Sheet3!A243,A:G,5,FALSE)=Sheet3!D243,VLOOKUP(Sheet3!A243,A:G,6,FALSE)=Sheet3!E243,VLOOKUP(Sheet3!A243,A:G,7,FALSE)=Sheet3!F243),VLOOKUP(Sheet3!A243,A:G,2,FALSE),"wpw")</f>
        <v>/laptop-specs/dell-g3-3590-59/</v>
      </c>
    </row>
    <row r="244" spans="1:18" x14ac:dyDescent="0.25">
      <c r="A244" t="s">
        <v>215</v>
      </c>
      <c r="B244" t="s">
        <v>3579</v>
      </c>
      <c r="C244" t="s">
        <v>342</v>
      </c>
      <c r="D244" t="s">
        <v>328</v>
      </c>
      <c r="E244" t="s">
        <v>132</v>
      </c>
      <c r="F244" t="s">
        <v>110</v>
      </c>
      <c r="G244" t="s">
        <v>115</v>
      </c>
      <c r="R244" t="str">
        <f>IF(AND(VLOOKUP(Sheet3!A244,A:G,1,FALSE)=Sheet3!A244,VLOOKUP(Sheet3!A244,A:G,3,FALSE)=Sheet3!B244,VLOOKUP(Sheet3!A244,A:G,4,FALSE)=Sheet3!C244,VLOOKUP(Sheet3!A244,A:G,5,FALSE)=Sheet3!D244,VLOOKUP(Sheet3!A244,A:G,6,FALSE)=Sheet3!E244,VLOOKUP(Sheet3!A244,A:G,7,FALSE)=Sheet3!F244),VLOOKUP(Sheet3!A244,A:G,2,FALSE),"wpw")</f>
        <v>wpw</v>
      </c>
    </row>
    <row r="245" spans="1:18" x14ac:dyDescent="0.25">
      <c r="A245" t="s">
        <v>215</v>
      </c>
      <c r="B245" t="s">
        <v>3583</v>
      </c>
      <c r="C245" t="s">
        <v>342</v>
      </c>
      <c r="D245" t="s">
        <v>328</v>
      </c>
      <c r="E245" t="s">
        <v>132</v>
      </c>
      <c r="F245" t="s">
        <v>99</v>
      </c>
      <c r="G245" t="s">
        <v>48</v>
      </c>
      <c r="R245" t="str">
        <f>IF(AND(VLOOKUP(Sheet3!A245,A:G,1,FALSE)=Sheet3!A245,VLOOKUP(Sheet3!A245,A:G,3,FALSE)=Sheet3!B245,VLOOKUP(Sheet3!A245,A:G,4,FALSE)=Sheet3!C245,VLOOKUP(Sheet3!A245,A:G,5,FALSE)=Sheet3!D245,VLOOKUP(Sheet3!A245,A:G,6,FALSE)=Sheet3!E245,VLOOKUP(Sheet3!A245,A:G,7,FALSE)=Sheet3!F245),VLOOKUP(Sheet3!A245,A:G,2,FALSE),"wpw")</f>
        <v>wpw</v>
      </c>
    </row>
    <row r="246" spans="1:18" x14ac:dyDescent="0.25">
      <c r="A246" t="s">
        <v>215</v>
      </c>
      <c r="B246" t="s">
        <v>3616</v>
      </c>
      <c r="C246" t="s">
        <v>342</v>
      </c>
      <c r="D246" t="s">
        <v>328</v>
      </c>
      <c r="E246" t="s">
        <v>132</v>
      </c>
      <c r="F246" t="s">
        <v>99</v>
      </c>
      <c r="G246" t="s">
        <v>115</v>
      </c>
      <c r="R246" t="str">
        <f>IF(AND(VLOOKUP(Sheet3!A246,A:G,1,FALSE)=Sheet3!A246,VLOOKUP(Sheet3!A246,A:G,3,FALSE)=Sheet3!B246,VLOOKUP(Sheet3!A246,A:G,4,FALSE)=Sheet3!C246,VLOOKUP(Sheet3!A246,A:G,5,FALSE)=Sheet3!D246,VLOOKUP(Sheet3!A246,A:G,6,FALSE)=Sheet3!E246,VLOOKUP(Sheet3!A246,A:G,7,FALSE)=Sheet3!F246),VLOOKUP(Sheet3!A246,A:G,2,FALSE),"wpw")</f>
        <v>wpw</v>
      </c>
    </row>
    <row r="247" spans="1:18" x14ac:dyDescent="0.25">
      <c r="A247" t="s">
        <v>215</v>
      </c>
      <c r="B247" t="s">
        <v>3646</v>
      </c>
      <c r="C247" t="s">
        <v>342</v>
      </c>
      <c r="D247" t="s">
        <v>328</v>
      </c>
      <c r="E247" t="s">
        <v>132</v>
      </c>
      <c r="F247" t="s">
        <v>99</v>
      </c>
      <c r="G247" t="s">
        <v>115</v>
      </c>
      <c r="R247" t="str">
        <f>IF(AND(VLOOKUP(Sheet3!A247,A:G,1,FALSE)=Sheet3!A247,VLOOKUP(Sheet3!A247,A:G,3,FALSE)=Sheet3!B247,VLOOKUP(Sheet3!A247,A:G,4,FALSE)=Sheet3!C247,VLOOKUP(Sheet3!A247,A:G,5,FALSE)=Sheet3!D247,VLOOKUP(Sheet3!A247,A:G,6,FALSE)=Sheet3!E247,VLOOKUP(Sheet3!A247,A:G,7,FALSE)=Sheet3!F247),VLOOKUP(Sheet3!A247,A:G,2,FALSE),"wpw")</f>
        <v>wpw</v>
      </c>
    </row>
    <row r="248" spans="1:18" x14ac:dyDescent="0.25">
      <c r="A248" t="s">
        <v>215</v>
      </c>
      <c r="B248" t="s">
        <v>3659</v>
      </c>
      <c r="C248" t="s">
        <v>342</v>
      </c>
      <c r="D248" t="s">
        <v>328</v>
      </c>
      <c r="E248" t="s">
        <v>132</v>
      </c>
      <c r="F248" t="s">
        <v>114</v>
      </c>
      <c r="G248" t="s">
        <v>115</v>
      </c>
      <c r="R248" t="str">
        <f>IF(AND(VLOOKUP(Sheet3!A248,A:G,1,FALSE)=Sheet3!A248,VLOOKUP(Sheet3!A248,A:G,3,FALSE)=Sheet3!B248,VLOOKUP(Sheet3!A248,A:G,4,FALSE)=Sheet3!C248,VLOOKUP(Sheet3!A248,A:G,5,FALSE)=Sheet3!D248,VLOOKUP(Sheet3!A248,A:G,6,FALSE)=Sheet3!E248,VLOOKUP(Sheet3!A248,A:G,7,FALSE)=Sheet3!F248),VLOOKUP(Sheet3!A248,A:G,2,FALSE),"wpw")</f>
        <v>wpw</v>
      </c>
    </row>
    <row r="249" spans="1:18" x14ac:dyDescent="0.25">
      <c r="A249" t="s">
        <v>215</v>
      </c>
      <c r="B249" t="s">
        <v>3672</v>
      </c>
      <c r="C249" t="s">
        <v>342</v>
      </c>
      <c r="D249" t="s">
        <v>328</v>
      </c>
      <c r="E249" t="s">
        <v>132</v>
      </c>
      <c r="F249" t="s">
        <v>99</v>
      </c>
      <c r="G249" t="s">
        <v>115</v>
      </c>
      <c r="R249" t="str">
        <f>IF(AND(VLOOKUP(Sheet3!A249,A:G,1,FALSE)=Sheet3!A249,VLOOKUP(Sheet3!A249,A:G,3,FALSE)=Sheet3!B249,VLOOKUP(Sheet3!A249,A:G,4,FALSE)=Sheet3!C249,VLOOKUP(Sheet3!A249,A:G,5,FALSE)=Sheet3!D249,VLOOKUP(Sheet3!A249,A:G,6,FALSE)=Sheet3!E249,VLOOKUP(Sheet3!A249,A:G,7,FALSE)=Sheet3!F249),VLOOKUP(Sheet3!A249,A:G,2,FALSE),"wpw")</f>
        <v>wpw</v>
      </c>
    </row>
    <row r="250" spans="1:18" x14ac:dyDescent="0.25">
      <c r="A250" t="s">
        <v>215</v>
      </c>
      <c r="B250" t="s">
        <v>3686</v>
      </c>
      <c r="C250" t="s">
        <v>342</v>
      </c>
      <c r="D250" t="s">
        <v>328</v>
      </c>
      <c r="E250" t="s">
        <v>132</v>
      </c>
      <c r="F250" t="s">
        <v>99</v>
      </c>
      <c r="G250" t="s">
        <v>115</v>
      </c>
      <c r="R250" t="str">
        <f>IF(AND(VLOOKUP(Sheet3!A250,A:G,1,FALSE)=Sheet3!A250,VLOOKUP(Sheet3!A250,A:G,3,FALSE)=Sheet3!B250,VLOOKUP(Sheet3!A250,A:G,4,FALSE)=Sheet3!C250,VLOOKUP(Sheet3!A250,A:G,5,FALSE)=Sheet3!D250,VLOOKUP(Sheet3!A250,A:G,6,FALSE)=Sheet3!E250,VLOOKUP(Sheet3!A250,A:G,7,FALSE)=Sheet3!F250),VLOOKUP(Sheet3!A250,A:G,2,FALSE),"wpw")</f>
        <v>wpw</v>
      </c>
    </row>
    <row r="251" spans="1:18" x14ac:dyDescent="0.25">
      <c r="A251" t="s">
        <v>215</v>
      </c>
      <c r="B251" t="s">
        <v>3690</v>
      </c>
      <c r="C251" t="s">
        <v>342</v>
      </c>
      <c r="D251" t="s">
        <v>328</v>
      </c>
      <c r="E251" t="s">
        <v>132</v>
      </c>
      <c r="F251" t="s">
        <v>110</v>
      </c>
      <c r="G251" t="s">
        <v>213</v>
      </c>
      <c r="R251" t="str">
        <f>IF(AND(VLOOKUP(Sheet3!A251,A:G,1,FALSE)=Sheet3!A251,VLOOKUP(Sheet3!A251,A:G,3,FALSE)=Sheet3!B251,VLOOKUP(Sheet3!A251,A:G,4,FALSE)=Sheet3!C251,VLOOKUP(Sheet3!A251,A:G,5,FALSE)=Sheet3!D251,VLOOKUP(Sheet3!A251,A:G,6,FALSE)=Sheet3!E251,VLOOKUP(Sheet3!A251,A:G,7,FALSE)=Sheet3!F251),VLOOKUP(Sheet3!A251,A:G,2,FALSE),"wpw")</f>
        <v>wpw</v>
      </c>
    </row>
    <row r="252" spans="1:18" x14ac:dyDescent="0.25">
      <c r="A252" t="s">
        <v>215</v>
      </c>
      <c r="B252" t="s">
        <v>3691</v>
      </c>
      <c r="C252" t="s">
        <v>342</v>
      </c>
      <c r="D252" t="s">
        <v>328</v>
      </c>
      <c r="E252" t="s">
        <v>132</v>
      </c>
      <c r="F252" t="s">
        <v>110</v>
      </c>
      <c r="G252" t="s">
        <v>208</v>
      </c>
      <c r="R252" t="str">
        <f>IF(AND(VLOOKUP(Sheet3!A252,A:G,1,FALSE)=Sheet3!A252,VLOOKUP(Sheet3!A252,A:G,3,FALSE)=Sheet3!B252,VLOOKUP(Sheet3!A252,A:G,4,FALSE)=Sheet3!C252,VLOOKUP(Sheet3!A252,A:G,5,FALSE)=Sheet3!D252,VLOOKUP(Sheet3!A252,A:G,6,FALSE)=Sheet3!E252,VLOOKUP(Sheet3!A252,A:G,7,FALSE)=Sheet3!F252),VLOOKUP(Sheet3!A252,A:G,2,FALSE),"wpw")</f>
        <v>wpw</v>
      </c>
    </row>
    <row r="253" spans="1:18" x14ac:dyDescent="0.25">
      <c r="A253" t="s">
        <v>215</v>
      </c>
      <c r="B253" t="s">
        <v>3696</v>
      </c>
      <c r="C253" t="s">
        <v>342</v>
      </c>
      <c r="D253" t="s">
        <v>328</v>
      </c>
      <c r="E253" t="s">
        <v>132</v>
      </c>
      <c r="F253" t="s">
        <v>110</v>
      </c>
      <c r="G253" t="s">
        <v>208</v>
      </c>
      <c r="R253" t="str">
        <f>IF(AND(VLOOKUP(Sheet3!A253,A:G,1,FALSE)=Sheet3!A253,VLOOKUP(Sheet3!A253,A:G,3,FALSE)=Sheet3!B253,VLOOKUP(Sheet3!A253,A:G,4,FALSE)=Sheet3!C253,VLOOKUP(Sheet3!A253,A:G,5,FALSE)=Sheet3!D253,VLOOKUP(Sheet3!A253,A:G,6,FALSE)=Sheet3!E253,VLOOKUP(Sheet3!A253,A:G,7,FALSE)=Sheet3!F253),VLOOKUP(Sheet3!A253,A:G,2,FALSE),"wpw")</f>
        <v>wpw</v>
      </c>
    </row>
    <row r="254" spans="1:18" x14ac:dyDescent="0.25">
      <c r="A254" t="s">
        <v>215</v>
      </c>
      <c r="B254" t="s">
        <v>3700</v>
      </c>
      <c r="C254" t="s">
        <v>342</v>
      </c>
      <c r="D254" t="s">
        <v>328</v>
      </c>
      <c r="E254" t="s">
        <v>132</v>
      </c>
      <c r="F254" t="s">
        <v>110</v>
      </c>
      <c r="G254" t="s">
        <v>197</v>
      </c>
      <c r="R254" t="str">
        <f>IF(AND(VLOOKUP(Sheet3!A254,A:G,1,FALSE)=Sheet3!A254,VLOOKUP(Sheet3!A254,A:G,3,FALSE)=Sheet3!B254,VLOOKUP(Sheet3!A254,A:G,4,FALSE)=Sheet3!C254,VLOOKUP(Sheet3!A254,A:G,5,FALSE)=Sheet3!D254,VLOOKUP(Sheet3!A254,A:G,6,FALSE)=Sheet3!E254,VLOOKUP(Sheet3!A254,A:G,7,FALSE)=Sheet3!F254),VLOOKUP(Sheet3!A254,A:G,2,FALSE),"wpw")</f>
        <v>wpw</v>
      </c>
    </row>
    <row r="255" spans="1:18" x14ac:dyDescent="0.25">
      <c r="A255" t="s">
        <v>215</v>
      </c>
      <c r="B255" t="s">
        <v>3702</v>
      </c>
      <c r="C255" t="s">
        <v>342</v>
      </c>
      <c r="D255" t="s">
        <v>328</v>
      </c>
      <c r="E255" t="s">
        <v>132</v>
      </c>
      <c r="F255" t="s">
        <v>110</v>
      </c>
      <c r="G255" t="s">
        <v>208</v>
      </c>
      <c r="R255" t="str">
        <f>IF(AND(VLOOKUP(Sheet3!A255,A:G,1,FALSE)=Sheet3!A255,VLOOKUP(Sheet3!A255,A:G,3,FALSE)=Sheet3!B255,VLOOKUP(Sheet3!A255,A:G,4,FALSE)=Sheet3!C255,VLOOKUP(Sheet3!A255,A:G,5,FALSE)=Sheet3!D255,VLOOKUP(Sheet3!A255,A:G,6,FALSE)=Sheet3!E255,VLOOKUP(Sheet3!A255,A:G,7,FALSE)=Sheet3!F255),VLOOKUP(Sheet3!A255,A:G,2,FALSE),"wpw")</f>
        <v>wpw</v>
      </c>
    </row>
    <row r="256" spans="1:18" x14ac:dyDescent="0.25">
      <c r="A256" t="s">
        <v>215</v>
      </c>
      <c r="B256" t="s">
        <v>3704</v>
      </c>
      <c r="C256" t="s">
        <v>342</v>
      </c>
      <c r="D256" t="s">
        <v>328</v>
      </c>
      <c r="E256" t="s">
        <v>132</v>
      </c>
      <c r="F256" t="s">
        <v>99</v>
      </c>
      <c r="G256" t="s">
        <v>202</v>
      </c>
      <c r="R256" t="str">
        <f>IF(AND(VLOOKUP(Sheet3!A256,A:G,1,FALSE)=Sheet3!A256,VLOOKUP(Sheet3!A256,A:G,3,FALSE)=Sheet3!B256,VLOOKUP(Sheet3!A256,A:G,4,FALSE)=Sheet3!C256,VLOOKUP(Sheet3!A256,A:G,5,FALSE)=Sheet3!D256,VLOOKUP(Sheet3!A256,A:G,6,FALSE)=Sheet3!E256,VLOOKUP(Sheet3!A256,A:G,7,FALSE)=Sheet3!F256),VLOOKUP(Sheet3!A256,A:G,2,FALSE),"wpw")</f>
        <v>wpw</v>
      </c>
    </row>
    <row r="257" spans="1:18" x14ac:dyDescent="0.25">
      <c r="A257" t="s">
        <v>215</v>
      </c>
      <c r="B257" t="s">
        <v>3760</v>
      </c>
      <c r="C257" t="s">
        <v>342</v>
      </c>
      <c r="D257" t="s">
        <v>328</v>
      </c>
      <c r="E257" t="s">
        <v>132</v>
      </c>
      <c r="F257" t="s">
        <v>99</v>
      </c>
      <c r="G257" t="s">
        <v>29</v>
      </c>
      <c r="R257" t="str">
        <f>IF(AND(VLOOKUP(Sheet3!A257,A:G,1,FALSE)=Sheet3!A257,VLOOKUP(Sheet3!A257,A:G,3,FALSE)=Sheet3!B257,VLOOKUP(Sheet3!A257,A:G,4,FALSE)=Sheet3!C257,VLOOKUP(Sheet3!A257,A:G,5,FALSE)=Sheet3!D257,VLOOKUP(Sheet3!A257,A:G,6,FALSE)=Sheet3!E257,VLOOKUP(Sheet3!A257,A:G,7,FALSE)=Sheet3!F257),VLOOKUP(Sheet3!A257,A:G,2,FALSE),"wpw")</f>
        <v>wpw</v>
      </c>
    </row>
    <row r="258" spans="1:18" x14ac:dyDescent="0.25">
      <c r="A258" t="s">
        <v>215</v>
      </c>
      <c r="B258" t="s">
        <v>3761</v>
      </c>
      <c r="C258" t="s">
        <v>342</v>
      </c>
      <c r="D258" t="s">
        <v>328</v>
      </c>
      <c r="E258" t="s">
        <v>132</v>
      </c>
      <c r="F258" t="s">
        <v>114</v>
      </c>
      <c r="G258" t="s">
        <v>197</v>
      </c>
      <c r="R258" t="str">
        <f>IF(AND(VLOOKUP(Sheet3!A258,A:G,1,FALSE)=Sheet3!A258,VLOOKUP(Sheet3!A258,A:G,3,FALSE)=Sheet3!B258,VLOOKUP(Sheet3!A258,A:G,4,FALSE)=Sheet3!C258,VLOOKUP(Sheet3!A258,A:G,5,FALSE)=Sheet3!D258,VLOOKUP(Sheet3!A258,A:G,6,FALSE)=Sheet3!E258,VLOOKUP(Sheet3!A258,A:G,7,FALSE)=Sheet3!F258),VLOOKUP(Sheet3!A258,A:G,2,FALSE),"wpw")</f>
        <v>wpw</v>
      </c>
    </row>
    <row r="259" spans="1:18" x14ac:dyDescent="0.25">
      <c r="A259" t="s">
        <v>215</v>
      </c>
      <c r="B259" t="s">
        <v>3763</v>
      </c>
      <c r="C259" t="s">
        <v>342</v>
      </c>
      <c r="D259" t="s">
        <v>328</v>
      </c>
      <c r="E259" t="s">
        <v>132</v>
      </c>
      <c r="F259" t="s">
        <v>114</v>
      </c>
      <c r="G259" t="s">
        <v>208</v>
      </c>
      <c r="R259" t="str">
        <f>IF(AND(VLOOKUP(Sheet3!A259,A:G,1,FALSE)=Sheet3!A259,VLOOKUP(Sheet3!A259,A:G,3,FALSE)=Sheet3!B259,VLOOKUP(Sheet3!A259,A:G,4,FALSE)=Sheet3!C259,VLOOKUP(Sheet3!A259,A:G,5,FALSE)=Sheet3!D259,VLOOKUP(Sheet3!A259,A:G,6,FALSE)=Sheet3!E259,VLOOKUP(Sheet3!A259,A:G,7,FALSE)=Sheet3!F259),VLOOKUP(Sheet3!A259,A:G,2,FALSE),"wpw")</f>
        <v>wpw</v>
      </c>
    </row>
    <row r="260" spans="1:18" x14ac:dyDescent="0.25">
      <c r="A260" t="s">
        <v>215</v>
      </c>
      <c r="B260" t="s">
        <v>3771</v>
      </c>
      <c r="C260" t="s">
        <v>342</v>
      </c>
      <c r="D260" t="s">
        <v>328</v>
      </c>
      <c r="E260" t="s">
        <v>132</v>
      </c>
      <c r="F260" t="s">
        <v>99</v>
      </c>
      <c r="G260" t="s">
        <v>115</v>
      </c>
      <c r="R260" t="str">
        <f>IF(AND(VLOOKUP(Sheet3!A260,A:G,1,FALSE)=Sheet3!A260,VLOOKUP(Sheet3!A260,A:G,3,FALSE)=Sheet3!B260,VLOOKUP(Sheet3!A260,A:G,4,FALSE)=Sheet3!C260,VLOOKUP(Sheet3!A260,A:G,5,FALSE)=Sheet3!D260,VLOOKUP(Sheet3!A260,A:G,6,FALSE)=Sheet3!E260,VLOOKUP(Sheet3!A260,A:G,7,FALSE)=Sheet3!F260),VLOOKUP(Sheet3!A260,A:G,2,FALSE),"wpw")</f>
        <v>wpw</v>
      </c>
    </row>
    <row r="261" spans="1:18" x14ac:dyDescent="0.25">
      <c r="A261" t="s">
        <v>215</v>
      </c>
      <c r="B261" t="s">
        <v>3774</v>
      </c>
      <c r="C261" t="s">
        <v>342</v>
      </c>
      <c r="D261" t="s">
        <v>328</v>
      </c>
      <c r="E261" t="s">
        <v>132</v>
      </c>
      <c r="F261" t="s">
        <v>99</v>
      </c>
      <c r="G261" t="s">
        <v>208</v>
      </c>
      <c r="R261" t="str">
        <f>IF(AND(VLOOKUP(Sheet3!A261,A:G,1,FALSE)=Sheet3!A261,VLOOKUP(Sheet3!A261,A:G,3,FALSE)=Sheet3!B261,VLOOKUP(Sheet3!A261,A:G,4,FALSE)=Sheet3!C261,VLOOKUP(Sheet3!A261,A:G,5,FALSE)=Sheet3!D261,VLOOKUP(Sheet3!A261,A:G,6,FALSE)=Sheet3!E261,VLOOKUP(Sheet3!A261,A:G,7,FALSE)=Sheet3!F261),VLOOKUP(Sheet3!A261,A:G,2,FALSE),"wpw")</f>
        <v>wpw</v>
      </c>
    </row>
    <row r="262" spans="1:18" x14ac:dyDescent="0.25">
      <c r="A262" t="s">
        <v>215</v>
      </c>
      <c r="B262" t="s">
        <v>3775</v>
      </c>
      <c r="C262" t="s">
        <v>342</v>
      </c>
      <c r="D262" t="s">
        <v>328</v>
      </c>
      <c r="E262" t="s">
        <v>132</v>
      </c>
      <c r="F262" t="s">
        <v>99</v>
      </c>
      <c r="G262" t="s">
        <v>208</v>
      </c>
      <c r="R262" t="str">
        <f>IF(AND(VLOOKUP(Sheet3!A262,A:G,1,FALSE)=Sheet3!A262,VLOOKUP(Sheet3!A262,A:G,3,FALSE)=Sheet3!B262,VLOOKUP(Sheet3!A262,A:G,4,FALSE)=Sheet3!C262,VLOOKUP(Sheet3!A262,A:G,5,FALSE)=Sheet3!D262,VLOOKUP(Sheet3!A262,A:G,6,FALSE)=Sheet3!E262,VLOOKUP(Sheet3!A262,A:G,7,FALSE)=Sheet3!F262),VLOOKUP(Sheet3!A262,A:G,2,FALSE),"wpw")</f>
        <v>wpw</v>
      </c>
    </row>
    <row r="263" spans="1:18" x14ac:dyDescent="0.25">
      <c r="A263" t="s">
        <v>215</v>
      </c>
      <c r="B263" t="s">
        <v>3777</v>
      </c>
      <c r="C263" t="s">
        <v>342</v>
      </c>
      <c r="D263" t="s">
        <v>328</v>
      </c>
      <c r="E263" t="s">
        <v>132</v>
      </c>
      <c r="F263" t="s">
        <v>110</v>
      </c>
      <c r="G263" t="s">
        <v>223</v>
      </c>
      <c r="R263" t="str">
        <f>IF(AND(VLOOKUP(Sheet3!A263,A:G,1,FALSE)=Sheet3!A263,VLOOKUP(Sheet3!A263,A:G,3,FALSE)=Sheet3!B263,VLOOKUP(Sheet3!A263,A:G,4,FALSE)=Sheet3!C263,VLOOKUP(Sheet3!A263,A:G,5,FALSE)=Sheet3!D263,VLOOKUP(Sheet3!A263,A:G,6,FALSE)=Sheet3!E263,VLOOKUP(Sheet3!A263,A:G,7,FALSE)=Sheet3!F263),VLOOKUP(Sheet3!A263,A:G,2,FALSE),"wpw")</f>
        <v>/laptop-specs/dell-g7-7590-165/</v>
      </c>
    </row>
    <row r="264" spans="1:18" x14ac:dyDescent="0.25">
      <c r="A264" t="s">
        <v>215</v>
      </c>
      <c r="B264" t="s">
        <v>3780</v>
      </c>
      <c r="C264" t="s">
        <v>342</v>
      </c>
      <c r="D264" t="s">
        <v>328</v>
      </c>
      <c r="E264" t="s">
        <v>132</v>
      </c>
      <c r="F264" t="s">
        <v>99</v>
      </c>
      <c r="G264" t="s">
        <v>208</v>
      </c>
      <c r="R264" t="str">
        <f>IF(AND(VLOOKUP(Sheet3!A264,A:G,1,FALSE)=Sheet3!A264,VLOOKUP(Sheet3!A264,A:G,3,FALSE)=Sheet3!B264,VLOOKUP(Sheet3!A264,A:G,4,FALSE)=Sheet3!C264,VLOOKUP(Sheet3!A264,A:G,5,FALSE)=Sheet3!D264,VLOOKUP(Sheet3!A264,A:G,6,FALSE)=Sheet3!E264,VLOOKUP(Sheet3!A264,A:G,7,FALSE)=Sheet3!F264),VLOOKUP(Sheet3!A264,A:G,2,FALSE),"wpw")</f>
        <v>/laptop-specs/dell-g5-5500-51/</v>
      </c>
    </row>
    <row r="265" spans="1:18" x14ac:dyDescent="0.25">
      <c r="A265" t="s">
        <v>215</v>
      </c>
      <c r="B265" t="s">
        <v>3790</v>
      </c>
      <c r="C265" t="s">
        <v>342</v>
      </c>
      <c r="D265" t="s">
        <v>328</v>
      </c>
      <c r="E265" t="s">
        <v>132</v>
      </c>
      <c r="F265" t="s">
        <v>99</v>
      </c>
      <c r="G265" t="s">
        <v>202</v>
      </c>
      <c r="R265" t="str">
        <f>IF(AND(VLOOKUP(Sheet3!A265,A:G,1,FALSE)=Sheet3!A265,VLOOKUP(Sheet3!A265,A:G,3,FALSE)=Sheet3!B265,VLOOKUP(Sheet3!A265,A:G,4,FALSE)=Sheet3!C265,VLOOKUP(Sheet3!A265,A:G,5,FALSE)=Sheet3!D265,VLOOKUP(Sheet3!A265,A:G,6,FALSE)=Sheet3!E265,VLOOKUP(Sheet3!A265,A:G,7,FALSE)=Sheet3!F265),VLOOKUP(Sheet3!A265,A:G,2,FALSE),"wpw")</f>
        <v>wpw</v>
      </c>
    </row>
    <row r="266" spans="1:18" x14ac:dyDescent="0.25">
      <c r="A266" t="s">
        <v>215</v>
      </c>
      <c r="B266" t="s">
        <v>3791</v>
      </c>
      <c r="C266" t="s">
        <v>342</v>
      </c>
      <c r="D266" t="s">
        <v>328</v>
      </c>
      <c r="E266" t="s">
        <v>132</v>
      </c>
      <c r="F266" t="s">
        <v>99</v>
      </c>
      <c r="G266" t="s">
        <v>208</v>
      </c>
      <c r="R266" t="str">
        <f>IF(AND(VLOOKUP(Sheet3!A266,A:G,1,FALSE)=Sheet3!A266,VLOOKUP(Sheet3!A266,A:G,3,FALSE)=Sheet3!B266,VLOOKUP(Sheet3!A266,A:G,4,FALSE)=Sheet3!C266,VLOOKUP(Sheet3!A266,A:G,5,FALSE)=Sheet3!D266,VLOOKUP(Sheet3!A266,A:G,6,FALSE)=Sheet3!E266,VLOOKUP(Sheet3!A266,A:G,7,FALSE)=Sheet3!F266),VLOOKUP(Sheet3!A266,A:G,2,FALSE),"wpw")</f>
        <v>wpw</v>
      </c>
    </row>
    <row r="267" spans="1:18" x14ac:dyDescent="0.25">
      <c r="A267" t="s">
        <v>215</v>
      </c>
      <c r="B267" t="s">
        <v>3812</v>
      </c>
      <c r="C267" t="s">
        <v>342</v>
      </c>
      <c r="D267" t="s">
        <v>328</v>
      </c>
      <c r="E267" t="s">
        <v>132</v>
      </c>
      <c r="F267" t="s">
        <v>114</v>
      </c>
      <c r="G267" t="s">
        <v>48</v>
      </c>
      <c r="R267" t="str">
        <f>IF(AND(VLOOKUP(Sheet3!A267,A:G,1,FALSE)=Sheet3!A267,VLOOKUP(Sheet3!A267,A:G,3,FALSE)=Sheet3!B267,VLOOKUP(Sheet3!A267,A:G,4,FALSE)=Sheet3!C267,VLOOKUP(Sheet3!A267,A:G,5,FALSE)=Sheet3!D267,VLOOKUP(Sheet3!A267,A:G,6,FALSE)=Sheet3!E267,VLOOKUP(Sheet3!A267,A:G,7,FALSE)=Sheet3!F267),VLOOKUP(Sheet3!A267,A:G,2,FALSE),"wpw")</f>
        <v>wpw</v>
      </c>
    </row>
    <row r="268" spans="1:18" x14ac:dyDescent="0.25">
      <c r="A268" t="s">
        <v>215</v>
      </c>
      <c r="B268" t="s">
        <v>3813</v>
      </c>
      <c r="C268" t="s">
        <v>342</v>
      </c>
      <c r="D268" t="s">
        <v>328</v>
      </c>
      <c r="E268" t="s">
        <v>132</v>
      </c>
      <c r="F268" t="s">
        <v>99</v>
      </c>
      <c r="G268" t="s">
        <v>48</v>
      </c>
      <c r="R268" t="str">
        <f>IF(AND(VLOOKUP(Sheet3!A268,A:G,1,FALSE)=Sheet3!A268,VLOOKUP(Sheet3!A268,A:G,3,FALSE)=Sheet3!B268,VLOOKUP(Sheet3!A268,A:G,4,FALSE)=Sheet3!C268,VLOOKUP(Sheet3!A268,A:G,5,FALSE)=Sheet3!D268,VLOOKUP(Sheet3!A268,A:G,6,FALSE)=Sheet3!E268,VLOOKUP(Sheet3!A268,A:G,7,FALSE)=Sheet3!F268),VLOOKUP(Sheet3!A268,A:G,2,FALSE),"wpw")</f>
        <v>wpw</v>
      </c>
    </row>
    <row r="269" spans="1:18" x14ac:dyDescent="0.25">
      <c r="A269" t="s">
        <v>215</v>
      </c>
      <c r="B269" t="s">
        <v>3814</v>
      </c>
      <c r="C269" t="s">
        <v>342</v>
      </c>
      <c r="D269" t="s">
        <v>328</v>
      </c>
      <c r="E269" t="s">
        <v>132</v>
      </c>
      <c r="F269" t="s">
        <v>114</v>
      </c>
      <c r="G269" t="s">
        <v>206</v>
      </c>
      <c r="R269" t="str">
        <f>IF(AND(VLOOKUP(Sheet3!A269,A:G,1,FALSE)=Sheet3!A269,VLOOKUP(Sheet3!A269,A:G,3,FALSE)=Sheet3!B269,VLOOKUP(Sheet3!A269,A:G,4,FALSE)=Sheet3!C269,VLOOKUP(Sheet3!A269,A:G,5,FALSE)=Sheet3!D269,VLOOKUP(Sheet3!A269,A:G,6,FALSE)=Sheet3!E269,VLOOKUP(Sheet3!A269,A:G,7,FALSE)=Sheet3!F269),VLOOKUP(Sheet3!A269,A:G,2,FALSE),"wpw")</f>
        <v>wpw</v>
      </c>
    </row>
    <row r="270" spans="1:18" x14ac:dyDescent="0.25">
      <c r="A270" t="s">
        <v>215</v>
      </c>
      <c r="B270" t="s">
        <v>3829</v>
      </c>
      <c r="C270" t="s">
        <v>342</v>
      </c>
      <c r="D270" t="s">
        <v>328</v>
      </c>
      <c r="E270" t="s">
        <v>132</v>
      </c>
      <c r="F270" t="s">
        <v>99</v>
      </c>
      <c r="G270" t="s">
        <v>35</v>
      </c>
      <c r="R270" t="str">
        <f>IF(AND(VLOOKUP(Sheet3!A270,A:G,1,FALSE)=Sheet3!A270,VLOOKUP(Sheet3!A270,A:G,3,FALSE)=Sheet3!B270,VLOOKUP(Sheet3!A270,A:G,4,FALSE)=Sheet3!C270,VLOOKUP(Sheet3!A270,A:G,5,FALSE)=Sheet3!D270,VLOOKUP(Sheet3!A270,A:G,6,FALSE)=Sheet3!E270,VLOOKUP(Sheet3!A270,A:G,7,FALSE)=Sheet3!F270),VLOOKUP(Sheet3!A270,A:G,2,FALSE),"wpw")</f>
        <v>/laptop-specs/dell-g3-3590-59/</v>
      </c>
    </row>
    <row r="271" spans="1:18" x14ac:dyDescent="0.25">
      <c r="A271" t="s">
        <v>215</v>
      </c>
      <c r="B271" t="s">
        <v>3830</v>
      </c>
      <c r="C271" t="s">
        <v>342</v>
      </c>
      <c r="D271" t="s">
        <v>328</v>
      </c>
      <c r="E271" t="s">
        <v>132</v>
      </c>
      <c r="F271" t="s">
        <v>110</v>
      </c>
      <c r="G271" t="s">
        <v>48</v>
      </c>
      <c r="R271" t="str">
        <f>IF(AND(VLOOKUP(Sheet3!A271,A:G,1,FALSE)=Sheet3!A271,VLOOKUP(Sheet3!A271,A:G,3,FALSE)=Sheet3!B271,VLOOKUP(Sheet3!A271,A:G,4,FALSE)=Sheet3!C271,VLOOKUP(Sheet3!A271,A:G,5,FALSE)=Sheet3!D271,VLOOKUP(Sheet3!A271,A:G,6,FALSE)=Sheet3!E271,VLOOKUP(Sheet3!A271,A:G,7,FALSE)=Sheet3!F271),VLOOKUP(Sheet3!A271,A:G,2,FALSE),"wpw")</f>
        <v>wpw</v>
      </c>
    </row>
    <row r="272" spans="1:18" x14ac:dyDescent="0.25">
      <c r="A272" t="s">
        <v>215</v>
      </c>
      <c r="B272" t="s">
        <v>3831</v>
      </c>
      <c r="C272" t="s">
        <v>342</v>
      </c>
      <c r="D272" t="s">
        <v>328</v>
      </c>
      <c r="E272" t="s">
        <v>132</v>
      </c>
      <c r="F272" t="s">
        <v>110</v>
      </c>
      <c r="G272" t="s">
        <v>29</v>
      </c>
      <c r="R272" t="str">
        <f>IF(AND(VLOOKUP(Sheet3!A272,A:G,1,FALSE)=Sheet3!A272,VLOOKUP(Sheet3!A272,A:G,3,FALSE)=Sheet3!B272,VLOOKUP(Sheet3!A272,A:G,4,FALSE)=Sheet3!C272,VLOOKUP(Sheet3!A272,A:G,5,FALSE)=Sheet3!D272,VLOOKUP(Sheet3!A272,A:G,6,FALSE)=Sheet3!E272,VLOOKUP(Sheet3!A272,A:G,7,FALSE)=Sheet3!F272),VLOOKUP(Sheet3!A272,A:G,2,FALSE),"wpw")</f>
        <v>wpw</v>
      </c>
    </row>
    <row r="273" spans="1:18" x14ac:dyDescent="0.25">
      <c r="A273" t="s">
        <v>215</v>
      </c>
      <c r="B273" t="s">
        <v>3835</v>
      </c>
      <c r="C273" t="s">
        <v>342</v>
      </c>
      <c r="D273" t="s">
        <v>328</v>
      </c>
      <c r="E273" t="s">
        <v>132</v>
      </c>
      <c r="F273" t="s">
        <v>110</v>
      </c>
      <c r="G273" t="s">
        <v>251</v>
      </c>
      <c r="R273" t="str">
        <f>IF(AND(VLOOKUP(Sheet3!A273,A:G,1,FALSE)=Sheet3!A273,VLOOKUP(Sheet3!A273,A:G,3,FALSE)=Sheet3!B273,VLOOKUP(Sheet3!A273,A:G,4,FALSE)=Sheet3!C273,VLOOKUP(Sheet3!A273,A:G,5,FALSE)=Sheet3!D273,VLOOKUP(Sheet3!A273,A:G,6,FALSE)=Sheet3!E273,VLOOKUP(Sheet3!A273,A:G,7,FALSE)=Sheet3!F273),VLOOKUP(Sheet3!A273,A:G,2,FALSE),"wpw")</f>
        <v>wpw</v>
      </c>
    </row>
    <row r="274" spans="1:18" x14ac:dyDescent="0.25">
      <c r="A274" t="s">
        <v>215</v>
      </c>
      <c r="B274" t="s">
        <v>3839</v>
      </c>
      <c r="C274" t="s">
        <v>342</v>
      </c>
      <c r="D274" t="s">
        <v>328</v>
      </c>
      <c r="E274" t="s">
        <v>132</v>
      </c>
      <c r="F274" t="s">
        <v>110</v>
      </c>
      <c r="G274" t="s">
        <v>210</v>
      </c>
      <c r="R274" t="str">
        <f>IF(AND(VLOOKUP(Sheet3!A274,A:G,1,FALSE)=Sheet3!A274,VLOOKUP(Sheet3!A274,A:G,3,FALSE)=Sheet3!B274,VLOOKUP(Sheet3!A274,A:G,4,FALSE)=Sheet3!C274,VLOOKUP(Sheet3!A274,A:G,5,FALSE)=Sheet3!D274,VLOOKUP(Sheet3!A274,A:G,6,FALSE)=Sheet3!E274,VLOOKUP(Sheet3!A274,A:G,7,FALSE)=Sheet3!F274),VLOOKUP(Sheet3!A274,A:G,2,FALSE),"wpw")</f>
        <v>wpw</v>
      </c>
    </row>
    <row r="275" spans="1:18" x14ac:dyDescent="0.25">
      <c r="A275" t="s">
        <v>215</v>
      </c>
      <c r="B275" t="s">
        <v>3871</v>
      </c>
      <c r="C275" t="s">
        <v>342</v>
      </c>
      <c r="D275" t="s">
        <v>328</v>
      </c>
      <c r="E275" t="s">
        <v>132</v>
      </c>
      <c r="F275" t="s">
        <v>211</v>
      </c>
      <c r="G275" t="s">
        <v>115</v>
      </c>
      <c r="R275" t="str">
        <f>IF(AND(VLOOKUP(Sheet3!A275,A:G,1,FALSE)=Sheet3!A275,VLOOKUP(Sheet3!A275,A:G,3,FALSE)=Sheet3!B275,VLOOKUP(Sheet3!A275,A:G,4,FALSE)=Sheet3!C275,VLOOKUP(Sheet3!A275,A:G,5,FALSE)=Sheet3!D275,VLOOKUP(Sheet3!A275,A:G,6,FALSE)=Sheet3!E275,VLOOKUP(Sheet3!A275,A:G,7,FALSE)=Sheet3!F275),VLOOKUP(Sheet3!A275,A:G,2,FALSE),"wpw")</f>
        <v>/laptop-specs/hp-omen-15-33/</v>
      </c>
    </row>
    <row r="276" spans="1:18" x14ac:dyDescent="0.25">
      <c r="A276" t="s">
        <v>215</v>
      </c>
      <c r="B276" t="s">
        <v>3873</v>
      </c>
      <c r="C276" t="s">
        <v>342</v>
      </c>
      <c r="D276" t="s">
        <v>328</v>
      </c>
      <c r="E276" t="s">
        <v>132</v>
      </c>
      <c r="F276" t="s">
        <v>99</v>
      </c>
      <c r="G276" t="s">
        <v>48</v>
      </c>
      <c r="R276" t="str">
        <f>IF(AND(VLOOKUP(Sheet3!A276,A:G,1,FALSE)=Sheet3!A276,VLOOKUP(Sheet3!A276,A:G,3,FALSE)=Sheet3!B276,VLOOKUP(Sheet3!A276,A:G,4,FALSE)=Sheet3!C276,VLOOKUP(Sheet3!A276,A:G,5,FALSE)=Sheet3!D276,VLOOKUP(Sheet3!A276,A:G,6,FALSE)=Sheet3!E276,VLOOKUP(Sheet3!A276,A:G,7,FALSE)=Sheet3!F276),VLOOKUP(Sheet3!A276,A:G,2,FALSE),"wpw")</f>
        <v>wpw</v>
      </c>
    </row>
    <row r="277" spans="1:18" x14ac:dyDescent="0.25">
      <c r="A277" t="s">
        <v>215</v>
      </c>
      <c r="B277" t="s">
        <v>3883</v>
      </c>
      <c r="C277" t="s">
        <v>342</v>
      </c>
      <c r="D277" t="s">
        <v>328</v>
      </c>
      <c r="E277" t="s">
        <v>132</v>
      </c>
      <c r="F277" t="s">
        <v>99</v>
      </c>
      <c r="G277" t="s">
        <v>197</v>
      </c>
      <c r="R277" t="str">
        <f>IF(AND(VLOOKUP(Sheet3!A277,A:G,1,FALSE)=Sheet3!A277,VLOOKUP(Sheet3!A277,A:G,3,FALSE)=Sheet3!B277,VLOOKUP(Sheet3!A277,A:G,4,FALSE)=Sheet3!C277,VLOOKUP(Sheet3!A277,A:G,5,FALSE)=Sheet3!D277,VLOOKUP(Sheet3!A277,A:G,6,FALSE)=Sheet3!E277,VLOOKUP(Sheet3!A277,A:G,7,FALSE)=Sheet3!F277),VLOOKUP(Sheet3!A277,A:G,2,FALSE),"wpw")</f>
        <v>wpw</v>
      </c>
    </row>
    <row r="278" spans="1:18" x14ac:dyDescent="0.25">
      <c r="A278" t="s">
        <v>215</v>
      </c>
      <c r="B278" t="s">
        <v>3885</v>
      </c>
      <c r="C278" t="s">
        <v>342</v>
      </c>
      <c r="D278" t="s">
        <v>328</v>
      </c>
      <c r="E278" t="s">
        <v>132</v>
      </c>
      <c r="F278" t="s">
        <v>114</v>
      </c>
      <c r="G278" t="s">
        <v>223</v>
      </c>
      <c r="R278" t="str">
        <f>IF(AND(VLOOKUP(Sheet3!A278,A:G,1,FALSE)=Sheet3!A278,VLOOKUP(Sheet3!A278,A:G,3,FALSE)=Sheet3!B278,VLOOKUP(Sheet3!A278,A:G,4,FALSE)=Sheet3!C278,VLOOKUP(Sheet3!A278,A:G,5,FALSE)=Sheet3!D278,VLOOKUP(Sheet3!A278,A:G,6,FALSE)=Sheet3!E278,VLOOKUP(Sheet3!A278,A:G,7,FALSE)=Sheet3!F278),VLOOKUP(Sheet3!A278,A:G,2,FALSE),"wpw")</f>
        <v>/laptop-specs/dell-inspiron-15-7577-17/</v>
      </c>
    </row>
    <row r="279" spans="1:18" x14ac:dyDescent="0.25">
      <c r="A279" t="s">
        <v>215</v>
      </c>
      <c r="B279" t="s">
        <v>3905</v>
      </c>
      <c r="C279" t="s">
        <v>342</v>
      </c>
      <c r="D279" t="s">
        <v>328</v>
      </c>
      <c r="E279" t="s">
        <v>132</v>
      </c>
      <c r="F279" t="s">
        <v>211</v>
      </c>
      <c r="G279" t="s">
        <v>29</v>
      </c>
      <c r="R279" t="str">
        <f>IF(AND(VLOOKUP(Sheet3!A279,A:G,1,FALSE)=Sheet3!A279,VLOOKUP(Sheet3!A279,A:G,3,FALSE)=Sheet3!B279,VLOOKUP(Sheet3!A279,A:G,4,FALSE)=Sheet3!C279,VLOOKUP(Sheet3!A279,A:G,5,FALSE)=Sheet3!D279,VLOOKUP(Sheet3!A279,A:G,6,FALSE)=Sheet3!E279,VLOOKUP(Sheet3!A279,A:G,7,FALSE)=Sheet3!F279),VLOOKUP(Sheet3!A279,A:G,2,FALSE),"wpw")</f>
        <v>wpw</v>
      </c>
    </row>
    <row r="280" spans="1:18" x14ac:dyDescent="0.25">
      <c r="A280" t="s">
        <v>215</v>
      </c>
      <c r="B280" t="s">
        <v>3907</v>
      </c>
      <c r="C280" t="s">
        <v>342</v>
      </c>
      <c r="D280" t="s">
        <v>328</v>
      </c>
      <c r="E280" t="s">
        <v>200</v>
      </c>
      <c r="F280" t="s">
        <v>99</v>
      </c>
      <c r="G280" t="s">
        <v>197</v>
      </c>
      <c r="R280" t="str">
        <f>IF(AND(VLOOKUP(Sheet3!A280,A:G,1,FALSE)=Sheet3!A280,VLOOKUP(Sheet3!A280,A:G,3,FALSE)=Sheet3!B280,VLOOKUP(Sheet3!A280,A:G,4,FALSE)=Sheet3!C280,VLOOKUP(Sheet3!A280,A:G,5,FALSE)=Sheet3!D280,VLOOKUP(Sheet3!A280,A:G,6,FALSE)=Sheet3!E280,VLOOKUP(Sheet3!A280,A:G,7,FALSE)=Sheet3!F280),VLOOKUP(Sheet3!A280,A:G,2,FALSE),"wpw")</f>
        <v>wpw</v>
      </c>
    </row>
    <row r="281" spans="1:18" x14ac:dyDescent="0.25">
      <c r="A281" t="s">
        <v>215</v>
      </c>
      <c r="B281" t="s">
        <v>3908</v>
      </c>
      <c r="C281" t="s">
        <v>342</v>
      </c>
      <c r="D281" t="s">
        <v>328</v>
      </c>
      <c r="E281" t="s">
        <v>132</v>
      </c>
      <c r="F281" t="s">
        <v>211</v>
      </c>
      <c r="G281" t="s">
        <v>115</v>
      </c>
      <c r="R281" t="str">
        <f>IF(AND(VLOOKUP(Sheet3!A281,A:G,1,FALSE)=Sheet3!A281,VLOOKUP(Sheet3!A281,A:G,3,FALSE)=Sheet3!B281,VLOOKUP(Sheet3!A281,A:G,4,FALSE)=Sheet3!C281,VLOOKUP(Sheet3!A281,A:G,5,FALSE)=Sheet3!D281,VLOOKUP(Sheet3!A281,A:G,6,FALSE)=Sheet3!E281,VLOOKUP(Sheet3!A281,A:G,7,FALSE)=Sheet3!F281),VLOOKUP(Sheet3!A281,A:G,2,FALSE),"wpw")</f>
        <v>/laptop-specs/dell-g3-17-3779-17/</v>
      </c>
    </row>
    <row r="282" spans="1:18" x14ac:dyDescent="0.25">
      <c r="A282" t="s">
        <v>215</v>
      </c>
      <c r="B282" t="s">
        <v>3946</v>
      </c>
      <c r="C282" t="s">
        <v>342</v>
      </c>
      <c r="D282" t="s">
        <v>328</v>
      </c>
      <c r="E282" t="s">
        <v>132</v>
      </c>
      <c r="F282" t="s">
        <v>110</v>
      </c>
      <c r="G282" t="s">
        <v>48</v>
      </c>
      <c r="R282" t="str">
        <f>IF(AND(VLOOKUP(Sheet3!A282,A:G,1,FALSE)=Sheet3!A282,VLOOKUP(Sheet3!A282,A:G,3,FALSE)=Sheet3!B282,VLOOKUP(Sheet3!A282,A:G,4,FALSE)=Sheet3!C282,VLOOKUP(Sheet3!A282,A:G,5,FALSE)=Sheet3!D282,VLOOKUP(Sheet3!A282,A:G,6,FALSE)=Sheet3!E282,VLOOKUP(Sheet3!A282,A:G,7,FALSE)=Sheet3!F282),VLOOKUP(Sheet3!A282,A:G,2,FALSE),"wpw")</f>
        <v>wpw</v>
      </c>
    </row>
    <row r="283" spans="1:18" x14ac:dyDescent="0.25">
      <c r="A283" t="s">
        <v>215</v>
      </c>
      <c r="B283" t="s">
        <v>3948</v>
      </c>
      <c r="C283" t="s">
        <v>342</v>
      </c>
      <c r="D283" t="s">
        <v>328</v>
      </c>
      <c r="E283" t="s">
        <v>132</v>
      </c>
      <c r="F283" t="s">
        <v>114</v>
      </c>
      <c r="G283" t="s">
        <v>29</v>
      </c>
      <c r="R283" t="str">
        <f>IF(AND(VLOOKUP(Sheet3!A283,A:G,1,FALSE)=Sheet3!A283,VLOOKUP(Sheet3!A283,A:G,3,FALSE)=Sheet3!B283,VLOOKUP(Sheet3!A283,A:G,4,FALSE)=Sheet3!C283,VLOOKUP(Sheet3!A283,A:G,5,FALSE)=Sheet3!D283,VLOOKUP(Sheet3!A283,A:G,6,FALSE)=Sheet3!E283,VLOOKUP(Sheet3!A283,A:G,7,FALSE)=Sheet3!F283),VLOOKUP(Sheet3!A283,A:G,2,FALSE),"wpw")</f>
        <v>wpw</v>
      </c>
    </row>
    <row r="284" spans="1:18" x14ac:dyDescent="0.25">
      <c r="A284" t="s">
        <v>215</v>
      </c>
      <c r="B284" t="s">
        <v>3949</v>
      </c>
      <c r="C284" t="s">
        <v>342</v>
      </c>
      <c r="D284" t="s">
        <v>328</v>
      </c>
      <c r="E284" t="s">
        <v>132</v>
      </c>
      <c r="F284" t="s">
        <v>114</v>
      </c>
      <c r="G284" t="s">
        <v>210</v>
      </c>
      <c r="R284" t="str">
        <f>IF(AND(VLOOKUP(Sheet3!A284,A:G,1,FALSE)=Sheet3!A284,VLOOKUP(Sheet3!A284,A:G,3,FALSE)=Sheet3!B284,VLOOKUP(Sheet3!A284,A:G,4,FALSE)=Sheet3!C284,VLOOKUP(Sheet3!A284,A:G,5,FALSE)=Sheet3!D284,VLOOKUP(Sheet3!A284,A:G,6,FALSE)=Sheet3!E284,VLOOKUP(Sheet3!A284,A:G,7,FALSE)=Sheet3!F284),VLOOKUP(Sheet3!A284,A:G,2,FALSE),"wpw")</f>
        <v>/laptop-specs/lenovo-legion-y520-192/</v>
      </c>
    </row>
    <row r="285" spans="1:18" x14ac:dyDescent="0.25">
      <c r="A285" t="s">
        <v>215</v>
      </c>
      <c r="B285" t="s">
        <v>3950</v>
      </c>
      <c r="C285" t="s">
        <v>342</v>
      </c>
      <c r="D285" t="s">
        <v>328</v>
      </c>
      <c r="E285" t="s">
        <v>132</v>
      </c>
      <c r="F285" t="s">
        <v>211</v>
      </c>
      <c r="G285" t="s">
        <v>48</v>
      </c>
      <c r="R285" t="str">
        <f>IF(AND(VLOOKUP(Sheet3!A285,A:G,1,FALSE)=Sheet3!A285,VLOOKUP(Sheet3!A285,A:G,3,FALSE)=Sheet3!B285,VLOOKUP(Sheet3!A285,A:G,4,FALSE)=Sheet3!C285,VLOOKUP(Sheet3!A285,A:G,5,FALSE)=Sheet3!D285,VLOOKUP(Sheet3!A285,A:G,6,FALSE)=Sheet3!E285,VLOOKUP(Sheet3!A285,A:G,7,FALSE)=Sheet3!F285),VLOOKUP(Sheet3!A285,A:G,2,FALSE),"wpw")</f>
        <v>wpw</v>
      </c>
    </row>
    <row r="286" spans="1:18" x14ac:dyDescent="0.25">
      <c r="A286" t="s">
        <v>215</v>
      </c>
      <c r="B286" t="s">
        <v>3952</v>
      </c>
      <c r="C286" t="s">
        <v>342</v>
      </c>
      <c r="D286" t="s">
        <v>328</v>
      </c>
      <c r="E286" t="s">
        <v>132</v>
      </c>
      <c r="F286" t="s">
        <v>110</v>
      </c>
      <c r="G286" t="s">
        <v>206</v>
      </c>
      <c r="R286" t="str">
        <f>IF(AND(VLOOKUP(Sheet3!A286,A:G,1,FALSE)=Sheet3!A286,VLOOKUP(Sheet3!A286,A:G,3,FALSE)=Sheet3!B286,VLOOKUP(Sheet3!A286,A:G,4,FALSE)=Sheet3!C286,VLOOKUP(Sheet3!A286,A:G,5,FALSE)=Sheet3!D286,VLOOKUP(Sheet3!A286,A:G,6,FALSE)=Sheet3!E286,VLOOKUP(Sheet3!A286,A:G,7,FALSE)=Sheet3!F286),VLOOKUP(Sheet3!A286,A:G,2,FALSE),"wpw")</f>
        <v>wpw</v>
      </c>
    </row>
    <row r="287" spans="1:18" x14ac:dyDescent="0.25">
      <c r="A287" t="s">
        <v>215</v>
      </c>
      <c r="B287" t="s">
        <v>3955</v>
      </c>
      <c r="C287" t="s">
        <v>342</v>
      </c>
      <c r="D287" t="s">
        <v>328</v>
      </c>
      <c r="E287" t="s">
        <v>132</v>
      </c>
      <c r="F287" t="s">
        <v>99</v>
      </c>
      <c r="G287" t="s">
        <v>208</v>
      </c>
      <c r="R287" t="str">
        <f>IF(AND(VLOOKUP(Sheet3!A287,A:G,1,FALSE)=Sheet3!A287,VLOOKUP(Sheet3!A287,A:G,3,FALSE)=Sheet3!B287,VLOOKUP(Sheet3!A287,A:G,4,FALSE)=Sheet3!C287,VLOOKUP(Sheet3!A287,A:G,5,FALSE)=Sheet3!D287,VLOOKUP(Sheet3!A287,A:G,6,FALSE)=Sheet3!E287,VLOOKUP(Sheet3!A287,A:G,7,FALSE)=Sheet3!F287),VLOOKUP(Sheet3!A287,A:G,2,FALSE),"wpw")</f>
        <v>wpw</v>
      </c>
    </row>
    <row r="288" spans="1:18" x14ac:dyDescent="0.25">
      <c r="A288" t="s">
        <v>215</v>
      </c>
      <c r="B288" t="s">
        <v>3966</v>
      </c>
      <c r="C288" t="s">
        <v>342</v>
      </c>
      <c r="D288" t="s">
        <v>328</v>
      </c>
      <c r="E288" t="s">
        <v>132</v>
      </c>
      <c r="F288" t="s">
        <v>99</v>
      </c>
      <c r="G288" t="s">
        <v>208</v>
      </c>
      <c r="R288" t="str">
        <f>IF(AND(VLOOKUP(Sheet3!A288,A:G,1,FALSE)=Sheet3!A288,VLOOKUP(Sheet3!A288,A:G,3,FALSE)=Sheet3!B288,VLOOKUP(Sheet3!A288,A:G,4,FALSE)=Sheet3!C288,VLOOKUP(Sheet3!A288,A:G,5,FALSE)=Sheet3!D288,VLOOKUP(Sheet3!A288,A:G,6,FALSE)=Sheet3!E288,VLOOKUP(Sheet3!A288,A:G,7,FALSE)=Sheet3!F288),VLOOKUP(Sheet3!A288,A:G,2,FALSE),"wpw")</f>
        <v>wpw</v>
      </c>
    </row>
    <row r="289" spans="1:18" x14ac:dyDescent="0.25">
      <c r="A289" t="s">
        <v>215</v>
      </c>
      <c r="B289" t="s">
        <v>3973</v>
      </c>
      <c r="C289" t="s">
        <v>342</v>
      </c>
      <c r="D289" t="s">
        <v>328</v>
      </c>
      <c r="E289" t="s">
        <v>132</v>
      </c>
      <c r="F289" t="s">
        <v>110</v>
      </c>
      <c r="G289" t="s">
        <v>251</v>
      </c>
      <c r="R289" t="str">
        <f>IF(AND(VLOOKUP(Sheet3!A289,A:G,1,FALSE)=Sheet3!A289,VLOOKUP(Sheet3!A289,A:G,3,FALSE)=Sheet3!B289,VLOOKUP(Sheet3!A289,A:G,4,FALSE)=Sheet3!C289,VLOOKUP(Sheet3!A289,A:G,5,FALSE)=Sheet3!D289,VLOOKUP(Sheet3!A289,A:G,6,FALSE)=Sheet3!E289,VLOOKUP(Sheet3!A289,A:G,7,FALSE)=Sheet3!F289),VLOOKUP(Sheet3!A289,A:G,2,FALSE),"wpw")</f>
        <v>wpw</v>
      </c>
    </row>
    <row r="290" spans="1:18" x14ac:dyDescent="0.25">
      <c r="A290" t="s">
        <v>215</v>
      </c>
      <c r="B290" t="s">
        <v>3980</v>
      </c>
      <c r="C290" t="s">
        <v>342</v>
      </c>
      <c r="D290" t="s">
        <v>328</v>
      </c>
      <c r="E290" t="s">
        <v>132</v>
      </c>
      <c r="F290" t="s">
        <v>99</v>
      </c>
      <c r="G290" t="s">
        <v>206</v>
      </c>
      <c r="R290" t="str">
        <f>IF(AND(VLOOKUP(Sheet3!A290,A:G,1,FALSE)=Sheet3!A290,VLOOKUP(Sheet3!A290,A:G,3,FALSE)=Sheet3!B290,VLOOKUP(Sheet3!A290,A:G,4,FALSE)=Sheet3!C290,VLOOKUP(Sheet3!A290,A:G,5,FALSE)=Sheet3!D290,VLOOKUP(Sheet3!A290,A:G,6,FALSE)=Sheet3!E290,VLOOKUP(Sheet3!A290,A:G,7,FALSE)=Sheet3!F290),VLOOKUP(Sheet3!A290,A:G,2,FALSE),"wpw")</f>
        <v>wpw</v>
      </c>
    </row>
    <row r="291" spans="1:18" x14ac:dyDescent="0.25">
      <c r="A291" t="s">
        <v>215</v>
      </c>
      <c r="B291" t="s">
        <v>3987</v>
      </c>
      <c r="C291" t="s">
        <v>342</v>
      </c>
      <c r="D291" t="s">
        <v>328</v>
      </c>
      <c r="E291" t="s">
        <v>132</v>
      </c>
      <c r="F291" t="s">
        <v>99</v>
      </c>
      <c r="G291" t="s">
        <v>208</v>
      </c>
      <c r="R291" t="str">
        <f>IF(AND(VLOOKUP(Sheet3!A291,A:G,1,FALSE)=Sheet3!A291,VLOOKUP(Sheet3!A291,A:G,3,FALSE)=Sheet3!B291,VLOOKUP(Sheet3!A291,A:G,4,FALSE)=Sheet3!C291,VLOOKUP(Sheet3!A291,A:G,5,FALSE)=Sheet3!D291,VLOOKUP(Sheet3!A291,A:G,6,FALSE)=Sheet3!E291,VLOOKUP(Sheet3!A291,A:G,7,FALSE)=Sheet3!F291),VLOOKUP(Sheet3!A291,A:G,2,FALSE),"wpw")</f>
        <v>wpw</v>
      </c>
    </row>
    <row r="292" spans="1:18" x14ac:dyDescent="0.25">
      <c r="A292" t="s">
        <v>215</v>
      </c>
      <c r="B292" t="s">
        <v>3992</v>
      </c>
      <c r="C292" t="s">
        <v>342</v>
      </c>
      <c r="D292" t="s">
        <v>328</v>
      </c>
      <c r="E292" t="s">
        <v>132</v>
      </c>
      <c r="F292" t="s">
        <v>110</v>
      </c>
      <c r="G292" t="s">
        <v>202</v>
      </c>
      <c r="R292" t="str">
        <f>IF(AND(VLOOKUP(Sheet3!A292,A:G,1,FALSE)=Sheet3!A292,VLOOKUP(Sheet3!A292,A:G,3,FALSE)=Sheet3!B292,VLOOKUP(Sheet3!A292,A:G,4,FALSE)=Sheet3!C292,VLOOKUP(Sheet3!A292,A:G,5,FALSE)=Sheet3!D292,VLOOKUP(Sheet3!A292,A:G,6,FALSE)=Sheet3!E292,VLOOKUP(Sheet3!A292,A:G,7,FALSE)=Sheet3!F292),VLOOKUP(Sheet3!A292,A:G,2,FALSE),"wpw")</f>
        <v>/laptop-specs/asus-rog-zephyrus-g14-ga401-73/</v>
      </c>
    </row>
    <row r="293" spans="1:18" x14ac:dyDescent="0.25">
      <c r="A293" t="s">
        <v>215</v>
      </c>
      <c r="B293" t="s">
        <v>3994</v>
      </c>
      <c r="C293" t="s">
        <v>342</v>
      </c>
      <c r="D293" t="s">
        <v>328</v>
      </c>
      <c r="E293" t="s">
        <v>132</v>
      </c>
      <c r="F293" t="s">
        <v>99</v>
      </c>
      <c r="G293" t="s">
        <v>210</v>
      </c>
      <c r="R293" t="str">
        <f>IF(AND(VLOOKUP(Sheet3!A293,A:G,1,FALSE)=Sheet3!A293,VLOOKUP(Sheet3!A293,A:G,3,FALSE)=Sheet3!B293,VLOOKUP(Sheet3!A293,A:G,4,FALSE)=Sheet3!C293,VLOOKUP(Sheet3!A293,A:G,5,FALSE)=Sheet3!D293,VLOOKUP(Sheet3!A293,A:G,6,FALSE)=Sheet3!E293,VLOOKUP(Sheet3!A293,A:G,7,FALSE)=Sheet3!F293),VLOOKUP(Sheet3!A293,A:G,2,FALSE),"wpw")</f>
        <v>wpw</v>
      </c>
    </row>
    <row r="294" spans="1:18" x14ac:dyDescent="0.25">
      <c r="A294" t="s">
        <v>215</v>
      </c>
      <c r="B294" t="s">
        <v>3995</v>
      </c>
      <c r="C294" t="s">
        <v>342</v>
      </c>
      <c r="D294" t="s">
        <v>328</v>
      </c>
      <c r="E294" t="s">
        <v>132</v>
      </c>
      <c r="F294" t="s">
        <v>99</v>
      </c>
      <c r="G294" t="s">
        <v>210</v>
      </c>
      <c r="R294" t="str">
        <f>IF(AND(VLOOKUP(Sheet3!A294,A:G,1,FALSE)=Sheet3!A294,VLOOKUP(Sheet3!A294,A:G,3,FALSE)=Sheet3!B294,VLOOKUP(Sheet3!A294,A:G,4,FALSE)=Sheet3!C294,VLOOKUP(Sheet3!A294,A:G,5,FALSE)=Sheet3!D294,VLOOKUP(Sheet3!A294,A:G,6,FALSE)=Sheet3!E294,VLOOKUP(Sheet3!A294,A:G,7,FALSE)=Sheet3!F294),VLOOKUP(Sheet3!A294,A:G,2,FALSE),"wpw")</f>
        <v>wpw</v>
      </c>
    </row>
    <row r="295" spans="1:18" x14ac:dyDescent="0.25">
      <c r="A295" t="s">
        <v>215</v>
      </c>
      <c r="B295" t="s">
        <v>3996</v>
      </c>
      <c r="C295" t="s">
        <v>342</v>
      </c>
      <c r="D295" t="s">
        <v>328</v>
      </c>
      <c r="E295" t="s">
        <v>132</v>
      </c>
      <c r="F295" t="s">
        <v>99</v>
      </c>
      <c r="G295" t="s">
        <v>261</v>
      </c>
      <c r="R295" t="str">
        <f>IF(AND(VLOOKUP(Sheet3!A295,A:G,1,FALSE)=Sheet3!A295,VLOOKUP(Sheet3!A295,A:G,3,FALSE)=Sheet3!B295,VLOOKUP(Sheet3!A295,A:G,4,FALSE)=Sheet3!C295,VLOOKUP(Sheet3!A295,A:G,5,FALSE)=Sheet3!D295,VLOOKUP(Sheet3!A295,A:G,6,FALSE)=Sheet3!E295,VLOOKUP(Sheet3!A295,A:G,7,FALSE)=Sheet3!F295),VLOOKUP(Sheet3!A295,A:G,2,FALSE),"wpw")</f>
        <v>wpw</v>
      </c>
    </row>
    <row r="296" spans="1:18" x14ac:dyDescent="0.25">
      <c r="A296" t="s">
        <v>215</v>
      </c>
      <c r="B296" t="s">
        <v>4013</v>
      </c>
      <c r="C296" t="s">
        <v>342</v>
      </c>
      <c r="D296" t="s">
        <v>328</v>
      </c>
      <c r="E296" t="s">
        <v>132</v>
      </c>
      <c r="F296" t="s">
        <v>99</v>
      </c>
      <c r="G296" t="s">
        <v>197</v>
      </c>
      <c r="R296" t="str">
        <f>IF(AND(VLOOKUP(Sheet3!A296,A:G,1,FALSE)=Sheet3!A296,VLOOKUP(Sheet3!A296,A:G,3,FALSE)=Sheet3!B296,VLOOKUP(Sheet3!A296,A:G,4,FALSE)=Sheet3!C296,VLOOKUP(Sheet3!A296,A:G,5,FALSE)=Sheet3!D296,VLOOKUP(Sheet3!A296,A:G,6,FALSE)=Sheet3!E296,VLOOKUP(Sheet3!A296,A:G,7,FALSE)=Sheet3!F296),VLOOKUP(Sheet3!A296,A:G,2,FALSE),"wpw")</f>
        <v>wpw</v>
      </c>
    </row>
    <row r="297" spans="1:18" x14ac:dyDescent="0.25">
      <c r="A297" t="s">
        <v>215</v>
      </c>
      <c r="B297" t="s">
        <v>4023</v>
      </c>
      <c r="C297" t="s">
        <v>342</v>
      </c>
      <c r="D297" t="s">
        <v>328</v>
      </c>
      <c r="E297" t="s">
        <v>132</v>
      </c>
      <c r="F297" t="s">
        <v>211</v>
      </c>
      <c r="G297" t="s">
        <v>29</v>
      </c>
      <c r="R297" t="str">
        <f>IF(AND(VLOOKUP(Sheet3!A297,A:G,1,FALSE)=Sheet3!A297,VLOOKUP(Sheet3!A297,A:G,3,FALSE)=Sheet3!B297,VLOOKUP(Sheet3!A297,A:G,4,FALSE)=Sheet3!C297,VLOOKUP(Sheet3!A297,A:G,5,FALSE)=Sheet3!D297,VLOOKUP(Sheet3!A297,A:G,6,FALSE)=Sheet3!E297,VLOOKUP(Sheet3!A297,A:G,7,FALSE)=Sheet3!F297),VLOOKUP(Sheet3!A297,A:G,2,FALSE),"wpw")</f>
        <v>wpw</v>
      </c>
    </row>
    <row r="298" spans="1:18" x14ac:dyDescent="0.25">
      <c r="A298" t="s">
        <v>215</v>
      </c>
      <c r="B298" t="s">
        <v>4032</v>
      </c>
      <c r="C298" t="s">
        <v>342</v>
      </c>
      <c r="D298" t="s">
        <v>328</v>
      </c>
      <c r="E298" t="s">
        <v>132</v>
      </c>
      <c r="F298" t="s">
        <v>114</v>
      </c>
      <c r="G298" t="s">
        <v>251</v>
      </c>
      <c r="R298" t="str">
        <f>IF(AND(VLOOKUP(Sheet3!A298,A:G,1,FALSE)=Sheet3!A298,VLOOKUP(Sheet3!A298,A:G,3,FALSE)=Sheet3!B298,VLOOKUP(Sheet3!A298,A:G,4,FALSE)=Sheet3!C298,VLOOKUP(Sheet3!A298,A:G,5,FALSE)=Sheet3!D298,VLOOKUP(Sheet3!A298,A:G,6,FALSE)=Sheet3!E298,VLOOKUP(Sheet3!A298,A:G,7,FALSE)=Sheet3!F298),VLOOKUP(Sheet3!A298,A:G,2,FALSE),"wpw")</f>
        <v>wpw</v>
      </c>
    </row>
    <row r="299" spans="1:18" x14ac:dyDescent="0.25">
      <c r="A299" t="s">
        <v>215</v>
      </c>
      <c r="B299" t="s">
        <v>4071</v>
      </c>
      <c r="C299" t="s">
        <v>342</v>
      </c>
      <c r="D299" t="s">
        <v>328</v>
      </c>
      <c r="E299" t="s">
        <v>200</v>
      </c>
      <c r="F299" t="s">
        <v>211</v>
      </c>
      <c r="G299" t="s">
        <v>115</v>
      </c>
      <c r="R299" t="str">
        <f>IF(AND(VLOOKUP(Sheet3!A299,A:G,1,FALSE)=Sheet3!A299,VLOOKUP(Sheet3!A299,A:G,3,FALSE)=Sheet3!B299,VLOOKUP(Sheet3!A299,A:G,4,FALSE)=Sheet3!C299,VLOOKUP(Sheet3!A299,A:G,5,FALSE)=Sheet3!D299,VLOOKUP(Sheet3!A299,A:G,6,FALSE)=Sheet3!E299,VLOOKUP(Sheet3!A299,A:G,7,FALSE)=Sheet3!F299),VLOOKUP(Sheet3!A299,A:G,2,FALSE),"wpw")</f>
        <v>wpw</v>
      </c>
    </row>
    <row r="300" spans="1:18" x14ac:dyDescent="0.25">
      <c r="A300" t="s">
        <v>215</v>
      </c>
      <c r="B300" t="s">
        <v>4077</v>
      </c>
      <c r="C300" t="s">
        <v>342</v>
      </c>
      <c r="D300" t="s">
        <v>328</v>
      </c>
      <c r="E300" t="s">
        <v>132</v>
      </c>
      <c r="F300" t="s">
        <v>110</v>
      </c>
      <c r="G300" t="s">
        <v>261</v>
      </c>
      <c r="R300" t="str">
        <f>IF(AND(VLOOKUP(Sheet3!A300,A:G,1,FALSE)=Sheet3!A300,VLOOKUP(Sheet3!A300,A:G,3,FALSE)=Sheet3!B300,VLOOKUP(Sheet3!A300,A:G,4,FALSE)=Sheet3!C300,VLOOKUP(Sheet3!A300,A:G,5,FALSE)=Sheet3!D300,VLOOKUP(Sheet3!A300,A:G,6,FALSE)=Sheet3!E300,VLOOKUP(Sheet3!A300,A:G,7,FALSE)=Sheet3!F300),VLOOKUP(Sheet3!A300,A:G,2,FALSE),"wpw")</f>
        <v>wpw</v>
      </c>
    </row>
    <row r="301" spans="1:18" x14ac:dyDescent="0.25">
      <c r="A301" t="s">
        <v>215</v>
      </c>
      <c r="B301" t="s">
        <v>4086</v>
      </c>
      <c r="C301" t="s">
        <v>342</v>
      </c>
      <c r="D301" t="s">
        <v>328</v>
      </c>
      <c r="E301" t="s">
        <v>132</v>
      </c>
      <c r="F301" t="s">
        <v>99</v>
      </c>
      <c r="G301" t="s">
        <v>251</v>
      </c>
      <c r="R301" t="str">
        <f>IF(AND(VLOOKUP(Sheet3!A301,A:G,1,FALSE)=Sheet3!A301,VLOOKUP(Sheet3!A301,A:G,3,FALSE)=Sheet3!B301,VLOOKUP(Sheet3!A301,A:G,4,FALSE)=Sheet3!C301,VLOOKUP(Sheet3!A301,A:G,5,FALSE)=Sheet3!D301,VLOOKUP(Sheet3!A301,A:G,6,FALSE)=Sheet3!E301,VLOOKUP(Sheet3!A301,A:G,7,FALSE)=Sheet3!F301),VLOOKUP(Sheet3!A301,A:G,2,FALSE),"wpw")</f>
        <v>wpw</v>
      </c>
    </row>
    <row r="302" spans="1:18" x14ac:dyDescent="0.25">
      <c r="A302" t="s">
        <v>215</v>
      </c>
      <c r="B302" t="s">
        <v>4090</v>
      </c>
      <c r="C302" t="s">
        <v>342</v>
      </c>
      <c r="D302" t="s">
        <v>328</v>
      </c>
      <c r="E302" t="s">
        <v>132</v>
      </c>
      <c r="F302" t="s">
        <v>114</v>
      </c>
      <c r="G302" t="s">
        <v>202</v>
      </c>
      <c r="R302" t="str">
        <f>IF(AND(VLOOKUP(Sheet3!A302,A:G,1,FALSE)=Sheet3!A302,VLOOKUP(Sheet3!A302,A:G,3,FALSE)=Sheet3!B302,VLOOKUP(Sheet3!A302,A:G,4,FALSE)=Sheet3!C302,VLOOKUP(Sheet3!A302,A:G,5,FALSE)=Sheet3!D302,VLOOKUP(Sheet3!A302,A:G,6,FALSE)=Sheet3!E302,VLOOKUP(Sheet3!A302,A:G,7,FALSE)=Sheet3!F302),VLOOKUP(Sheet3!A302,A:G,2,FALSE),"wpw")</f>
        <v>wpw</v>
      </c>
    </row>
    <row r="303" spans="1:18" x14ac:dyDescent="0.25">
      <c r="A303" t="s">
        <v>215</v>
      </c>
      <c r="B303" t="s">
        <v>4091</v>
      </c>
      <c r="C303" t="s">
        <v>342</v>
      </c>
      <c r="D303" t="s">
        <v>328</v>
      </c>
      <c r="E303" t="s">
        <v>132</v>
      </c>
      <c r="F303" t="s">
        <v>211</v>
      </c>
      <c r="G303" t="s">
        <v>251</v>
      </c>
      <c r="R303" t="str">
        <f>IF(AND(VLOOKUP(Sheet3!A303,A:G,1,FALSE)=Sheet3!A303,VLOOKUP(Sheet3!A303,A:G,3,FALSE)=Sheet3!B303,VLOOKUP(Sheet3!A303,A:G,4,FALSE)=Sheet3!C303,VLOOKUP(Sheet3!A303,A:G,5,FALSE)=Sheet3!D303,VLOOKUP(Sheet3!A303,A:G,6,FALSE)=Sheet3!E303,VLOOKUP(Sheet3!A303,A:G,7,FALSE)=Sheet3!F303),VLOOKUP(Sheet3!A303,A:G,2,FALSE),"wpw")</f>
        <v>wpw</v>
      </c>
    </row>
    <row r="304" spans="1:18" x14ac:dyDescent="0.25">
      <c r="A304" t="s">
        <v>215</v>
      </c>
      <c r="B304" t="s">
        <v>4095</v>
      </c>
      <c r="C304" t="s">
        <v>334</v>
      </c>
      <c r="D304" t="s">
        <v>339</v>
      </c>
      <c r="E304" t="s">
        <v>132</v>
      </c>
      <c r="F304" t="s">
        <v>110</v>
      </c>
      <c r="G304" t="s">
        <v>115</v>
      </c>
      <c r="R304" t="str">
        <f>IF(AND(VLOOKUP(Sheet3!A304,A:G,1,FALSE)=Sheet3!A304,VLOOKUP(Sheet3!A304,A:G,3,FALSE)=Sheet3!B304,VLOOKUP(Sheet3!A304,A:G,4,FALSE)=Sheet3!C304,VLOOKUP(Sheet3!A304,A:G,5,FALSE)=Sheet3!D304,VLOOKUP(Sheet3!A304,A:G,6,FALSE)=Sheet3!E304,VLOOKUP(Sheet3!A304,A:G,7,FALSE)=Sheet3!F304),VLOOKUP(Sheet3!A304,A:G,2,FALSE),"wpw")</f>
        <v>wpw</v>
      </c>
    </row>
    <row r="305" spans="1:18" x14ac:dyDescent="0.25">
      <c r="A305" t="s">
        <v>215</v>
      </c>
      <c r="B305" t="s">
        <v>4096</v>
      </c>
      <c r="C305" t="s">
        <v>342</v>
      </c>
      <c r="D305" t="s">
        <v>328</v>
      </c>
      <c r="E305" t="s">
        <v>132</v>
      </c>
      <c r="F305" t="s">
        <v>99</v>
      </c>
      <c r="G305" t="s">
        <v>29</v>
      </c>
      <c r="R305" t="str">
        <f>IF(AND(VLOOKUP(Sheet3!A305,A:G,1,FALSE)=Sheet3!A305,VLOOKUP(Sheet3!A305,A:G,3,FALSE)=Sheet3!B305,VLOOKUP(Sheet3!A305,A:G,4,FALSE)=Sheet3!C305,VLOOKUP(Sheet3!A305,A:G,5,FALSE)=Sheet3!D305,VLOOKUP(Sheet3!A305,A:G,6,FALSE)=Sheet3!E305,VLOOKUP(Sheet3!A305,A:G,7,FALSE)=Sheet3!F305),VLOOKUP(Sheet3!A305,A:G,2,FALSE),"wpw")</f>
        <v>wpw</v>
      </c>
    </row>
    <row r="306" spans="1:18" x14ac:dyDescent="0.25">
      <c r="A306" t="s">
        <v>3076</v>
      </c>
      <c r="B306" t="s">
        <v>3757</v>
      </c>
      <c r="C306" t="s">
        <v>345</v>
      </c>
      <c r="D306" t="s">
        <v>5367</v>
      </c>
      <c r="E306" t="s">
        <v>193</v>
      </c>
      <c r="F306" t="s">
        <v>110</v>
      </c>
      <c r="G306" t="s">
        <v>115</v>
      </c>
      <c r="R306" t="str">
        <f>IF(AND(VLOOKUP(Sheet3!A306,A:G,1,FALSE)=Sheet3!A306,VLOOKUP(Sheet3!A306,A:G,3,FALSE)=Sheet3!B306,VLOOKUP(Sheet3!A306,A:G,4,FALSE)=Sheet3!C306,VLOOKUP(Sheet3!A306,A:G,5,FALSE)=Sheet3!D306,VLOOKUP(Sheet3!A306,A:G,6,FALSE)=Sheet3!E306,VLOOKUP(Sheet3!A306,A:G,7,FALSE)=Sheet3!F306),VLOOKUP(Sheet3!A306,A:G,2,FALSE),"wpw")</f>
        <v>/laptop-specs/asus-rog-g531/</v>
      </c>
    </row>
    <row r="307" spans="1:18" x14ac:dyDescent="0.25">
      <c r="A307" t="s">
        <v>3076</v>
      </c>
      <c r="B307" t="s">
        <v>3804</v>
      </c>
      <c r="C307" t="s">
        <v>345</v>
      </c>
      <c r="D307" t="s">
        <v>5367</v>
      </c>
      <c r="E307" t="s">
        <v>193</v>
      </c>
      <c r="F307" t="s">
        <v>99</v>
      </c>
      <c r="G307" t="s">
        <v>115</v>
      </c>
      <c r="R307" t="str">
        <f>IF(AND(VLOOKUP(Sheet3!A307,A:G,1,FALSE)=Sheet3!A307,VLOOKUP(Sheet3!A307,A:G,3,FALSE)=Sheet3!B307,VLOOKUP(Sheet3!A307,A:G,4,FALSE)=Sheet3!C307,VLOOKUP(Sheet3!A307,A:G,5,FALSE)=Sheet3!D307,VLOOKUP(Sheet3!A307,A:G,6,FALSE)=Sheet3!E307,VLOOKUP(Sheet3!A307,A:G,7,FALSE)=Sheet3!F307),VLOOKUP(Sheet3!A307,A:G,2,FALSE),"wpw")</f>
        <v>wpw</v>
      </c>
    </row>
    <row r="308" spans="1:18" x14ac:dyDescent="0.25">
      <c r="A308" t="s">
        <v>3076</v>
      </c>
      <c r="B308" t="s">
        <v>3965</v>
      </c>
      <c r="C308" t="s">
        <v>345</v>
      </c>
      <c r="D308" t="s">
        <v>5367</v>
      </c>
      <c r="E308" t="s">
        <v>193</v>
      </c>
      <c r="F308" t="s">
        <v>110</v>
      </c>
      <c r="G308" t="s">
        <v>197</v>
      </c>
      <c r="R308" t="str">
        <f>IF(AND(VLOOKUP(Sheet3!A308,A:G,1,FALSE)=Sheet3!A308,VLOOKUP(Sheet3!A308,A:G,3,FALSE)=Sheet3!B308,VLOOKUP(Sheet3!A308,A:G,4,FALSE)=Sheet3!C308,VLOOKUP(Sheet3!A308,A:G,5,FALSE)=Sheet3!D308,VLOOKUP(Sheet3!A308,A:G,6,FALSE)=Sheet3!E308,VLOOKUP(Sheet3!A308,A:G,7,FALSE)=Sheet3!F308),VLOOKUP(Sheet3!A308,A:G,2,FALSE),"wpw")</f>
        <v>/laptop-specs/msi-gf65-thin-223/</v>
      </c>
    </row>
    <row r="309" spans="1:18" x14ac:dyDescent="0.25">
      <c r="A309" t="s">
        <v>3076</v>
      </c>
      <c r="B309" t="s">
        <v>4028</v>
      </c>
      <c r="C309" t="s">
        <v>345</v>
      </c>
      <c r="D309" t="s">
        <v>5367</v>
      </c>
      <c r="E309" t="s">
        <v>193</v>
      </c>
      <c r="F309" t="s">
        <v>99</v>
      </c>
      <c r="G309" t="s">
        <v>115</v>
      </c>
      <c r="R309" t="str">
        <f>IF(AND(VLOOKUP(Sheet3!A309,A:G,1,FALSE)=Sheet3!A309,VLOOKUP(Sheet3!A309,A:G,3,FALSE)=Sheet3!B309,VLOOKUP(Sheet3!A309,A:G,4,FALSE)=Sheet3!C309,VLOOKUP(Sheet3!A309,A:G,5,FALSE)=Sheet3!D309,VLOOKUP(Sheet3!A309,A:G,6,FALSE)=Sheet3!E309,VLOOKUP(Sheet3!A309,A:G,7,FALSE)=Sheet3!F309),VLOOKUP(Sheet3!A309,A:G,2,FALSE),"wpw")</f>
        <v>wpw</v>
      </c>
    </row>
    <row r="310" spans="1:18" x14ac:dyDescent="0.25">
      <c r="A310" t="s">
        <v>3076</v>
      </c>
      <c r="B310" t="s">
        <v>4068</v>
      </c>
      <c r="C310" t="s">
        <v>345</v>
      </c>
      <c r="D310" t="s">
        <v>5367</v>
      </c>
      <c r="E310" t="s">
        <v>193</v>
      </c>
      <c r="F310" t="s">
        <v>99</v>
      </c>
      <c r="G310" t="s">
        <v>197</v>
      </c>
      <c r="R310" t="str">
        <f>IF(AND(VLOOKUP(Sheet3!A310,A:G,1,FALSE)=Sheet3!A310,VLOOKUP(Sheet3!A310,A:G,3,FALSE)=Sheet3!B310,VLOOKUP(Sheet3!A310,A:G,4,FALSE)=Sheet3!C310,VLOOKUP(Sheet3!A310,A:G,5,FALSE)=Sheet3!D310,VLOOKUP(Sheet3!A310,A:G,6,FALSE)=Sheet3!E310,VLOOKUP(Sheet3!A310,A:G,7,FALSE)=Sheet3!F310),VLOOKUP(Sheet3!A310,A:G,2,FALSE),"wpw")</f>
        <v>wpw</v>
      </c>
    </row>
    <row r="311" spans="1:18" x14ac:dyDescent="0.25">
      <c r="A311" t="s">
        <v>3087</v>
      </c>
      <c r="B311" t="s">
        <v>3865</v>
      </c>
      <c r="C311" t="s">
        <v>345</v>
      </c>
      <c r="D311" t="s">
        <v>5367</v>
      </c>
      <c r="E311" t="s">
        <v>193</v>
      </c>
      <c r="F311" t="s">
        <v>110</v>
      </c>
      <c r="G311" t="s">
        <v>115</v>
      </c>
      <c r="R311" t="str">
        <f>IF(AND(VLOOKUP(Sheet3!A311,A:G,1,FALSE)=Sheet3!A311,VLOOKUP(Sheet3!A311,A:G,3,FALSE)=Sheet3!B311,VLOOKUP(Sheet3!A311,A:G,4,FALSE)=Sheet3!C311,VLOOKUP(Sheet3!A311,A:G,5,FALSE)=Sheet3!D311,VLOOKUP(Sheet3!A311,A:G,6,FALSE)=Sheet3!E311,VLOOKUP(Sheet3!A311,A:G,7,FALSE)=Sheet3!F311),VLOOKUP(Sheet3!A311,A:G,2,FALSE),"wpw")</f>
        <v>wpw</v>
      </c>
    </row>
    <row r="312" spans="1:18" x14ac:dyDescent="0.25">
      <c r="A312" t="s">
        <v>260</v>
      </c>
      <c r="B312" t="s">
        <v>3962</v>
      </c>
      <c r="C312" t="s">
        <v>345</v>
      </c>
      <c r="D312" t="s">
        <v>5367</v>
      </c>
      <c r="E312" t="s">
        <v>193</v>
      </c>
      <c r="F312" t="s">
        <v>110</v>
      </c>
      <c r="G312" t="s">
        <v>197</v>
      </c>
      <c r="R312" t="str">
        <f>IF(AND(VLOOKUP(Sheet3!A312,A:G,1,FALSE)=Sheet3!A312,VLOOKUP(Sheet3!A312,A:G,3,FALSE)=Sheet3!B312,VLOOKUP(Sheet3!A312,A:G,4,FALSE)=Sheet3!C312,VLOOKUP(Sheet3!A312,A:G,5,FALSE)=Sheet3!D312,VLOOKUP(Sheet3!A312,A:G,6,FALSE)=Sheet3!E312,VLOOKUP(Sheet3!A312,A:G,7,FALSE)=Sheet3!F312),VLOOKUP(Sheet3!A312,A:G,2,FALSE),"wpw")</f>
        <v>wpw</v>
      </c>
    </row>
    <row r="313" spans="1:18" x14ac:dyDescent="0.25">
      <c r="A313" t="s">
        <v>260</v>
      </c>
      <c r="B313" t="s">
        <v>3972</v>
      </c>
      <c r="C313" t="s">
        <v>345</v>
      </c>
      <c r="D313" t="s">
        <v>5367</v>
      </c>
      <c r="E313" t="s">
        <v>193</v>
      </c>
      <c r="F313" t="s">
        <v>110</v>
      </c>
      <c r="G313" t="s">
        <v>115</v>
      </c>
      <c r="R313" t="str">
        <f>IF(AND(VLOOKUP(Sheet3!A313,A:G,1,FALSE)=Sheet3!A313,VLOOKUP(Sheet3!A313,A:G,3,FALSE)=Sheet3!B313,VLOOKUP(Sheet3!A313,A:G,4,FALSE)=Sheet3!C313,VLOOKUP(Sheet3!A313,A:G,5,FALSE)=Sheet3!D313,VLOOKUP(Sheet3!A313,A:G,6,FALSE)=Sheet3!E313,VLOOKUP(Sheet3!A313,A:G,7,FALSE)=Sheet3!F313),VLOOKUP(Sheet3!A313,A:G,2,FALSE),"wpw")</f>
        <v>wpw</v>
      </c>
    </row>
    <row r="314" spans="1:18" x14ac:dyDescent="0.25">
      <c r="A314" t="s">
        <v>260</v>
      </c>
      <c r="B314" t="s">
        <v>4065</v>
      </c>
      <c r="C314" t="s">
        <v>345</v>
      </c>
      <c r="D314" t="s">
        <v>5367</v>
      </c>
      <c r="E314" t="s">
        <v>193</v>
      </c>
      <c r="F314" t="s">
        <v>99</v>
      </c>
      <c r="G314" t="s">
        <v>197</v>
      </c>
      <c r="R314" t="str">
        <f>IF(AND(VLOOKUP(Sheet3!A314,A:G,1,FALSE)=Sheet3!A314,VLOOKUP(Sheet3!A314,A:G,3,FALSE)=Sheet3!B314,VLOOKUP(Sheet3!A314,A:G,4,FALSE)=Sheet3!C314,VLOOKUP(Sheet3!A314,A:G,5,FALSE)=Sheet3!D314,VLOOKUP(Sheet3!A314,A:G,6,FALSE)=Sheet3!E314,VLOOKUP(Sheet3!A314,A:G,7,FALSE)=Sheet3!F314),VLOOKUP(Sheet3!A314,A:G,2,FALSE),"wpw")</f>
        <v>/laptop-specs/asus-rog-g531-268/</v>
      </c>
    </row>
    <row r="315" spans="1:18" x14ac:dyDescent="0.25">
      <c r="A315" t="s">
        <v>3075</v>
      </c>
      <c r="B315" t="s">
        <v>3755</v>
      </c>
      <c r="C315" t="s">
        <v>345</v>
      </c>
      <c r="D315" t="s">
        <v>5367</v>
      </c>
      <c r="E315" t="s">
        <v>193</v>
      </c>
      <c r="F315" t="s">
        <v>110</v>
      </c>
      <c r="G315" t="s">
        <v>115</v>
      </c>
      <c r="R315" t="str">
        <f>IF(AND(VLOOKUP(Sheet3!A315,A:G,1,FALSE)=Sheet3!A315,VLOOKUP(Sheet3!A315,A:G,3,FALSE)=Sheet3!B315,VLOOKUP(Sheet3!A315,A:G,4,FALSE)=Sheet3!C315,VLOOKUP(Sheet3!A315,A:G,5,FALSE)=Sheet3!D315,VLOOKUP(Sheet3!A315,A:G,6,FALSE)=Sheet3!E315,VLOOKUP(Sheet3!A315,A:G,7,FALSE)=Sheet3!F315),VLOOKUP(Sheet3!A315,A:G,2,FALSE),"wpw")</f>
        <v>wpw</v>
      </c>
    </row>
    <row r="316" spans="1:18" x14ac:dyDescent="0.25">
      <c r="A316" t="s">
        <v>3080</v>
      </c>
      <c r="B316" t="s">
        <v>3803</v>
      </c>
      <c r="C316" t="s">
        <v>345</v>
      </c>
      <c r="D316" t="s">
        <v>5367</v>
      </c>
      <c r="E316" t="s">
        <v>193</v>
      </c>
      <c r="F316" t="s">
        <v>99</v>
      </c>
      <c r="G316" t="s">
        <v>115</v>
      </c>
      <c r="R316" t="str">
        <f>IF(AND(VLOOKUP(Sheet3!A316,A:G,1,FALSE)=Sheet3!A316,VLOOKUP(Sheet3!A316,A:G,3,FALSE)=Sheet3!B316,VLOOKUP(Sheet3!A316,A:G,4,FALSE)=Sheet3!C316,VLOOKUP(Sheet3!A316,A:G,5,FALSE)=Sheet3!D316,VLOOKUP(Sheet3!A316,A:G,6,FALSE)=Sheet3!E316,VLOOKUP(Sheet3!A316,A:G,7,FALSE)=Sheet3!F316),VLOOKUP(Sheet3!A316,A:G,2,FALSE),"wpw")</f>
        <v>wpw</v>
      </c>
    </row>
    <row r="317" spans="1:18" x14ac:dyDescent="0.25">
      <c r="A317" t="s">
        <v>3079</v>
      </c>
      <c r="B317" t="s">
        <v>3802</v>
      </c>
      <c r="C317" t="s">
        <v>343</v>
      </c>
      <c r="D317" t="s">
        <v>339</v>
      </c>
      <c r="E317" t="s">
        <v>200</v>
      </c>
      <c r="F317" t="s">
        <v>99</v>
      </c>
      <c r="G317" t="s">
        <v>115</v>
      </c>
      <c r="R317" t="str">
        <f>IF(AND(VLOOKUP(Sheet3!A317,A:G,1,FALSE)=Sheet3!A317,VLOOKUP(Sheet3!A317,A:G,3,FALSE)=Sheet3!B317,VLOOKUP(Sheet3!A317,A:G,4,FALSE)=Sheet3!C317,VLOOKUP(Sheet3!A317,A:G,5,FALSE)=Sheet3!D317,VLOOKUP(Sheet3!A317,A:G,6,FALSE)=Sheet3!E317,VLOOKUP(Sheet3!A317,A:G,7,FALSE)=Sheet3!F317),VLOOKUP(Sheet3!A317,A:G,2,FALSE),"wpw")</f>
        <v>wpw</v>
      </c>
    </row>
    <row r="318" spans="1:18" x14ac:dyDescent="0.25">
      <c r="A318" t="s">
        <v>3056</v>
      </c>
      <c r="B318" t="s">
        <v>3459</v>
      </c>
      <c r="C318" t="s">
        <v>343</v>
      </c>
      <c r="D318" t="s">
        <v>339</v>
      </c>
      <c r="E318" t="s">
        <v>132</v>
      </c>
      <c r="F318" t="s">
        <v>110</v>
      </c>
      <c r="G318" t="s">
        <v>115</v>
      </c>
      <c r="R318" t="str">
        <f>IF(AND(VLOOKUP(Sheet3!A318,A:G,1,FALSE)=Sheet3!A318,VLOOKUP(Sheet3!A318,A:G,3,FALSE)=Sheet3!B318,VLOOKUP(Sheet3!A318,A:G,4,FALSE)=Sheet3!C318,VLOOKUP(Sheet3!A318,A:G,5,FALSE)=Sheet3!D318,VLOOKUP(Sheet3!A318,A:G,6,FALSE)=Sheet3!E318,VLOOKUP(Sheet3!A318,A:G,7,FALSE)=Sheet3!F318),VLOOKUP(Sheet3!A318,A:G,2,FALSE),"wpw")</f>
        <v>wpw</v>
      </c>
    </row>
    <row r="319" spans="1:18" x14ac:dyDescent="0.25">
      <c r="A319" t="s">
        <v>231</v>
      </c>
      <c r="B319" t="s">
        <v>3539</v>
      </c>
      <c r="C319" t="s">
        <v>347</v>
      </c>
      <c r="D319" t="s">
        <v>328</v>
      </c>
      <c r="E319" t="s">
        <v>232</v>
      </c>
      <c r="F319" t="s">
        <v>110</v>
      </c>
      <c r="G319" t="s">
        <v>115</v>
      </c>
      <c r="R319" t="str">
        <f>IF(AND(VLOOKUP(Sheet3!A319,A:G,1,FALSE)=Sheet3!A319,VLOOKUP(Sheet3!A319,A:G,3,FALSE)=Sheet3!B319,VLOOKUP(Sheet3!A319,A:G,4,FALSE)=Sheet3!C319,VLOOKUP(Sheet3!A319,A:G,5,FALSE)=Sheet3!D319,VLOOKUP(Sheet3!A319,A:G,6,FALSE)=Sheet3!E319,VLOOKUP(Sheet3!A319,A:G,7,FALSE)=Sheet3!F319),VLOOKUP(Sheet3!A319,A:G,2,FALSE),"wpw")</f>
        <v>wpw</v>
      </c>
    </row>
    <row r="320" spans="1:18" x14ac:dyDescent="0.25">
      <c r="A320" t="s">
        <v>231</v>
      </c>
      <c r="B320" t="s">
        <v>3588</v>
      </c>
      <c r="C320" t="s">
        <v>347</v>
      </c>
      <c r="D320" t="s">
        <v>328</v>
      </c>
      <c r="E320" t="s">
        <v>109</v>
      </c>
      <c r="F320" t="s">
        <v>110</v>
      </c>
      <c r="G320" t="s">
        <v>115</v>
      </c>
      <c r="R320" t="str">
        <f>IF(AND(VLOOKUP(Sheet3!A320,A:G,1,FALSE)=Sheet3!A320,VLOOKUP(Sheet3!A320,A:G,3,FALSE)=Sheet3!B320,VLOOKUP(Sheet3!A320,A:G,4,FALSE)=Sheet3!C320,VLOOKUP(Sheet3!A320,A:G,5,FALSE)=Sheet3!D320,VLOOKUP(Sheet3!A320,A:G,6,FALSE)=Sheet3!E320,VLOOKUP(Sheet3!A320,A:G,7,FALSE)=Sheet3!F320),VLOOKUP(Sheet3!A320,A:G,2,FALSE),"wpw")</f>
        <v>wpw</v>
      </c>
    </row>
    <row r="321" spans="1:18" x14ac:dyDescent="0.25">
      <c r="A321" t="s">
        <v>231</v>
      </c>
      <c r="B321" t="s">
        <v>3891</v>
      </c>
      <c r="C321" t="s">
        <v>347</v>
      </c>
      <c r="D321" t="s">
        <v>328</v>
      </c>
      <c r="E321" t="s">
        <v>109</v>
      </c>
      <c r="F321" t="s">
        <v>99</v>
      </c>
      <c r="G321" t="s">
        <v>197</v>
      </c>
      <c r="R321" t="str">
        <f>IF(AND(VLOOKUP(Sheet3!A321,A:G,1,FALSE)=Sheet3!A321,VLOOKUP(Sheet3!A321,A:G,3,FALSE)=Sheet3!B321,VLOOKUP(Sheet3!A321,A:G,4,FALSE)=Sheet3!C321,VLOOKUP(Sheet3!A321,A:G,5,FALSE)=Sheet3!D321,VLOOKUP(Sheet3!A321,A:G,6,FALSE)=Sheet3!E321,VLOOKUP(Sheet3!A321,A:G,7,FALSE)=Sheet3!F321),VLOOKUP(Sheet3!A321,A:G,2,FALSE),"wpw")</f>
        <v>wpw</v>
      </c>
    </row>
    <row r="322" spans="1:18" x14ac:dyDescent="0.25">
      <c r="A322" t="s">
        <v>231</v>
      </c>
      <c r="B322" t="s">
        <v>3936</v>
      </c>
      <c r="C322" t="s">
        <v>347</v>
      </c>
      <c r="D322" t="s">
        <v>328</v>
      </c>
      <c r="E322" t="s">
        <v>109</v>
      </c>
      <c r="F322" t="s">
        <v>110</v>
      </c>
      <c r="G322" t="s">
        <v>115</v>
      </c>
      <c r="R322" t="str">
        <f>IF(AND(VLOOKUP(Sheet3!A322,A:G,1,FALSE)=Sheet3!A322,VLOOKUP(Sheet3!A322,A:G,3,FALSE)=Sheet3!B322,VLOOKUP(Sheet3!A322,A:G,4,FALSE)=Sheet3!C322,VLOOKUP(Sheet3!A322,A:G,5,FALSE)=Sheet3!D322,VLOOKUP(Sheet3!A322,A:G,6,FALSE)=Sheet3!E322,VLOOKUP(Sheet3!A322,A:G,7,FALSE)=Sheet3!F322),VLOOKUP(Sheet3!A322,A:G,2,FALSE),"wpw")</f>
        <v>wpw</v>
      </c>
    </row>
    <row r="323" spans="1:18" x14ac:dyDescent="0.25">
      <c r="A323" t="s">
        <v>3098</v>
      </c>
      <c r="B323" t="s">
        <v>3999</v>
      </c>
      <c r="C323" t="s">
        <v>343</v>
      </c>
      <c r="D323" t="s">
        <v>339</v>
      </c>
      <c r="E323" t="s">
        <v>132</v>
      </c>
      <c r="F323" t="s">
        <v>110</v>
      </c>
      <c r="G323" t="s">
        <v>115</v>
      </c>
      <c r="R323" t="str">
        <f>IF(AND(VLOOKUP(Sheet3!A323,A:G,1,FALSE)=Sheet3!A323,VLOOKUP(Sheet3!A323,A:G,3,FALSE)=Sheet3!B323,VLOOKUP(Sheet3!A323,A:G,4,FALSE)=Sheet3!C323,VLOOKUP(Sheet3!A323,A:G,5,FALSE)=Sheet3!D323,VLOOKUP(Sheet3!A323,A:G,6,FALSE)=Sheet3!E323,VLOOKUP(Sheet3!A323,A:G,7,FALSE)=Sheet3!F323),VLOOKUP(Sheet3!A323,A:G,2,FALSE),"wpw")</f>
        <v>wpw</v>
      </c>
    </row>
    <row r="324" spans="1:18" x14ac:dyDescent="0.25">
      <c r="A324" t="s">
        <v>3074</v>
      </c>
      <c r="B324" t="s">
        <v>3754</v>
      </c>
      <c r="C324" t="s">
        <v>343</v>
      </c>
      <c r="D324" t="s">
        <v>346</v>
      </c>
      <c r="E324" t="s">
        <v>132</v>
      </c>
      <c r="F324" t="s">
        <v>99</v>
      </c>
      <c r="G324" t="s">
        <v>115</v>
      </c>
      <c r="R324" t="str">
        <f>IF(AND(VLOOKUP(Sheet3!A324,A:G,1,FALSE)=Sheet3!A324,VLOOKUP(Sheet3!A324,A:G,3,FALSE)=Sheet3!B324,VLOOKUP(Sheet3!A324,A:G,4,FALSE)=Sheet3!C324,VLOOKUP(Sheet3!A324,A:G,5,FALSE)=Sheet3!D324,VLOOKUP(Sheet3!A324,A:G,6,FALSE)=Sheet3!E324,VLOOKUP(Sheet3!A324,A:G,7,FALSE)=Sheet3!F324),VLOOKUP(Sheet3!A324,A:G,2,FALSE),"wpw")</f>
        <v>wpw</v>
      </c>
    </row>
    <row r="325" spans="1:18" x14ac:dyDescent="0.25">
      <c r="A325" t="s">
        <v>3033</v>
      </c>
      <c r="B325" t="s">
        <v>3140</v>
      </c>
      <c r="C325" t="s">
        <v>329</v>
      </c>
      <c r="D325" t="s">
        <v>330</v>
      </c>
      <c r="E325" t="s">
        <v>200</v>
      </c>
      <c r="F325" t="s">
        <v>110</v>
      </c>
      <c r="G325" t="s">
        <v>48</v>
      </c>
      <c r="R325" t="str">
        <f>IF(AND(VLOOKUP(Sheet3!A325,A:G,1,FALSE)=Sheet3!A325,VLOOKUP(Sheet3!A325,A:G,3,FALSE)=Sheet3!B325,VLOOKUP(Sheet3!A325,A:G,4,FALSE)=Sheet3!C325,VLOOKUP(Sheet3!A325,A:G,5,FALSE)=Sheet3!D325,VLOOKUP(Sheet3!A325,A:G,6,FALSE)=Sheet3!E325,VLOOKUP(Sheet3!A325,A:G,7,FALSE)=Sheet3!F325),VLOOKUP(Sheet3!A325,A:G,2,FALSE),"wpw")</f>
        <v>wpw</v>
      </c>
    </row>
    <row r="326" spans="1:18" x14ac:dyDescent="0.25">
      <c r="A326" t="s">
        <v>3045</v>
      </c>
      <c r="B326" t="s">
        <v>3284</v>
      </c>
      <c r="C326" t="s">
        <v>343</v>
      </c>
      <c r="D326" t="s">
        <v>330</v>
      </c>
      <c r="E326" t="s">
        <v>132</v>
      </c>
      <c r="F326" t="s">
        <v>99</v>
      </c>
      <c r="G326" t="s">
        <v>48</v>
      </c>
      <c r="R326" t="str">
        <f>IF(AND(VLOOKUP(Sheet3!A326,A:G,1,FALSE)=Sheet3!A326,VLOOKUP(Sheet3!A326,A:G,3,FALSE)=Sheet3!B326,VLOOKUP(Sheet3!A326,A:G,4,FALSE)=Sheet3!C326,VLOOKUP(Sheet3!A326,A:G,5,FALSE)=Sheet3!D326,VLOOKUP(Sheet3!A326,A:G,6,FALSE)=Sheet3!E326,VLOOKUP(Sheet3!A326,A:G,7,FALSE)=Sheet3!F326),VLOOKUP(Sheet3!A326,A:G,2,FALSE),"wpw")</f>
        <v>wpw</v>
      </c>
    </row>
    <row r="327" spans="1:18" x14ac:dyDescent="0.25">
      <c r="A327" t="s">
        <v>3045</v>
      </c>
      <c r="B327" t="s">
        <v>3705</v>
      </c>
      <c r="C327" t="s">
        <v>343</v>
      </c>
      <c r="D327" t="s">
        <v>330</v>
      </c>
      <c r="E327" t="s">
        <v>132</v>
      </c>
      <c r="F327" t="s">
        <v>211</v>
      </c>
      <c r="G327" t="s">
        <v>48</v>
      </c>
      <c r="R327" t="str">
        <f>IF(AND(VLOOKUP(Sheet3!A327,A:G,1,FALSE)=Sheet3!A327,VLOOKUP(Sheet3!A327,A:G,3,FALSE)=Sheet3!B327,VLOOKUP(Sheet3!A327,A:G,4,FALSE)=Sheet3!C327,VLOOKUP(Sheet3!A327,A:G,5,FALSE)=Sheet3!D327,VLOOKUP(Sheet3!A327,A:G,6,FALSE)=Sheet3!E327,VLOOKUP(Sheet3!A327,A:G,7,FALSE)=Sheet3!F327),VLOOKUP(Sheet3!A327,A:G,2,FALSE),"wpw")</f>
        <v>wpw</v>
      </c>
    </row>
    <row r="328" spans="1:18" x14ac:dyDescent="0.25">
      <c r="A328" t="s">
        <v>3069</v>
      </c>
      <c r="B328" t="s">
        <v>3660</v>
      </c>
      <c r="C328" t="s">
        <v>329</v>
      </c>
      <c r="D328" t="s">
        <v>354</v>
      </c>
      <c r="E328" t="s">
        <v>200</v>
      </c>
      <c r="F328" t="s">
        <v>99</v>
      </c>
      <c r="G328" t="s">
        <v>115</v>
      </c>
      <c r="R328" t="str">
        <f>IF(AND(VLOOKUP(Sheet3!A328,A:G,1,FALSE)=Sheet3!A328,VLOOKUP(Sheet3!A328,A:G,3,FALSE)=Sheet3!B328,VLOOKUP(Sheet3!A328,A:G,4,FALSE)=Sheet3!C328,VLOOKUP(Sheet3!A328,A:G,5,FALSE)=Sheet3!D328,VLOOKUP(Sheet3!A328,A:G,6,FALSE)=Sheet3!E328,VLOOKUP(Sheet3!A328,A:G,7,FALSE)=Sheet3!F328),VLOOKUP(Sheet3!A328,A:G,2,FALSE),"wpw")</f>
        <v>wpw</v>
      </c>
    </row>
    <row r="329" spans="1:18" x14ac:dyDescent="0.25">
      <c r="A329" t="s">
        <v>3092</v>
      </c>
      <c r="B329" t="s">
        <v>3896</v>
      </c>
      <c r="C329" t="s">
        <v>348</v>
      </c>
      <c r="D329" t="s">
        <v>339</v>
      </c>
      <c r="E329" t="s">
        <v>193</v>
      </c>
      <c r="F329" t="s">
        <v>99</v>
      </c>
      <c r="G329" t="s">
        <v>115</v>
      </c>
      <c r="R329" t="str">
        <f>IF(AND(VLOOKUP(Sheet3!A329,A:G,1,FALSE)=Sheet3!A329,VLOOKUP(Sheet3!A329,A:G,3,FALSE)=Sheet3!B329,VLOOKUP(Sheet3!A329,A:G,4,FALSE)=Sheet3!C329,VLOOKUP(Sheet3!A329,A:G,5,FALSE)=Sheet3!D329,VLOOKUP(Sheet3!A329,A:G,6,FALSE)=Sheet3!E329,VLOOKUP(Sheet3!A329,A:G,7,FALSE)=Sheet3!F329),VLOOKUP(Sheet3!A329,A:G,2,FALSE),"wpw")</f>
        <v>wpw</v>
      </c>
    </row>
    <row r="330" spans="1:18" x14ac:dyDescent="0.25">
      <c r="A330" t="s">
        <v>3092</v>
      </c>
      <c r="B330" t="s">
        <v>3957</v>
      </c>
      <c r="C330" t="s">
        <v>348</v>
      </c>
      <c r="D330" t="s">
        <v>339</v>
      </c>
      <c r="E330" t="s">
        <v>193</v>
      </c>
      <c r="F330" t="s">
        <v>99</v>
      </c>
      <c r="G330" t="s">
        <v>115</v>
      </c>
      <c r="R330" t="str">
        <f>IF(AND(VLOOKUP(Sheet3!A330,A:G,1,FALSE)=Sheet3!A330,VLOOKUP(Sheet3!A330,A:G,3,FALSE)=Sheet3!B330,VLOOKUP(Sheet3!A330,A:G,4,FALSE)=Sheet3!C330,VLOOKUP(Sheet3!A330,A:G,5,FALSE)=Sheet3!D330,VLOOKUP(Sheet3!A330,A:G,6,FALSE)=Sheet3!E330,VLOOKUP(Sheet3!A330,A:G,7,FALSE)=Sheet3!F330),VLOOKUP(Sheet3!A330,A:G,2,FALSE),"wpw")</f>
        <v>wpw</v>
      </c>
    </row>
    <row r="331" spans="1:18" x14ac:dyDescent="0.25">
      <c r="A331" t="s">
        <v>3092</v>
      </c>
      <c r="B331" t="s">
        <v>4098</v>
      </c>
      <c r="C331" t="s">
        <v>348</v>
      </c>
      <c r="D331" t="s">
        <v>339</v>
      </c>
      <c r="E331" t="s">
        <v>193</v>
      </c>
      <c r="F331" t="s">
        <v>211</v>
      </c>
      <c r="G331" t="s">
        <v>115</v>
      </c>
      <c r="R331" t="str">
        <f>IF(AND(VLOOKUP(Sheet3!A331,A:G,1,FALSE)=Sheet3!A331,VLOOKUP(Sheet3!A331,A:G,3,FALSE)=Sheet3!B331,VLOOKUP(Sheet3!A331,A:G,4,FALSE)=Sheet3!C331,VLOOKUP(Sheet3!A331,A:G,5,FALSE)=Sheet3!D331,VLOOKUP(Sheet3!A331,A:G,6,FALSE)=Sheet3!E331,VLOOKUP(Sheet3!A331,A:G,7,FALSE)=Sheet3!F331),VLOOKUP(Sheet3!A331,A:G,2,FALSE),"wpw")</f>
        <v>/laptop-specs/acer-nitro-5-an517-51-3/</v>
      </c>
    </row>
    <row r="332" spans="1:18" x14ac:dyDescent="0.25">
      <c r="A332" t="s">
        <v>3046</v>
      </c>
      <c r="B332" t="s">
        <v>3321</v>
      </c>
      <c r="C332" t="s">
        <v>338</v>
      </c>
      <c r="D332" t="s">
        <v>328</v>
      </c>
      <c r="E332" t="s">
        <v>193</v>
      </c>
      <c r="F332" t="s">
        <v>99</v>
      </c>
      <c r="G332" t="s">
        <v>115</v>
      </c>
      <c r="R332" t="str">
        <f>IF(AND(VLOOKUP(Sheet3!A332,A:G,1,FALSE)=Sheet3!A332,VLOOKUP(Sheet3!A332,A:G,3,FALSE)=Sheet3!B332,VLOOKUP(Sheet3!A332,A:G,4,FALSE)=Sheet3!C332,VLOOKUP(Sheet3!A332,A:G,5,FALSE)=Sheet3!D332,VLOOKUP(Sheet3!A332,A:G,6,FALSE)=Sheet3!E332,VLOOKUP(Sheet3!A332,A:G,7,FALSE)=Sheet3!F332),VLOOKUP(Sheet3!A332,A:G,2,FALSE),"wpw")</f>
        <v>/laptop-specs/lenovo-legion-y530-11/</v>
      </c>
    </row>
    <row r="333" spans="1:18" x14ac:dyDescent="0.25">
      <c r="A333" t="s">
        <v>3046</v>
      </c>
      <c r="B333" t="s">
        <v>3561</v>
      </c>
      <c r="C333" t="s">
        <v>338</v>
      </c>
      <c r="D333" t="s">
        <v>328</v>
      </c>
      <c r="E333" t="s">
        <v>193</v>
      </c>
      <c r="F333" t="s">
        <v>99</v>
      </c>
      <c r="G333" t="s">
        <v>197</v>
      </c>
      <c r="R333" t="str">
        <f>IF(AND(VLOOKUP(Sheet3!A333,A:G,1,FALSE)=Sheet3!A333,VLOOKUP(Sheet3!A333,A:G,3,FALSE)=Sheet3!B333,VLOOKUP(Sheet3!A333,A:G,4,FALSE)=Sheet3!C333,VLOOKUP(Sheet3!A333,A:G,5,FALSE)=Sheet3!D333,VLOOKUP(Sheet3!A333,A:G,6,FALSE)=Sheet3!E333,VLOOKUP(Sheet3!A333,A:G,7,FALSE)=Sheet3!F333),VLOOKUP(Sheet3!A333,A:G,2,FALSE),"wpw")</f>
        <v>/laptop-specs/dell-g3-15-3579-2/</v>
      </c>
    </row>
    <row r="334" spans="1:18" x14ac:dyDescent="0.25">
      <c r="A334" t="s">
        <v>3046</v>
      </c>
      <c r="B334" t="s">
        <v>3608</v>
      </c>
      <c r="C334" t="s">
        <v>338</v>
      </c>
      <c r="D334" t="s">
        <v>328</v>
      </c>
      <c r="E334" t="s">
        <v>193</v>
      </c>
      <c r="F334" t="s">
        <v>99</v>
      </c>
      <c r="G334" t="s">
        <v>197</v>
      </c>
      <c r="R334" t="str">
        <f>IF(AND(VLOOKUP(Sheet3!A334,A:G,1,FALSE)=Sheet3!A334,VLOOKUP(Sheet3!A334,A:G,3,FALSE)=Sheet3!B334,VLOOKUP(Sheet3!A334,A:G,4,FALSE)=Sheet3!C334,VLOOKUP(Sheet3!A334,A:G,5,FALSE)=Sheet3!D334,VLOOKUP(Sheet3!A334,A:G,6,FALSE)=Sheet3!E334,VLOOKUP(Sheet3!A334,A:G,7,FALSE)=Sheet3!F334),VLOOKUP(Sheet3!A334,A:G,2,FALSE),"wpw")</f>
        <v>wpw</v>
      </c>
    </row>
    <row r="335" spans="1:18" x14ac:dyDescent="0.25">
      <c r="A335" t="s">
        <v>3046</v>
      </c>
      <c r="B335" t="s">
        <v>3609</v>
      </c>
      <c r="C335" t="s">
        <v>338</v>
      </c>
      <c r="D335" t="s">
        <v>328</v>
      </c>
      <c r="E335" t="s">
        <v>193</v>
      </c>
      <c r="F335" t="s">
        <v>110</v>
      </c>
      <c r="G335" t="s">
        <v>208</v>
      </c>
      <c r="R335" t="str">
        <f>IF(AND(VLOOKUP(Sheet3!A335,A:G,1,FALSE)=Sheet3!A335,VLOOKUP(Sheet3!A335,A:G,3,FALSE)=Sheet3!B335,VLOOKUP(Sheet3!A335,A:G,4,FALSE)=Sheet3!C335,VLOOKUP(Sheet3!A335,A:G,5,FALSE)=Sheet3!D335,VLOOKUP(Sheet3!A335,A:G,6,FALSE)=Sheet3!E335,VLOOKUP(Sheet3!A335,A:G,7,FALSE)=Sheet3!F335),VLOOKUP(Sheet3!A335,A:G,2,FALSE),"wpw")</f>
        <v>wpw</v>
      </c>
    </row>
    <row r="336" spans="1:18" x14ac:dyDescent="0.25">
      <c r="A336" t="s">
        <v>3046</v>
      </c>
      <c r="B336" t="s">
        <v>3752</v>
      </c>
      <c r="C336" t="s">
        <v>338</v>
      </c>
      <c r="D336" t="s">
        <v>328</v>
      </c>
      <c r="E336" t="s">
        <v>132</v>
      </c>
      <c r="F336" t="s">
        <v>211</v>
      </c>
      <c r="G336" t="s">
        <v>208</v>
      </c>
      <c r="R336" t="str">
        <f>IF(AND(VLOOKUP(Sheet3!A336,A:G,1,FALSE)=Sheet3!A336,VLOOKUP(Sheet3!A336,A:G,3,FALSE)=Sheet3!B336,VLOOKUP(Sheet3!A336,A:G,4,FALSE)=Sheet3!C336,VLOOKUP(Sheet3!A336,A:G,5,FALSE)=Sheet3!D336,VLOOKUP(Sheet3!A336,A:G,6,FALSE)=Sheet3!E336,VLOOKUP(Sheet3!A336,A:G,7,FALSE)=Sheet3!F336),VLOOKUP(Sheet3!A336,A:G,2,FALSE),"wpw")</f>
        <v>/laptop-specs/asus-tuf-gaming-fx505dt/</v>
      </c>
    </row>
    <row r="337" spans="1:18" x14ac:dyDescent="0.25">
      <c r="A337" t="s">
        <v>3046</v>
      </c>
      <c r="B337" t="s">
        <v>3846</v>
      </c>
      <c r="C337" t="s">
        <v>348</v>
      </c>
      <c r="D337" t="s">
        <v>5368</v>
      </c>
      <c r="E337" t="s">
        <v>132</v>
      </c>
      <c r="F337" t="s">
        <v>99</v>
      </c>
      <c r="G337" t="s">
        <v>115</v>
      </c>
      <c r="R337" t="str">
        <f>IF(AND(VLOOKUP(Sheet3!A337,A:G,1,FALSE)=Sheet3!A337,VLOOKUP(Sheet3!A337,A:G,3,FALSE)=Sheet3!B337,VLOOKUP(Sheet3!A337,A:G,4,FALSE)=Sheet3!C337,VLOOKUP(Sheet3!A337,A:G,5,FALSE)=Sheet3!D337,VLOOKUP(Sheet3!A337,A:G,6,FALSE)=Sheet3!E337,VLOOKUP(Sheet3!A337,A:G,7,FALSE)=Sheet3!F337),VLOOKUP(Sheet3!A337,A:G,2,FALSE),"wpw")</f>
        <v>wpw</v>
      </c>
    </row>
    <row r="338" spans="1:18" x14ac:dyDescent="0.25">
      <c r="A338" t="s">
        <v>3046</v>
      </c>
      <c r="B338" t="s">
        <v>3848</v>
      </c>
      <c r="C338" t="s">
        <v>348</v>
      </c>
      <c r="D338" t="s">
        <v>5368</v>
      </c>
      <c r="E338" t="s">
        <v>132</v>
      </c>
      <c r="F338" t="s">
        <v>99</v>
      </c>
      <c r="G338" t="s">
        <v>115</v>
      </c>
      <c r="R338" t="str">
        <f>IF(AND(VLOOKUP(Sheet3!A338,A:G,1,FALSE)=Sheet3!A338,VLOOKUP(Sheet3!A338,A:G,3,FALSE)=Sheet3!B338,VLOOKUP(Sheet3!A338,A:G,4,FALSE)=Sheet3!C338,VLOOKUP(Sheet3!A338,A:G,5,FALSE)=Sheet3!D338,VLOOKUP(Sheet3!A338,A:G,6,FALSE)=Sheet3!E338,VLOOKUP(Sheet3!A338,A:G,7,FALSE)=Sheet3!F338),VLOOKUP(Sheet3!A338,A:G,2,FALSE),"wpw")</f>
        <v>wpw</v>
      </c>
    </row>
    <row r="339" spans="1:18" x14ac:dyDescent="0.25">
      <c r="A339" t="s">
        <v>3046</v>
      </c>
      <c r="B339" t="s">
        <v>3868</v>
      </c>
      <c r="C339" t="s">
        <v>348</v>
      </c>
      <c r="D339" t="s">
        <v>5368</v>
      </c>
      <c r="E339" t="s">
        <v>132</v>
      </c>
      <c r="F339" t="s">
        <v>110</v>
      </c>
      <c r="G339" t="s">
        <v>115</v>
      </c>
      <c r="R339" t="str">
        <f>IF(AND(VLOOKUP(Sheet3!A339,A:G,1,FALSE)=Sheet3!A339,VLOOKUP(Sheet3!A339,A:G,3,FALSE)=Sheet3!B339,VLOOKUP(Sheet3!A339,A:G,4,FALSE)=Sheet3!C339,VLOOKUP(Sheet3!A339,A:G,5,FALSE)=Sheet3!D339,VLOOKUP(Sheet3!A339,A:G,6,FALSE)=Sheet3!E339,VLOOKUP(Sheet3!A339,A:G,7,FALSE)=Sheet3!F339),VLOOKUP(Sheet3!A339,A:G,2,FALSE),"wpw")</f>
        <v>wpw</v>
      </c>
    </row>
    <row r="340" spans="1:18" x14ac:dyDescent="0.25">
      <c r="A340" t="s">
        <v>3046</v>
      </c>
      <c r="B340" t="s">
        <v>3963</v>
      </c>
      <c r="C340" t="s">
        <v>338</v>
      </c>
      <c r="D340" t="s">
        <v>328</v>
      </c>
      <c r="E340" t="s">
        <v>193</v>
      </c>
      <c r="F340" t="s">
        <v>99</v>
      </c>
      <c r="G340" t="s">
        <v>197</v>
      </c>
      <c r="R340" t="str">
        <f>IF(AND(VLOOKUP(Sheet3!A340,A:G,1,FALSE)=Sheet3!A340,VLOOKUP(Sheet3!A340,A:G,3,FALSE)=Sheet3!B340,VLOOKUP(Sheet3!A340,A:G,4,FALSE)=Sheet3!C340,VLOOKUP(Sheet3!A340,A:G,5,FALSE)=Sheet3!D340,VLOOKUP(Sheet3!A340,A:G,6,FALSE)=Sheet3!E340,VLOOKUP(Sheet3!A340,A:G,7,FALSE)=Sheet3!F340),VLOOKUP(Sheet3!A340,A:G,2,FALSE),"wpw")</f>
        <v>wpw</v>
      </c>
    </row>
    <row r="341" spans="1:18" x14ac:dyDescent="0.25">
      <c r="A341" t="s">
        <v>3046</v>
      </c>
      <c r="B341" t="s">
        <v>3982</v>
      </c>
      <c r="C341" t="s">
        <v>348</v>
      </c>
      <c r="D341" t="s">
        <v>5368</v>
      </c>
      <c r="E341" t="s">
        <v>132</v>
      </c>
      <c r="F341" t="s">
        <v>99</v>
      </c>
      <c r="G341" t="s">
        <v>197</v>
      </c>
      <c r="R341" t="str">
        <f>IF(AND(VLOOKUP(Sheet3!A341,A:G,1,FALSE)=Sheet3!A341,VLOOKUP(Sheet3!A341,A:G,3,FALSE)=Sheet3!B341,VLOOKUP(Sheet3!A341,A:G,4,FALSE)=Sheet3!C341,VLOOKUP(Sheet3!A341,A:G,5,FALSE)=Sheet3!D341,VLOOKUP(Sheet3!A341,A:G,6,FALSE)=Sheet3!E341,VLOOKUP(Sheet3!A341,A:G,7,FALSE)=Sheet3!F341),VLOOKUP(Sheet3!A341,A:G,2,FALSE),"wpw")</f>
        <v>wpw</v>
      </c>
    </row>
    <row r="342" spans="1:18" x14ac:dyDescent="0.25">
      <c r="A342" t="s">
        <v>3046</v>
      </c>
      <c r="B342" t="s">
        <v>4000</v>
      </c>
      <c r="C342" t="s">
        <v>348</v>
      </c>
      <c r="D342" t="s">
        <v>5368</v>
      </c>
      <c r="E342" t="s">
        <v>132</v>
      </c>
      <c r="F342" t="s">
        <v>99</v>
      </c>
      <c r="G342" t="s">
        <v>208</v>
      </c>
      <c r="R342" t="str">
        <f>IF(AND(VLOOKUP(Sheet3!A342,A:G,1,FALSE)=Sheet3!A342,VLOOKUP(Sheet3!A342,A:G,3,FALSE)=Sheet3!B342,VLOOKUP(Sheet3!A342,A:G,4,FALSE)=Sheet3!C342,VLOOKUP(Sheet3!A342,A:G,5,FALSE)=Sheet3!D342,VLOOKUP(Sheet3!A342,A:G,6,FALSE)=Sheet3!E342,VLOOKUP(Sheet3!A342,A:G,7,FALSE)=Sheet3!F342),VLOOKUP(Sheet3!A342,A:G,2,FALSE),"wpw")</f>
        <v>wpw</v>
      </c>
    </row>
    <row r="343" spans="1:18" x14ac:dyDescent="0.25">
      <c r="A343" t="s">
        <v>3046</v>
      </c>
      <c r="B343" t="s">
        <v>4001</v>
      </c>
      <c r="C343" t="s">
        <v>348</v>
      </c>
      <c r="D343" t="s">
        <v>5368</v>
      </c>
      <c r="E343" t="s">
        <v>132</v>
      </c>
      <c r="F343" t="s">
        <v>99</v>
      </c>
      <c r="G343" t="s">
        <v>197</v>
      </c>
      <c r="R343" t="str">
        <f>IF(AND(VLOOKUP(Sheet3!A343,A:G,1,FALSE)=Sheet3!A343,VLOOKUP(Sheet3!A343,A:G,3,FALSE)=Sheet3!B343,VLOOKUP(Sheet3!A343,A:G,4,FALSE)=Sheet3!C343,VLOOKUP(Sheet3!A343,A:G,5,FALSE)=Sheet3!D343,VLOOKUP(Sheet3!A343,A:G,6,FALSE)=Sheet3!E343,VLOOKUP(Sheet3!A343,A:G,7,FALSE)=Sheet3!F343),VLOOKUP(Sheet3!A343,A:G,2,FALSE),"wpw")</f>
        <v>wpw</v>
      </c>
    </row>
    <row r="344" spans="1:18" x14ac:dyDescent="0.25">
      <c r="A344" t="s">
        <v>3046</v>
      </c>
      <c r="B344" t="s">
        <v>4006</v>
      </c>
      <c r="C344" t="s">
        <v>338</v>
      </c>
      <c r="D344" t="s">
        <v>328</v>
      </c>
      <c r="E344" t="s">
        <v>193</v>
      </c>
      <c r="F344" t="s">
        <v>211</v>
      </c>
      <c r="G344" t="s">
        <v>208</v>
      </c>
      <c r="R344" t="str">
        <f>IF(AND(VLOOKUP(Sheet3!A344,A:G,1,FALSE)=Sheet3!A344,VLOOKUP(Sheet3!A344,A:G,3,FALSE)=Sheet3!B344,VLOOKUP(Sheet3!A344,A:G,4,FALSE)=Sheet3!C344,VLOOKUP(Sheet3!A344,A:G,5,FALSE)=Sheet3!D344,VLOOKUP(Sheet3!A344,A:G,6,FALSE)=Sheet3!E344,VLOOKUP(Sheet3!A344,A:G,7,FALSE)=Sheet3!F344),VLOOKUP(Sheet3!A344,A:G,2,FALSE),"wpw")</f>
        <v>wpw</v>
      </c>
    </row>
    <row r="345" spans="1:18" x14ac:dyDescent="0.25">
      <c r="A345" t="s">
        <v>3091</v>
      </c>
      <c r="B345" t="s">
        <v>3894</v>
      </c>
      <c r="C345" t="s">
        <v>348</v>
      </c>
      <c r="D345" t="s">
        <v>339</v>
      </c>
      <c r="E345" t="s">
        <v>193</v>
      </c>
      <c r="F345" t="s">
        <v>99</v>
      </c>
      <c r="G345" t="s">
        <v>115</v>
      </c>
      <c r="R345" t="str">
        <f>IF(AND(VLOOKUP(Sheet3!A345,A:G,1,FALSE)=Sheet3!A345,VLOOKUP(Sheet3!A345,A:G,3,FALSE)=Sheet3!B345,VLOOKUP(Sheet3!A345,A:G,4,FALSE)=Sheet3!C345,VLOOKUP(Sheet3!A345,A:G,5,FALSE)=Sheet3!D345,VLOOKUP(Sheet3!A345,A:G,6,FALSE)=Sheet3!E345,VLOOKUP(Sheet3!A345,A:G,7,FALSE)=Sheet3!F345),VLOOKUP(Sheet3!A345,A:G,2,FALSE),"wpw")</f>
        <v>wpw</v>
      </c>
    </row>
    <row r="346" spans="1:18" x14ac:dyDescent="0.25">
      <c r="A346" t="s">
        <v>3085</v>
      </c>
      <c r="B346" t="s">
        <v>3833</v>
      </c>
      <c r="C346" t="s">
        <v>348</v>
      </c>
      <c r="D346" t="s">
        <v>5368</v>
      </c>
      <c r="E346" t="s">
        <v>132</v>
      </c>
      <c r="F346" t="s">
        <v>110</v>
      </c>
      <c r="G346" t="s">
        <v>115</v>
      </c>
      <c r="R346" t="str">
        <f>IF(AND(VLOOKUP(Sheet3!A346,A:G,1,FALSE)=Sheet3!A346,VLOOKUP(Sheet3!A346,A:G,3,FALSE)=Sheet3!B346,VLOOKUP(Sheet3!A346,A:G,4,FALSE)=Sheet3!C346,VLOOKUP(Sheet3!A346,A:G,5,FALSE)=Sheet3!D346,VLOOKUP(Sheet3!A346,A:G,6,FALSE)=Sheet3!E346,VLOOKUP(Sheet3!A346,A:G,7,FALSE)=Sheet3!F346),VLOOKUP(Sheet3!A346,A:G,2,FALSE),"wpw")</f>
        <v>wpw</v>
      </c>
    </row>
    <row r="347" spans="1:18" x14ac:dyDescent="0.25">
      <c r="A347" t="s">
        <v>3085</v>
      </c>
      <c r="B347" t="s">
        <v>3967</v>
      </c>
      <c r="C347" t="s">
        <v>348</v>
      </c>
      <c r="D347" t="s">
        <v>354</v>
      </c>
      <c r="E347" t="s">
        <v>132</v>
      </c>
      <c r="F347" t="s">
        <v>110</v>
      </c>
      <c r="G347" t="s">
        <v>115</v>
      </c>
      <c r="R347" t="str">
        <f>IF(AND(VLOOKUP(Sheet3!A347,A:G,1,FALSE)=Sheet3!A347,VLOOKUP(Sheet3!A347,A:G,3,FALSE)=Sheet3!B347,VLOOKUP(Sheet3!A347,A:G,4,FALSE)=Sheet3!C347,VLOOKUP(Sheet3!A347,A:G,5,FALSE)=Sheet3!D347,VLOOKUP(Sheet3!A347,A:G,6,FALSE)=Sheet3!E347,VLOOKUP(Sheet3!A347,A:G,7,FALSE)=Sheet3!F347),VLOOKUP(Sheet3!A347,A:G,2,FALSE),"wpw")</f>
        <v>wpw</v>
      </c>
    </row>
    <row r="348" spans="1:18" x14ac:dyDescent="0.25">
      <c r="A348" t="s">
        <v>3085</v>
      </c>
      <c r="B348" t="s">
        <v>4038</v>
      </c>
      <c r="C348" t="s">
        <v>348</v>
      </c>
      <c r="D348" t="s">
        <v>5368</v>
      </c>
      <c r="E348" t="s">
        <v>132</v>
      </c>
      <c r="F348" t="s">
        <v>99</v>
      </c>
      <c r="G348" t="s">
        <v>197</v>
      </c>
      <c r="R348" t="str">
        <f>IF(AND(VLOOKUP(Sheet3!A348,A:G,1,FALSE)=Sheet3!A348,VLOOKUP(Sheet3!A348,A:G,3,FALSE)=Sheet3!B348,VLOOKUP(Sheet3!A348,A:G,4,FALSE)=Sheet3!C348,VLOOKUP(Sheet3!A348,A:G,5,FALSE)=Sheet3!D348,VLOOKUP(Sheet3!A348,A:G,6,FALSE)=Sheet3!E348,VLOOKUP(Sheet3!A348,A:G,7,FALSE)=Sheet3!F348),VLOOKUP(Sheet3!A348,A:G,2,FALSE),"wpw")</f>
        <v>wpw</v>
      </c>
    </row>
    <row r="349" spans="1:18" x14ac:dyDescent="0.25">
      <c r="A349" t="s">
        <v>3086</v>
      </c>
      <c r="B349" t="s">
        <v>3851</v>
      </c>
      <c r="C349" t="s">
        <v>348</v>
      </c>
      <c r="D349" t="s">
        <v>339</v>
      </c>
      <c r="E349" t="s">
        <v>264</v>
      </c>
      <c r="F349" t="s">
        <v>99</v>
      </c>
      <c r="G349" t="s">
        <v>197</v>
      </c>
      <c r="R349" t="str">
        <f>IF(AND(VLOOKUP(Sheet3!A349,A:G,1,FALSE)=Sheet3!A349,VLOOKUP(Sheet3!A349,A:G,3,FALSE)=Sheet3!B349,VLOOKUP(Sheet3!A349,A:G,4,FALSE)=Sheet3!C349,VLOOKUP(Sheet3!A349,A:G,5,FALSE)=Sheet3!D349,VLOOKUP(Sheet3!A349,A:G,6,FALSE)=Sheet3!E349,VLOOKUP(Sheet3!A349,A:G,7,FALSE)=Sheet3!F349),VLOOKUP(Sheet3!A349,A:G,2,FALSE),"wpw")</f>
        <v>wpw</v>
      </c>
    </row>
    <row r="350" spans="1:18" x14ac:dyDescent="0.25">
      <c r="A350" t="s">
        <v>3088</v>
      </c>
      <c r="B350" t="s">
        <v>3877</v>
      </c>
      <c r="C350" t="s">
        <v>348</v>
      </c>
      <c r="D350" t="s">
        <v>339</v>
      </c>
      <c r="E350" t="s">
        <v>264</v>
      </c>
      <c r="F350" t="s">
        <v>99</v>
      </c>
      <c r="G350" t="s">
        <v>197</v>
      </c>
      <c r="R350" t="str">
        <f>IF(AND(VLOOKUP(Sheet3!A350,A:G,1,FALSE)=Sheet3!A350,VLOOKUP(Sheet3!A350,A:G,3,FALSE)=Sheet3!B350,VLOOKUP(Sheet3!A350,A:G,4,FALSE)=Sheet3!C350,VLOOKUP(Sheet3!A350,A:G,5,FALSE)=Sheet3!D350,VLOOKUP(Sheet3!A350,A:G,6,FALSE)=Sheet3!E350,VLOOKUP(Sheet3!A350,A:G,7,FALSE)=Sheet3!F350),VLOOKUP(Sheet3!A350,A:G,2,FALSE),"wpw")</f>
        <v>wpw</v>
      </c>
    </row>
    <row r="351" spans="1:18" x14ac:dyDescent="0.25">
      <c r="A351" t="s">
        <v>3038</v>
      </c>
      <c r="B351" t="s">
        <v>3182</v>
      </c>
      <c r="C351" t="s">
        <v>333</v>
      </c>
      <c r="D351" t="s">
        <v>5367</v>
      </c>
      <c r="E351" t="s">
        <v>132</v>
      </c>
      <c r="F351" t="s">
        <v>110</v>
      </c>
      <c r="G351" t="s">
        <v>48</v>
      </c>
      <c r="R351" t="str">
        <f>IF(AND(VLOOKUP(Sheet3!A351,A:G,1,FALSE)=Sheet3!A351,VLOOKUP(Sheet3!A351,A:G,3,FALSE)=Sheet3!B351,VLOOKUP(Sheet3!A351,A:G,4,FALSE)=Sheet3!C351,VLOOKUP(Sheet3!A351,A:G,5,FALSE)=Sheet3!D351,VLOOKUP(Sheet3!A351,A:G,6,FALSE)=Sheet3!E351,VLOOKUP(Sheet3!A351,A:G,7,FALSE)=Sheet3!F351),VLOOKUP(Sheet3!A351,A:G,2,FALSE),"wpw")</f>
        <v>wpw</v>
      </c>
    </row>
    <row r="352" spans="1:18" x14ac:dyDescent="0.25">
      <c r="A352" t="s">
        <v>3038</v>
      </c>
      <c r="B352" t="s">
        <v>3184</v>
      </c>
      <c r="C352" t="s">
        <v>333</v>
      </c>
      <c r="D352" t="s">
        <v>5367</v>
      </c>
      <c r="E352" t="s">
        <v>132</v>
      </c>
      <c r="F352" t="s">
        <v>110</v>
      </c>
      <c r="G352" t="s">
        <v>202</v>
      </c>
      <c r="R352" t="str">
        <f>IF(AND(VLOOKUP(Sheet3!A352,A:G,1,FALSE)=Sheet3!A352,VLOOKUP(Sheet3!A352,A:G,3,FALSE)=Sheet3!B352,VLOOKUP(Sheet3!A352,A:G,4,FALSE)=Sheet3!C352,VLOOKUP(Sheet3!A352,A:G,5,FALSE)=Sheet3!D352,VLOOKUP(Sheet3!A352,A:G,6,FALSE)=Sheet3!E352,VLOOKUP(Sheet3!A352,A:G,7,FALSE)=Sheet3!F352),VLOOKUP(Sheet3!A352,A:G,2,FALSE),"wpw")</f>
        <v>wpw</v>
      </c>
    </row>
    <row r="353" spans="1:18" x14ac:dyDescent="0.25">
      <c r="A353" t="s">
        <v>3038</v>
      </c>
      <c r="B353" t="s">
        <v>3197</v>
      </c>
      <c r="C353" t="s">
        <v>333</v>
      </c>
      <c r="D353" t="s">
        <v>5367</v>
      </c>
      <c r="E353" t="s">
        <v>132</v>
      </c>
      <c r="F353" t="s">
        <v>110</v>
      </c>
      <c r="G353" t="s">
        <v>115</v>
      </c>
      <c r="R353" t="str">
        <f>IF(AND(VLOOKUP(Sheet3!A353,A:G,1,FALSE)=Sheet3!A353,VLOOKUP(Sheet3!A353,A:G,3,FALSE)=Sheet3!B353,VLOOKUP(Sheet3!A353,A:G,4,FALSE)=Sheet3!C353,VLOOKUP(Sheet3!A353,A:G,5,FALSE)=Sheet3!D353,VLOOKUP(Sheet3!A353,A:G,6,FALSE)=Sheet3!E353,VLOOKUP(Sheet3!A353,A:G,7,FALSE)=Sheet3!F353),VLOOKUP(Sheet3!A353,A:G,2,FALSE),"wpw")</f>
        <v>wpw</v>
      </c>
    </row>
    <row r="354" spans="1:18" x14ac:dyDescent="0.25">
      <c r="A354" t="s">
        <v>3038</v>
      </c>
      <c r="B354" t="s">
        <v>3209</v>
      </c>
      <c r="C354" t="s">
        <v>333</v>
      </c>
      <c r="D354" t="s">
        <v>5367</v>
      </c>
      <c r="E354" t="s">
        <v>132</v>
      </c>
      <c r="F354" t="s">
        <v>99</v>
      </c>
      <c r="G354" t="s">
        <v>115</v>
      </c>
      <c r="R354" t="str">
        <f>IF(AND(VLOOKUP(Sheet3!A354,A:G,1,FALSE)=Sheet3!A354,VLOOKUP(Sheet3!A354,A:G,3,FALSE)=Sheet3!B354,VLOOKUP(Sheet3!A354,A:G,4,FALSE)=Sheet3!C354,VLOOKUP(Sheet3!A354,A:G,5,FALSE)=Sheet3!D354,VLOOKUP(Sheet3!A354,A:G,6,FALSE)=Sheet3!E354,VLOOKUP(Sheet3!A354,A:G,7,FALSE)=Sheet3!F354),VLOOKUP(Sheet3!A354,A:G,2,FALSE),"wpw")</f>
        <v>wpw</v>
      </c>
    </row>
    <row r="355" spans="1:18" x14ac:dyDescent="0.25">
      <c r="A355" t="s">
        <v>3038</v>
      </c>
      <c r="B355" t="s">
        <v>3228</v>
      </c>
      <c r="C355" t="s">
        <v>333</v>
      </c>
      <c r="D355" t="s">
        <v>5367</v>
      </c>
      <c r="E355" t="s">
        <v>132</v>
      </c>
      <c r="F355" t="s">
        <v>99</v>
      </c>
      <c r="G355" t="s">
        <v>202</v>
      </c>
      <c r="R355" t="str">
        <f>IF(AND(VLOOKUP(Sheet3!A355,A:G,1,FALSE)=Sheet3!A355,VLOOKUP(Sheet3!A355,A:G,3,FALSE)=Sheet3!B355,VLOOKUP(Sheet3!A355,A:G,4,FALSE)=Sheet3!C355,VLOOKUP(Sheet3!A355,A:G,5,FALSE)=Sheet3!D355,VLOOKUP(Sheet3!A355,A:G,6,FALSE)=Sheet3!E355,VLOOKUP(Sheet3!A355,A:G,7,FALSE)=Sheet3!F355),VLOOKUP(Sheet3!A355,A:G,2,FALSE),"wpw")</f>
        <v>/laptop-specs/lenovo-legion-y540-15-246/</v>
      </c>
    </row>
    <row r="356" spans="1:18" x14ac:dyDescent="0.25">
      <c r="A356" t="s">
        <v>3038</v>
      </c>
      <c r="B356" t="s">
        <v>3289</v>
      </c>
      <c r="C356" t="s">
        <v>333</v>
      </c>
      <c r="D356" t="s">
        <v>5367</v>
      </c>
      <c r="E356" t="s">
        <v>132</v>
      </c>
      <c r="F356" t="s">
        <v>99</v>
      </c>
      <c r="G356" t="s">
        <v>208</v>
      </c>
      <c r="R356" t="str">
        <f>IF(AND(VLOOKUP(Sheet3!A356,A:G,1,FALSE)=Sheet3!A356,VLOOKUP(Sheet3!A356,A:G,3,FALSE)=Sheet3!B356,VLOOKUP(Sheet3!A356,A:G,4,FALSE)=Sheet3!C356,VLOOKUP(Sheet3!A356,A:G,5,FALSE)=Sheet3!D356,VLOOKUP(Sheet3!A356,A:G,6,FALSE)=Sheet3!E356,VLOOKUP(Sheet3!A356,A:G,7,FALSE)=Sheet3!F356),VLOOKUP(Sheet3!A356,A:G,2,FALSE),"wpw")</f>
        <v>wpw</v>
      </c>
    </row>
    <row r="357" spans="1:18" x14ac:dyDescent="0.25">
      <c r="A357" t="s">
        <v>3038</v>
      </c>
      <c r="B357" t="s">
        <v>3290</v>
      </c>
      <c r="C357" t="s">
        <v>333</v>
      </c>
      <c r="D357" t="s">
        <v>5367</v>
      </c>
      <c r="E357" t="s">
        <v>132</v>
      </c>
      <c r="F357" t="s">
        <v>99</v>
      </c>
      <c r="G357" t="s">
        <v>197</v>
      </c>
      <c r="R357" t="str">
        <f>IF(AND(VLOOKUP(Sheet3!A357,A:G,1,FALSE)=Sheet3!A357,VLOOKUP(Sheet3!A357,A:G,3,FALSE)=Sheet3!B357,VLOOKUP(Sheet3!A357,A:G,4,FALSE)=Sheet3!C357,VLOOKUP(Sheet3!A357,A:G,5,FALSE)=Sheet3!D357,VLOOKUP(Sheet3!A357,A:G,6,FALSE)=Sheet3!E357,VLOOKUP(Sheet3!A357,A:G,7,FALSE)=Sheet3!F357),VLOOKUP(Sheet3!A357,A:G,2,FALSE),"wpw")</f>
        <v>wpw</v>
      </c>
    </row>
    <row r="358" spans="1:18" x14ac:dyDescent="0.25">
      <c r="A358" t="s">
        <v>3038</v>
      </c>
      <c r="B358" t="s">
        <v>3302</v>
      </c>
      <c r="C358" t="s">
        <v>333</v>
      </c>
      <c r="D358" t="s">
        <v>5367</v>
      </c>
      <c r="E358" t="s">
        <v>132</v>
      </c>
      <c r="F358" t="s">
        <v>99</v>
      </c>
      <c r="G358" t="s">
        <v>208</v>
      </c>
      <c r="R358" t="str">
        <f>IF(AND(VLOOKUP(Sheet3!A358,A:G,1,FALSE)=Sheet3!A358,VLOOKUP(Sheet3!A358,A:G,3,FALSE)=Sheet3!B358,VLOOKUP(Sheet3!A358,A:G,4,FALSE)=Sheet3!C358,VLOOKUP(Sheet3!A358,A:G,5,FALSE)=Sheet3!D358,VLOOKUP(Sheet3!A358,A:G,6,FALSE)=Sheet3!E358,VLOOKUP(Sheet3!A358,A:G,7,FALSE)=Sheet3!F358),VLOOKUP(Sheet3!A358,A:G,2,FALSE),"wpw")</f>
        <v>wpw</v>
      </c>
    </row>
    <row r="359" spans="1:18" x14ac:dyDescent="0.25">
      <c r="A359" t="s">
        <v>3038</v>
      </c>
      <c r="B359" t="s">
        <v>3303</v>
      </c>
      <c r="C359" t="s">
        <v>333</v>
      </c>
      <c r="D359" t="s">
        <v>5367</v>
      </c>
      <c r="E359" t="s">
        <v>132</v>
      </c>
      <c r="F359" t="s">
        <v>99</v>
      </c>
      <c r="G359" t="s">
        <v>197</v>
      </c>
      <c r="R359" t="str">
        <f>IF(AND(VLOOKUP(Sheet3!A359,A:G,1,FALSE)=Sheet3!A359,VLOOKUP(Sheet3!A359,A:G,3,FALSE)=Sheet3!B359,VLOOKUP(Sheet3!A359,A:G,4,FALSE)=Sheet3!C359,VLOOKUP(Sheet3!A359,A:G,5,FALSE)=Sheet3!D359,VLOOKUP(Sheet3!A359,A:G,6,FALSE)=Sheet3!E359,VLOOKUP(Sheet3!A359,A:G,7,FALSE)=Sheet3!F359),VLOOKUP(Sheet3!A359,A:G,2,FALSE),"wpw")</f>
        <v>wpw</v>
      </c>
    </row>
    <row r="360" spans="1:18" x14ac:dyDescent="0.25">
      <c r="A360" t="s">
        <v>3038</v>
      </c>
      <c r="B360" t="s">
        <v>3345</v>
      </c>
      <c r="C360" t="s">
        <v>333</v>
      </c>
      <c r="D360" t="s">
        <v>5367</v>
      </c>
      <c r="E360" t="s">
        <v>132</v>
      </c>
      <c r="F360" t="s">
        <v>99</v>
      </c>
      <c r="G360" t="s">
        <v>115</v>
      </c>
      <c r="R360" t="str">
        <f>IF(AND(VLOOKUP(Sheet3!A360,A:G,1,FALSE)=Sheet3!A360,VLOOKUP(Sheet3!A360,A:G,3,FALSE)=Sheet3!B360,VLOOKUP(Sheet3!A360,A:G,4,FALSE)=Sheet3!C360,VLOOKUP(Sheet3!A360,A:G,5,FALSE)=Sheet3!D360,VLOOKUP(Sheet3!A360,A:G,6,FALSE)=Sheet3!E360,VLOOKUP(Sheet3!A360,A:G,7,FALSE)=Sheet3!F360),VLOOKUP(Sheet3!A360,A:G,2,FALSE),"wpw")</f>
        <v>wpw</v>
      </c>
    </row>
    <row r="361" spans="1:18" x14ac:dyDescent="0.25">
      <c r="A361" t="s">
        <v>3038</v>
      </c>
      <c r="B361" t="s">
        <v>3346</v>
      </c>
      <c r="C361" t="s">
        <v>333</v>
      </c>
      <c r="D361" t="s">
        <v>5367</v>
      </c>
      <c r="E361" t="s">
        <v>132</v>
      </c>
      <c r="F361" t="s">
        <v>121</v>
      </c>
      <c r="G361" t="s">
        <v>115</v>
      </c>
      <c r="R361" t="str">
        <f>IF(AND(VLOOKUP(Sheet3!A361,A:G,1,FALSE)=Sheet3!A361,VLOOKUP(Sheet3!A361,A:G,3,FALSE)=Sheet3!B361,VLOOKUP(Sheet3!A361,A:G,4,FALSE)=Sheet3!C361,VLOOKUP(Sheet3!A361,A:G,5,FALSE)=Sheet3!D361,VLOOKUP(Sheet3!A361,A:G,6,FALSE)=Sheet3!E361,VLOOKUP(Sheet3!A361,A:G,7,FALSE)=Sheet3!F361),VLOOKUP(Sheet3!A361,A:G,2,FALSE),"wpw")</f>
        <v>/laptop-specs/dell-inspiron-7577-88/</v>
      </c>
    </row>
    <row r="362" spans="1:18" x14ac:dyDescent="0.25">
      <c r="A362" t="s">
        <v>3038</v>
      </c>
      <c r="B362" t="s">
        <v>3354</v>
      </c>
      <c r="C362" t="s">
        <v>333</v>
      </c>
      <c r="D362" t="s">
        <v>5367</v>
      </c>
      <c r="E362" t="s">
        <v>132</v>
      </c>
      <c r="F362" t="s">
        <v>99</v>
      </c>
      <c r="G362" t="s">
        <v>208</v>
      </c>
      <c r="R362" t="str">
        <f>IF(AND(VLOOKUP(Sheet3!A362,A:G,1,FALSE)=Sheet3!A362,VLOOKUP(Sheet3!A362,A:G,3,FALSE)=Sheet3!B362,VLOOKUP(Sheet3!A362,A:G,4,FALSE)=Sheet3!C362,VLOOKUP(Sheet3!A362,A:G,5,FALSE)=Sheet3!D362,VLOOKUP(Sheet3!A362,A:G,6,FALSE)=Sheet3!E362,VLOOKUP(Sheet3!A362,A:G,7,FALSE)=Sheet3!F362),VLOOKUP(Sheet3!A362,A:G,2,FALSE),"wpw")</f>
        <v>wpw</v>
      </c>
    </row>
    <row r="363" spans="1:18" x14ac:dyDescent="0.25">
      <c r="A363" t="s">
        <v>3038</v>
      </c>
      <c r="B363" t="s">
        <v>3426</v>
      </c>
      <c r="C363" t="s">
        <v>333</v>
      </c>
      <c r="D363" t="s">
        <v>5367</v>
      </c>
      <c r="E363" t="s">
        <v>132</v>
      </c>
      <c r="F363" t="s">
        <v>211</v>
      </c>
      <c r="G363" t="s">
        <v>208</v>
      </c>
      <c r="R363" t="str">
        <f>IF(AND(VLOOKUP(Sheet3!A363,A:G,1,FALSE)=Sheet3!A363,VLOOKUP(Sheet3!A363,A:G,3,FALSE)=Sheet3!B363,VLOOKUP(Sheet3!A363,A:G,4,FALSE)=Sheet3!C363,VLOOKUP(Sheet3!A363,A:G,5,FALSE)=Sheet3!D363,VLOOKUP(Sheet3!A363,A:G,6,FALSE)=Sheet3!E363,VLOOKUP(Sheet3!A363,A:G,7,FALSE)=Sheet3!F363),VLOOKUP(Sheet3!A363,A:G,2,FALSE),"wpw")</f>
        <v>wpw</v>
      </c>
    </row>
    <row r="364" spans="1:18" x14ac:dyDescent="0.25">
      <c r="A364" t="s">
        <v>3038</v>
      </c>
      <c r="B364" t="s">
        <v>3427</v>
      </c>
      <c r="C364" t="s">
        <v>333</v>
      </c>
      <c r="D364" t="s">
        <v>5367</v>
      </c>
      <c r="E364" t="s">
        <v>132</v>
      </c>
      <c r="F364" t="s">
        <v>211</v>
      </c>
      <c r="G364" t="s">
        <v>197</v>
      </c>
      <c r="R364" t="str">
        <f>IF(AND(VLOOKUP(Sheet3!A364,A:G,1,FALSE)=Sheet3!A364,VLOOKUP(Sheet3!A364,A:G,3,FALSE)=Sheet3!B364,VLOOKUP(Sheet3!A364,A:G,4,FALSE)=Sheet3!C364,VLOOKUP(Sheet3!A364,A:G,5,FALSE)=Sheet3!D364,VLOOKUP(Sheet3!A364,A:G,6,FALSE)=Sheet3!E364,VLOOKUP(Sheet3!A364,A:G,7,FALSE)=Sheet3!F364),VLOOKUP(Sheet3!A364,A:G,2,FALSE),"wpw")</f>
        <v>wpw</v>
      </c>
    </row>
    <row r="365" spans="1:18" x14ac:dyDescent="0.25">
      <c r="A365" t="s">
        <v>3038</v>
      </c>
      <c r="B365" t="s">
        <v>3534</v>
      </c>
      <c r="C365" t="s">
        <v>333</v>
      </c>
      <c r="D365" t="s">
        <v>5367</v>
      </c>
      <c r="E365" t="s">
        <v>132</v>
      </c>
      <c r="F365" t="s">
        <v>211</v>
      </c>
      <c r="G365" t="s">
        <v>210</v>
      </c>
      <c r="R365" t="str">
        <f>IF(AND(VLOOKUP(Sheet3!A365,A:G,1,FALSE)=Sheet3!A365,VLOOKUP(Sheet3!A365,A:G,3,FALSE)=Sheet3!B365,VLOOKUP(Sheet3!A365,A:G,4,FALSE)=Sheet3!C365,VLOOKUP(Sheet3!A365,A:G,5,FALSE)=Sheet3!D365,VLOOKUP(Sheet3!A365,A:G,6,FALSE)=Sheet3!E365,VLOOKUP(Sheet3!A365,A:G,7,FALSE)=Sheet3!F365),VLOOKUP(Sheet3!A365,A:G,2,FALSE),"wpw")</f>
        <v>wpw</v>
      </c>
    </row>
    <row r="366" spans="1:18" x14ac:dyDescent="0.25">
      <c r="A366" t="s">
        <v>3038</v>
      </c>
      <c r="B366" t="s">
        <v>3553</v>
      </c>
      <c r="C366" t="s">
        <v>333</v>
      </c>
      <c r="D366" t="s">
        <v>5367</v>
      </c>
      <c r="E366" t="s">
        <v>132</v>
      </c>
      <c r="F366" t="s">
        <v>211</v>
      </c>
      <c r="G366" t="s">
        <v>208</v>
      </c>
      <c r="R366" t="str">
        <f>IF(AND(VLOOKUP(Sheet3!A366,A:G,1,FALSE)=Sheet3!A366,VLOOKUP(Sheet3!A366,A:G,3,FALSE)=Sheet3!B366,VLOOKUP(Sheet3!A366,A:G,4,FALSE)=Sheet3!C366,VLOOKUP(Sheet3!A366,A:G,5,FALSE)=Sheet3!D366,VLOOKUP(Sheet3!A366,A:G,6,FALSE)=Sheet3!E366,VLOOKUP(Sheet3!A366,A:G,7,FALSE)=Sheet3!F366),VLOOKUP(Sheet3!A366,A:G,2,FALSE),"wpw")</f>
        <v>wpw</v>
      </c>
    </row>
    <row r="367" spans="1:18" x14ac:dyDescent="0.25">
      <c r="A367" t="s">
        <v>3038</v>
      </c>
      <c r="B367" t="s">
        <v>3554</v>
      </c>
      <c r="C367" t="s">
        <v>333</v>
      </c>
      <c r="D367" t="s">
        <v>5367</v>
      </c>
      <c r="E367" t="s">
        <v>132</v>
      </c>
      <c r="F367" t="s">
        <v>99</v>
      </c>
      <c r="G367" t="s">
        <v>210</v>
      </c>
      <c r="R367" t="str">
        <f>IF(AND(VLOOKUP(Sheet3!A367,A:G,1,FALSE)=Sheet3!A367,VLOOKUP(Sheet3!A367,A:G,3,FALSE)=Sheet3!B367,VLOOKUP(Sheet3!A367,A:G,4,FALSE)=Sheet3!C367,VLOOKUP(Sheet3!A367,A:G,5,FALSE)=Sheet3!D367,VLOOKUP(Sheet3!A367,A:G,6,FALSE)=Sheet3!E367,VLOOKUP(Sheet3!A367,A:G,7,FALSE)=Sheet3!F367),VLOOKUP(Sheet3!A367,A:G,2,FALSE),"wpw")</f>
        <v>wpw</v>
      </c>
    </row>
    <row r="368" spans="1:18" x14ac:dyDescent="0.25">
      <c r="A368" t="s">
        <v>3038</v>
      </c>
      <c r="B368" t="s">
        <v>3598</v>
      </c>
      <c r="C368" t="s">
        <v>333</v>
      </c>
      <c r="D368" t="s">
        <v>5367</v>
      </c>
      <c r="E368" t="s">
        <v>132</v>
      </c>
      <c r="F368" t="s">
        <v>211</v>
      </c>
      <c r="G368" t="s">
        <v>245</v>
      </c>
      <c r="R368" t="str">
        <f>IF(AND(VLOOKUP(Sheet3!A368,A:G,1,FALSE)=Sheet3!A368,VLOOKUP(Sheet3!A368,A:G,3,FALSE)=Sheet3!B368,VLOOKUP(Sheet3!A368,A:G,4,FALSE)=Sheet3!C368,VLOOKUP(Sheet3!A368,A:G,5,FALSE)=Sheet3!D368,VLOOKUP(Sheet3!A368,A:G,6,FALSE)=Sheet3!E368,VLOOKUP(Sheet3!A368,A:G,7,FALSE)=Sheet3!F368),VLOOKUP(Sheet3!A368,A:G,2,FALSE),"wpw")</f>
        <v>wpw</v>
      </c>
    </row>
    <row r="369" spans="1:18" x14ac:dyDescent="0.25">
      <c r="A369" t="s">
        <v>3038</v>
      </c>
      <c r="B369" t="s">
        <v>3640</v>
      </c>
      <c r="C369" t="s">
        <v>333</v>
      </c>
      <c r="D369" t="s">
        <v>5367</v>
      </c>
      <c r="E369" t="s">
        <v>132</v>
      </c>
      <c r="F369" t="s">
        <v>99</v>
      </c>
      <c r="G369" t="s">
        <v>208</v>
      </c>
      <c r="R369" t="str">
        <f>IF(AND(VLOOKUP(Sheet3!A369,A:G,1,FALSE)=Sheet3!A369,VLOOKUP(Sheet3!A369,A:G,3,FALSE)=Sheet3!B369,VLOOKUP(Sheet3!A369,A:G,4,FALSE)=Sheet3!C369,VLOOKUP(Sheet3!A369,A:G,5,FALSE)=Sheet3!D369,VLOOKUP(Sheet3!A369,A:G,6,FALSE)=Sheet3!E369,VLOOKUP(Sheet3!A369,A:G,7,FALSE)=Sheet3!F369),VLOOKUP(Sheet3!A369,A:G,2,FALSE),"wpw")</f>
        <v>wpw</v>
      </c>
    </row>
    <row r="370" spans="1:18" x14ac:dyDescent="0.25">
      <c r="A370" t="s">
        <v>3038</v>
      </c>
      <c r="B370" t="s">
        <v>3656</v>
      </c>
      <c r="C370" t="s">
        <v>333</v>
      </c>
      <c r="D370" t="s">
        <v>5367</v>
      </c>
      <c r="E370" t="s">
        <v>132</v>
      </c>
      <c r="F370" t="s">
        <v>211</v>
      </c>
      <c r="G370" t="s">
        <v>240</v>
      </c>
      <c r="R370" t="str">
        <f>IF(AND(VLOOKUP(Sheet3!A370,A:G,1,FALSE)=Sheet3!A370,VLOOKUP(Sheet3!A370,A:G,3,FALSE)=Sheet3!B370,VLOOKUP(Sheet3!A370,A:G,4,FALSE)=Sheet3!C370,VLOOKUP(Sheet3!A370,A:G,5,FALSE)=Sheet3!D370,VLOOKUP(Sheet3!A370,A:G,6,FALSE)=Sheet3!E370,VLOOKUP(Sheet3!A370,A:G,7,FALSE)=Sheet3!F370),VLOOKUP(Sheet3!A370,A:G,2,FALSE),"wpw")</f>
        <v>wpw</v>
      </c>
    </row>
    <row r="371" spans="1:18" x14ac:dyDescent="0.25">
      <c r="A371" t="s">
        <v>3038</v>
      </c>
      <c r="B371" t="s">
        <v>3818</v>
      </c>
      <c r="C371" t="s">
        <v>333</v>
      </c>
      <c r="D371" t="s">
        <v>5367</v>
      </c>
      <c r="E371" t="s">
        <v>132</v>
      </c>
      <c r="F371" t="s">
        <v>211</v>
      </c>
      <c r="G371" t="s">
        <v>210</v>
      </c>
      <c r="R371" t="str">
        <f>IF(AND(VLOOKUP(Sheet3!A371,A:G,1,FALSE)=Sheet3!A371,VLOOKUP(Sheet3!A371,A:G,3,FALSE)=Sheet3!B371,VLOOKUP(Sheet3!A371,A:G,4,FALSE)=Sheet3!C371,VLOOKUP(Sheet3!A371,A:G,5,FALSE)=Sheet3!D371,VLOOKUP(Sheet3!A371,A:G,6,FALSE)=Sheet3!E371,VLOOKUP(Sheet3!A371,A:G,7,FALSE)=Sheet3!F371),VLOOKUP(Sheet3!A371,A:G,2,FALSE),"wpw")</f>
        <v>wpw</v>
      </c>
    </row>
    <row r="372" spans="1:18" x14ac:dyDescent="0.25">
      <c r="A372" t="s">
        <v>3038</v>
      </c>
      <c r="B372" t="s">
        <v>3844</v>
      </c>
      <c r="C372" t="s">
        <v>333</v>
      </c>
      <c r="D372" t="s">
        <v>5367</v>
      </c>
      <c r="E372" t="s">
        <v>132</v>
      </c>
      <c r="F372" t="s">
        <v>211</v>
      </c>
      <c r="G372" t="s">
        <v>197</v>
      </c>
      <c r="R372" t="str">
        <f>IF(AND(VLOOKUP(Sheet3!A372,A:G,1,FALSE)=Sheet3!A372,VLOOKUP(Sheet3!A372,A:G,3,FALSE)=Sheet3!B372,VLOOKUP(Sheet3!A372,A:G,4,FALSE)=Sheet3!C372,VLOOKUP(Sheet3!A372,A:G,5,FALSE)=Sheet3!D372,VLOOKUP(Sheet3!A372,A:G,6,FALSE)=Sheet3!E372,VLOOKUP(Sheet3!A372,A:G,7,FALSE)=Sheet3!F372),VLOOKUP(Sheet3!A372,A:G,2,FALSE),"wpw")</f>
        <v>wpw</v>
      </c>
    </row>
    <row r="373" spans="1:18" x14ac:dyDescent="0.25">
      <c r="A373" t="s">
        <v>3041</v>
      </c>
      <c r="B373" t="s">
        <v>3201</v>
      </c>
      <c r="C373" t="s">
        <v>333</v>
      </c>
      <c r="D373" t="s">
        <v>5367</v>
      </c>
      <c r="E373" t="s">
        <v>132</v>
      </c>
      <c r="F373" t="s">
        <v>110</v>
      </c>
      <c r="G373" t="s">
        <v>48</v>
      </c>
      <c r="R373" t="str">
        <f>IF(AND(VLOOKUP(Sheet3!A373,A:G,1,FALSE)=Sheet3!A373,VLOOKUP(Sheet3!A373,A:G,3,FALSE)=Sheet3!B373,VLOOKUP(Sheet3!A373,A:G,4,FALSE)=Sheet3!C373,VLOOKUP(Sheet3!A373,A:G,5,FALSE)=Sheet3!D373,VLOOKUP(Sheet3!A373,A:G,6,FALSE)=Sheet3!E373,VLOOKUP(Sheet3!A373,A:G,7,FALSE)=Sheet3!F373),VLOOKUP(Sheet3!A373,A:G,2,FALSE),"wpw")</f>
        <v>/laptop-specs/dell-g5-se-5505-12/</v>
      </c>
    </row>
    <row r="374" spans="1:18" x14ac:dyDescent="0.25">
      <c r="A374" t="s">
        <v>3041</v>
      </c>
      <c r="B374" t="s">
        <v>3347</v>
      </c>
      <c r="C374" t="s">
        <v>333</v>
      </c>
      <c r="D374" t="s">
        <v>5367</v>
      </c>
      <c r="E374" t="s">
        <v>132</v>
      </c>
      <c r="F374" t="s">
        <v>99</v>
      </c>
      <c r="G374" t="s">
        <v>202</v>
      </c>
      <c r="R374" t="str">
        <f>IF(AND(VLOOKUP(Sheet3!A374,A:G,1,FALSE)=Sheet3!A374,VLOOKUP(Sheet3!A374,A:G,3,FALSE)=Sheet3!B374,VLOOKUP(Sheet3!A374,A:G,4,FALSE)=Sheet3!C374,VLOOKUP(Sheet3!A374,A:G,5,FALSE)=Sheet3!D374,VLOOKUP(Sheet3!A374,A:G,6,FALSE)=Sheet3!E374,VLOOKUP(Sheet3!A374,A:G,7,FALSE)=Sheet3!F374),VLOOKUP(Sheet3!A374,A:G,2,FALSE),"wpw")</f>
        <v>wpw</v>
      </c>
    </row>
    <row r="375" spans="1:18" x14ac:dyDescent="0.25">
      <c r="A375" t="s">
        <v>3041</v>
      </c>
      <c r="B375" t="s">
        <v>3348</v>
      </c>
      <c r="C375" t="s">
        <v>333</v>
      </c>
      <c r="D375" t="s">
        <v>5367</v>
      </c>
      <c r="E375" t="s">
        <v>132</v>
      </c>
      <c r="F375" t="s">
        <v>110</v>
      </c>
      <c r="G375" t="s">
        <v>105</v>
      </c>
      <c r="R375" t="str">
        <f>IF(AND(VLOOKUP(Sheet3!A375,A:G,1,FALSE)=Sheet3!A375,VLOOKUP(Sheet3!A375,A:G,3,FALSE)=Sheet3!B375,VLOOKUP(Sheet3!A375,A:G,4,FALSE)=Sheet3!C375,VLOOKUP(Sheet3!A375,A:G,5,FALSE)=Sheet3!D375,VLOOKUP(Sheet3!A375,A:G,6,FALSE)=Sheet3!E375,VLOOKUP(Sheet3!A375,A:G,7,FALSE)=Sheet3!F375),VLOOKUP(Sheet3!A375,A:G,2,FALSE),"wpw")</f>
        <v>wpw</v>
      </c>
    </row>
    <row r="376" spans="1:18" x14ac:dyDescent="0.25">
      <c r="A376" t="s">
        <v>3041</v>
      </c>
      <c r="B376" t="s">
        <v>3349</v>
      </c>
      <c r="C376" t="s">
        <v>333</v>
      </c>
      <c r="D376" t="s">
        <v>5367</v>
      </c>
      <c r="E376" t="s">
        <v>132</v>
      </c>
      <c r="F376" t="s">
        <v>110</v>
      </c>
      <c r="G376" t="s">
        <v>105</v>
      </c>
      <c r="R376" t="str">
        <f>IF(AND(VLOOKUP(Sheet3!A376,A:G,1,FALSE)=Sheet3!A376,VLOOKUP(Sheet3!A376,A:G,3,FALSE)=Sheet3!B376,VLOOKUP(Sheet3!A376,A:G,4,FALSE)=Sheet3!C376,VLOOKUP(Sheet3!A376,A:G,5,FALSE)=Sheet3!D376,VLOOKUP(Sheet3!A376,A:G,6,FALSE)=Sheet3!E376,VLOOKUP(Sheet3!A376,A:G,7,FALSE)=Sheet3!F376),VLOOKUP(Sheet3!A376,A:G,2,FALSE),"wpw")</f>
        <v>wpw</v>
      </c>
    </row>
    <row r="377" spans="1:18" x14ac:dyDescent="0.25">
      <c r="A377" t="s">
        <v>3041</v>
      </c>
      <c r="B377" t="s">
        <v>3351</v>
      </c>
      <c r="C377" t="s">
        <v>333</v>
      </c>
      <c r="D377" t="s">
        <v>5367</v>
      </c>
      <c r="E377" t="s">
        <v>132</v>
      </c>
      <c r="F377" t="s">
        <v>110</v>
      </c>
      <c r="G377" t="s">
        <v>4117</v>
      </c>
      <c r="R377" t="str">
        <f>IF(AND(VLOOKUP(Sheet3!A377,A:G,1,FALSE)=Sheet3!A377,VLOOKUP(Sheet3!A377,A:G,3,FALSE)=Sheet3!B377,VLOOKUP(Sheet3!A377,A:G,4,FALSE)=Sheet3!C377,VLOOKUP(Sheet3!A377,A:G,5,FALSE)=Sheet3!D377,VLOOKUP(Sheet3!A377,A:G,6,FALSE)=Sheet3!E377,VLOOKUP(Sheet3!A377,A:G,7,FALSE)=Sheet3!F377),VLOOKUP(Sheet3!A377,A:G,2,FALSE),"wpw")</f>
        <v>/laptop-specs/dell-g5-5590-26/</v>
      </c>
    </row>
    <row r="378" spans="1:18" x14ac:dyDescent="0.25">
      <c r="A378" t="s">
        <v>3041</v>
      </c>
      <c r="B378" t="s">
        <v>3355</v>
      </c>
      <c r="C378" t="s">
        <v>333</v>
      </c>
      <c r="D378" t="s">
        <v>5367</v>
      </c>
      <c r="E378" t="s">
        <v>132</v>
      </c>
      <c r="F378" t="s">
        <v>110</v>
      </c>
      <c r="G378" t="s">
        <v>48</v>
      </c>
      <c r="R378" t="str">
        <f>IF(AND(VLOOKUP(Sheet3!A378,A:G,1,FALSE)=Sheet3!A378,VLOOKUP(Sheet3!A378,A:G,3,FALSE)=Sheet3!B378,VLOOKUP(Sheet3!A378,A:G,4,FALSE)=Sheet3!C378,VLOOKUP(Sheet3!A378,A:G,5,FALSE)=Sheet3!D378,VLOOKUP(Sheet3!A378,A:G,6,FALSE)=Sheet3!E378,VLOOKUP(Sheet3!A378,A:G,7,FALSE)=Sheet3!F378),VLOOKUP(Sheet3!A378,A:G,2,FALSE),"wpw")</f>
        <v>wpw</v>
      </c>
    </row>
    <row r="379" spans="1:18" x14ac:dyDescent="0.25">
      <c r="A379" t="s">
        <v>3041</v>
      </c>
      <c r="B379" t="s">
        <v>3356</v>
      </c>
      <c r="C379" t="s">
        <v>333</v>
      </c>
      <c r="D379" t="s">
        <v>5367</v>
      </c>
      <c r="E379" t="s">
        <v>132</v>
      </c>
      <c r="F379" t="s">
        <v>110</v>
      </c>
      <c r="G379" t="s">
        <v>4117</v>
      </c>
      <c r="R379" t="str">
        <f>IF(AND(VLOOKUP(Sheet3!A379,A:G,1,FALSE)=Sheet3!A379,VLOOKUP(Sheet3!A379,A:G,3,FALSE)=Sheet3!B379,VLOOKUP(Sheet3!A379,A:G,4,FALSE)=Sheet3!C379,VLOOKUP(Sheet3!A379,A:G,5,FALSE)=Sheet3!D379,VLOOKUP(Sheet3!A379,A:G,6,FALSE)=Sheet3!E379,VLOOKUP(Sheet3!A379,A:G,7,FALSE)=Sheet3!F379),VLOOKUP(Sheet3!A379,A:G,2,FALSE),"wpw")</f>
        <v>wpw</v>
      </c>
    </row>
    <row r="380" spans="1:18" x14ac:dyDescent="0.25">
      <c r="A380" t="s">
        <v>3041</v>
      </c>
      <c r="B380" t="s">
        <v>3435</v>
      </c>
      <c r="C380" t="s">
        <v>333</v>
      </c>
      <c r="D380" t="s">
        <v>5367</v>
      </c>
      <c r="E380" t="s">
        <v>132</v>
      </c>
      <c r="F380" t="s">
        <v>110</v>
      </c>
      <c r="G380" t="s">
        <v>202</v>
      </c>
      <c r="R380" t="str">
        <f>IF(AND(VLOOKUP(Sheet3!A380,A:G,1,FALSE)=Sheet3!A380,VLOOKUP(Sheet3!A380,A:G,3,FALSE)=Sheet3!B380,VLOOKUP(Sheet3!A380,A:G,4,FALSE)=Sheet3!C380,VLOOKUP(Sheet3!A380,A:G,5,FALSE)=Sheet3!D380,VLOOKUP(Sheet3!A380,A:G,6,FALSE)=Sheet3!E380,VLOOKUP(Sheet3!A380,A:G,7,FALSE)=Sheet3!F380),VLOOKUP(Sheet3!A380,A:G,2,FALSE),"wpw")</f>
        <v>wpw</v>
      </c>
    </row>
    <row r="381" spans="1:18" x14ac:dyDescent="0.25">
      <c r="A381" t="s">
        <v>3041</v>
      </c>
      <c r="B381" t="s">
        <v>3436</v>
      </c>
      <c r="C381" t="s">
        <v>333</v>
      </c>
      <c r="D381" t="s">
        <v>5367</v>
      </c>
      <c r="E381" t="s">
        <v>132</v>
      </c>
      <c r="F381" t="s">
        <v>110</v>
      </c>
      <c r="G381" t="s">
        <v>202</v>
      </c>
      <c r="R381" t="str">
        <f>IF(AND(VLOOKUP(Sheet3!A381,A:G,1,FALSE)=Sheet3!A381,VLOOKUP(Sheet3!A381,A:G,3,FALSE)=Sheet3!B381,VLOOKUP(Sheet3!A381,A:G,4,FALSE)=Sheet3!C381,VLOOKUP(Sheet3!A381,A:G,5,FALSE)=Sheet3!D381,VLOOKUP(Sheet3!A381,A:G,6,FALSE)=Sheet3!E381,VLOOKUP(Sheet3!A381,A:G,7,FALSE)=Sheet3!F381),VLOOKUP(Sheet3!A381,A:G,2,FALSE),"wpw")</f>
        <v>wpw</v>
      </c>
    </row>
    <row r="382" spans="1:18" x14ac:dyDescent="0.25">
      <c r="A382" t="s">
        <v>3041</v>
      </c>
      <c r="B382" t="s">
        <v>3437</v>
      </c>
      <c r="C382" t="s">
        <v>333</v>
      </c>
      <c r="D382" t="s">
        <v>5367</v>
      </c>
      <c r="E382" t="s">
        <v>132</v>
      </c>
      <c r="F382" t="s">
        <v>110</v>
      </c>
      <c r="G382" t="s">
        <v>29</v>
      </c>
      <c r="R382" t="str">
        <f>IF(AND(VLOOKUP(Sheet3!A382,A:G,1,FALSE)=Sheet3!A382,VLOOKUP(Sheet3!A382,A:G,3,FALSE)=Sheet3!B382,VLOOKUP(Sheet3!A382,A:G,4,FALSE)=Sheet3!C382,VLOOKUP(Sheet3!A382,A:G,5,FALSE)=Sheet3!D382,VLOOKUP(Sheet3!A382,A:G,6,FALSE)=Sheet3!E382,VLOOKUP(Sheet3!A382,A:G,7,FALSE)=Sheet3!F382),VLOOKUP(Sheet3!A382,A:G,2,FALSE),"wpw")</f>
        <v>wpw</v>
      </c>
    </row>
    <row r="383" spans="1:18" x14ac:dyDescent="0.25">
      <c r="A383" t="s">
        <v>3041</v>
      </c>
      <c r="B383" t="s">
        <v>3502</v>
      </c>
      <c r="C383" t="s">
        <v>333</v>
      </c>
      <c r="D383" t="s">
        <v>5367</v>
      </c>
      <c r="E383" t="s">
        <v>132</v>
      </c>
      <c r="F383" t="s">
        <v>110</v>
      </c>
      <c r="G383" t="s">
        <v>251</v>
      </c>
      <c r="R383" t="str">
        <f>IF(AND(VLOOKUP(Sheet3!A383,A:G,1,FALSE)=Sheet3!A383,VLOOKUP(Sheet3!A383,A:G,3,FALSE)=Sheet3!B383,VLOOKUP(Sheet3!A383,A:G,4,FALSE)=Sheet3!C383,VLOOKUP(Sheet3!A383,A:G,5,FALSE)=Sheet3!D383,VLOOKUP(Sheet3!A383,A:G,6,FALSE)=Sheet3!E383,VLOOKUP(Sheet3!A383,A:G,7,FALSE)=Sheet3!F383),VLOOKUP(Sheet3!A383,A:G,2,FALSE),"wpw")</f>
        <v>wpw</v>
      </c>
    </row>
    <row r="384" spans="1:18" x14ac:dyDescent="0.25">
      <c r="A384" t="s">
        <v>3041</v>
      </c>
      <c r="B384" t="s">
        <v>3503</v>
      </c>
      <c r="C384" t="s">
        <v>333</v>
      </c>
      <c r="D384" t="s">
        <v>5367</v>
      </c>
      <c r="E384" t="s">
        <v>132</v>
      </c>
      <c r="F384" t="s">
        <v>110</v>
      </c>
      <c r="G384" t="s">
        <v>251</v>
      </c>
      <c r="R384" t="str">
        <f>IF(AND(VLOOKUP(Sheet3!A384,A:G,1,FALSE)=Sheet3!A384,VLOOKUP(Sheet3!A384,A:G,3,FALSE)=Sheet3!B384,VLOOKUP(Sheet3!A384,A:G,4,FALSE)=Sheet3!C384,VLOOKUP(Sheet3!A384,A:G,5,FALSE)=Sheet3!D384,VLOOKUP(Sheet3!A384,A:G,6,FALSE)=Sheet3!E384,VLOOKUP(Sheet3!A384,A:G,7,FALSE)=Sheet3!F384),VLOOKUP(Sheet3!A384,A:G,2,FALSE),"wpw")</f>
        <v>wpw</v>
      </c>
    </row>
    <row r="385" spans="1:18" x14ac:dyDescent="0.25">
      <c r="A385" t="s">
        <v>3041</v>
      </c>
      <c r="B385" t="s">
        <v>3504</v>
      </c>
      <c r="C385" t="s">
        <v>333</v>
      </c>
      <c r="D385" t="s">
        <v>5367</v>
      </c>
      <c r="E385" t="s">
        <v>132</v>
      </c>
      <c r="F385" t="s">
        <v>99</v>
      </c>
      <c r="G385" t="s">
        <v>48</v>
      </c>
      <c r="R385" t="str">
        <f>IF(AND(VLOOKUP(Sheet3!A385,A:G,1,FALSE)=Sheet3!A385,VLOOKUP(Sheet3!A385,A:G,3,FALSE)=Sheet3!B385,VLOOKUP(Sheet3!A385,A:G,4,FALSE)=Sheet3!C385,VLOOKUP(Sheet3!A385,A:G,5,FALSE)=Sheet3!D385,VLOOKUP(Sheet3!A385,A:G,6,FALSE)=Sheet3!E385,VLOOKUP(Sheet3!A385,A:G,7,FALSE)=Sheet3!F385),VLOOKUP(Sheet3!A385,A:G,2,FALSE),"wpw")</f>
        <v>wpw</v>
      </c>
    </row>
    <row r="386" spans="1:18" x14ac:dyDescent="0.25">
      <c r="A386" t="s">
        <v>3041</v>
      </c>
      <c r="B386" t="s">
        <v>3505</v>
      </c>
      <c r="C386" t="s">
        <v>333</v>
      </c>
      <c r="D386" t="s">
        <v>5367</v>
      </c>
      <c r="E386" t="s">
        <v>132</v>
      </c>
      <c r="F386" t="s">
        <v>99</v>
      </c>
      <c r="G386" t="s">
        <v>48</v>
      </c>
      <c r="R386" t="str">
        <f>IF(AND(VLOOKUP(Sheet3!A386,A:G,1,FALSE)=Sheet3!A386,VLOOKUP(Sheet3!A386,A:G,3,FALSE)=Sheet3!B386,VLOOKUP(Sheet3!A386,A:G,4,FALSE)=Sheet3!C386,VLOOKUP(Sheet3!A386,A:G,5,FALSE)=Sheet3!D386,VLOOKUP(Sheet3!A386,A:G,6,FALSE)=Sheet3!E386,VLOOKUP(Sheet3!A386,A:G,7,FALSE)=Sheet3!F386),VLOOKUP(Sheet3!A386,A:G,2,FALSE),"wpw")</f>
        <v>wpw</v>
      </c>
    </row>
    <row r="387" spans="1:18" x14ac:dyDescent="0.25">
      <c r="A387" t="s">
        <v>3041</v>
      </c>
      <c r="B387" t="s">
        <v>3512</v>
      </c>
      <c r="C387" t="s">
        <v>333</v>
      </c>
      <c r="D387" t="s">
        <v>5367</v>
      </c>
      <c r="E387" t="s">
        <v>132</v>
      </c>
      <c r="F387" t="s">
        <v>110</v>
      </c>
      <c r="G387" t="s">
        <v>213</v>
      </c>
      <c r="R387" t="str">
        <f>IF(AND(VLOOKUP(Sheet3!A387,A:G,1,FALSE)=Sheet3!A387,VLOOKUP(Sheet3!A387,A:G,3,FALSE)=Sheet3!B387,VLOOKUP(Sheet3!A387,A:G,4,FALSE)=Sheet3!C387,VLOOKUP(Sheet3!A387,A:G,5,FALSE)=Sheet3!D387,VLOOKUP(Sheet3!A387,A:G,6,FALSE)=Sheet3!E387,VLOOKUP(Sheet3!A387,A:G,7,FALSE)=Sheet3!F387),VLOOKUP(Sheet3!A387,A:G,2,FALSE),"wpw")</f>
        <v>wpw</v>
      </c>
    </row>
    <row r="388" spans="1:18" x14ac:dyDescent="0.25">
      <c r="A388" t="s">
        <v>3041</v>
      </c>
      <c r="B388" t="s">
        <v>3591</v>
      </c>
      <c r="C388" t="s">
        <v>333</v>
      </c>
      <c r="D388" t="s">
        <v>5367</v>
      </c>
      <c r="E388" t="s">
        <v>132</v>
      </c>
      <c r="F388" t="s">
        <v>110</v>
      </c>
      <c r="G388" t="s">
        <v>115</v>
      </c>
      <c r="R388" t="str">
        <f>IF(AND(VLOOKUP(Sheet3!A388,A:G,1,FALSE)=Sheet3!A388,VLOOKUP(Sheet3!A388,A:G,3,FALSE)=Sheet3!B388,VLOOKUP(Sheet3!A388,A:G,4,FALSE)=Sheet3!C388,VLOOKUP(Sheet3!A388,A:G,5,FALSE)=Sheet3!D388,VLOOKUP(Sheet3!A388,A:G,6,FALSE)=Sheet3!E388,VLOOKUP(Sheet3!A388,A:G,7,FALSE)=Sheet3!F388),VLOOKUP(Sheet3!A388,A:G,2,FALSE),"wpw")</f>
        <v>wpw</v>
      </c>
    </row>
    <row r="389" spans="1:18" x14ac:dyDescent="0.25">
      <c r="A389" t="s">
        <v>3041</v>
      </c>
      <c r="B389" t="s">
        <v>3592</v>
      </c>
      <c r="C389" t="s">
        <v>333</v>
      </c>
      <c r="D389" t="s">
        <v>5367</v>
      </c>
      <c r="E389" t="s">
        <v>132</v>
      </c>
      <c r="F389" t="s">
        <v>110</v>
      </c>
      <c r="G389" t="s">
        <v>4119</v>
      </c>
      <c r="R389" t="str">
        <f>IF(AND(VLOOKUP(Sheet3!A389,A:G,1,FALSE)=Sheet3!A389,VLOOKUP(Sheet3!A389,A:G,3,FALSE)=Sheet3!B389,VLOOKUP(Sheet3!A389,A:G,4,FALSE)=Sheet3!C389,VLOOKUP(Sheet3!A389,A:G,5,FALSE)=Sheet3!D389,VLOOKUP(Sheet3!A389,A:G,6,FALSE)=Sheet3!E389,VLOOKUP(Sheet3!A389,A:G,7,FALSE)=Sheet3!F389),VLOOKUP(Sheet3!A389,A:G,2,FALSE),"wpw")</f>
        <v>wpw</v>
      </c>
    </row>
    <row r="390" spans="1:18" x14ac:dyDescent="0.25">
      <c r="A390" t="s">
        <v>3041</v>
      </c>
      <c r="B390" t="s">
        <v>3597</v>
      </c>
      <c r="C390" t="s">
        <v>333</v>
      </c>
      <c r="D390" t="s">
        <v>5367</v>
      </c>
      <c r="E390" t="s">
        <v>132</v>
      </c>
      <c r="F390" t="s">
        <v>99</v>
      </c>
      <c r="G390" t="s">
        <v>4117</v>
      </c>
      <c r="R390" t="str">
        <f>IF(AND(VLOOKUP(Sheet3!A390,A:G,1,FALSE)=Sheet3!A390,VLOOKUP(Sheet3!A390,A:G,3,FALSE)=Sheet3!B390,VLOOKUP(Sheet3!A390,A:G,4,FALSE)=Sheet3!C390,VLOOKUP(Sheet3!A390,A:G,5,FALSE)=Sheet3!D390,VLOOKUP(Sheet3!A390,A:G,6,FALSE)=Sheet3!E390,VLOOKUP(Sheet3!A390,A:G,7,FALSE)=Sheet3!F390),VLOOKUP(Sheet3!A390,A:G,2,FALSE),"wpw")</f>
        <v>wpw</v>
      </c>
    </row>
    <row r="391" spans="1:18" x14ac:dyDescent="0.25">
      <c r="A391" t="s">
        <v>3041</v>
      </c>
      <c r="B391" t="s">
        <v>3600</v>
      </c>
      <c r="C391" t="s">
        <v>333</v>
      </c>
      <c r="D391" t="s">
        <v>5367</v>
      </c>
      <c r="E391" t="s">
        <v>132</v>
      </c>
      <c r="F391" t="s">
        <v>110</v>
      </c>
      <c r="G391" t="s">
        <v>4119</v>
      </c>
      <c r="R391" t="str">
        <f>IF(AND(VLOOKUP(Sheet3!A391,A:G,1,FALSE)=Sheet3!A391,VLOOKUP(Sheet3!A391,A:G,3,FALSE)=Sheet3!B391,VLOOKUP(Sheet3!A391,A:G,4,FALSE)=Sheet3!C391,VLOOKUP(Sheet3!A391,A:G,5,FALSE)=Sheet3!D391,VLOOKUP(Sheet3!A391,A:G,6,FALSE)=Sheet3!E391,VLOOKUP(Sheet3!A391,A:G,7,FALSE)=Sheet3!F391),VLOOKUP(Sheet3!A391,A:G,2,FALSE),"wpw")</f>
        <v>wpw</v>
      </c>
    </row>
    <row r="392" spans="1:18" x14ac:dyDescent="0.25">
      <c r="A392" t="s">
        <v>3041</v>
      </c>
      <c r="B392" t="s">
        <v>3601</v>
      </c>
      <c r="C392" t="s">
        <v>333</v>
      </c>
      <c r="D392" t="s">
        <v>5367</v>
      </c>
      <c r="E392" t="s">
        <v>132</v>
      </c>
      <c r="F392" t="s">
        <v>110</v>
      </c>
      <c r="G392" t="s">
        <v>4119</v>
      </c>
      <c r="R392" t="str">
        <f>IF(AND(VLOOKUP(Sheet3!A392,A:G,1,FALSE)=Sheet3!A392,VLOOKUP(Sheet3!A392,A:G,3,FALSE)=Sheet3!B392,VLOOKUP(Sheet3!A392,A:G,4,FALSE)=Sheet3!C392,VLOOKUP(Sheet3!A392,A:G,5,FALSE)=Sheet3!D392,VLOOKUP(Sheet3!A392,A:G,6,FALSE)=Sheet3!E392,VLOOKUP(Sheet3!A392,A:G,7,FALSE)=Sheet3!F392),VLOOKUP(Sheet3!A392,A:G,2,FALSE),"wpw")</f>
        <v>wpw</v>
      </c>
    </row>
    <row r="393" spans="1:18" x14ac:dyDescent="0.25">
      <c r="A393" t="s">
        <v>3041</v>
      </c>
      <c r="B393" t="s">
        <v>3650</v>
      </c>
      <c r="C393" t="s">
        <v>333</v>
      </c>
      <c r="D393" t="s">
        <v>5367</v>
      </c>
      <c r="E393" t="s">
        <v>132</v>
      </c>
      <c r="F393" t="s">
        <v>110</v>
      </c>
      <c r="G393" t="s">
        <v>48</v>
      </c>
      <c r="R393" t="str">
        <f>IF(AND(VLOOKUP(Sheet3!A393,A:G,1,FALSE)=Sheet3!A393,VLOOKUP(Sheet3!A393,A:G,3,FALSE)=Sheet3!B393,VLOOKUP(Sheet3!A393,A:G,4,FALSE)=Sheet3!C393,VLOOKUP(Sheet3!A393,A:G,5,FALSE)=Sheet3!D393,VLOOKUP(Sheet3!A393,A:G,6,FALSE)=Sheet3!E393,VLOOKUP(Sheet3!A393,A:G,7,FALSE)=Sheet3!F393),VLOOKUP(Sheet3!A393,A:G,2,FALSE),"wpw")</f>
        <v>wpw</v>
      </c>
    </row>
    <row r="394" spans="1:18" x14ac:dyDescent="0.25">
      <c r="A394" t="s">
        <v>3041</v>
      </c>
      <c r="B394" t="s">
        <v>3675</v>
      </c>
      <c r="C394" t="s">
        <v>333</v>
      </c>
      <c r="D394" t="s">
        <v>5367</v>
      </c>
      <c r="E394" t="s">
        <v>132</v>
      </c>
      <c r="F394" t="s">
        <v>99</v>
      </c>
      <c r="G394" t="s">
        <v>29</v>
      </c>
      <c r="R394" t="str">
        <f>IF(AND(VLOOKUP(Sheet3!A394,A:G,1,FALSE)=Sheet3!A394,VLOOKUP(Sheet3!A394,A:G,3,FALSE)=Sheet3!B394,VLOOKUP(Sheet3!A394,A:G,4,FALSE)=Sheet3!C394,VLOOKUP(Sheet3!A394,A:G,5,FALSE)=Sheet3!D394,VLOOKUP(Sheet3!A394,A:G,6,FALSE)=Sheet3!E394,VLOOKUP(Sheet3!A394,A:G,7,FALSE)=Sheet3!F394),VLOOKUP(Sheet3!A394,A:G,2,FALSE),"wpw")</f>
        <v>wpw</v>
      </c>
    </row>
    <row r="395" spans="1:18" x14ac:dyDescent="0.25">
      <c r="A395" t="s">
        <v>3041</v>
      </c>
      <c r="B395" t="s">
        <v>3676</v>
      </c>
      <c r="C395" t="s">
        <v>333</v>
      </c>
      <c r="D395" t="s">
        <v>5367</v>
      </c>
      <c r="E395" t="s">
        <v>132</v>
      </c>
      <c r="F395" t="s">
        <v>110</v>
      </c>
      <c r="G395" t="s">
        <v>206</v>
      </c>
      <c r="R395" t="str">
        <f>IF(AND(VLOOKUP(Sheet3!A395,A:G,1,FALSE)=Sheet3!A395,VLOOKUP(Sheet3!A395,A:G,3,FALSE)=Sheet3!B395,VLOOKUP(Sheet3!A395,A:G,4,FALSE)=Sheet3!C395,VLOOKUP(Sheet3!A395,A:G,5,FALSE)=Sheet3!D395,VLOOKUP(Sheet3!A395,A:G,6,FALSE)=Sheet3!E395,VLOOKUP(Sheet3!A395,A:G,7,FALSE)=Sheet3!F395),VLOOKUP(Sheet3!A395,A:G,2,FALSE),"wpw")</f>
        <v>wpw</v>
      </c>
    </row>
    <row r="396" spans="1:18" x14ac:dyDescent="0.25">
      <c r="A396" t="s">
        <v>3041</v>
      </c>
      <c r="B396" t="s">
        <v>3677</v>
      </c>
      <c r="C396" t="s">
        <v>333</v>
      </c>
      <c r="D396" t="s">
        <v>5367</v>
      </c>
      <c r="E396" t="s">
        <v>132</v>
      </c>
      <c r="F396" t="s">
        <v>99</v>
      </c>
      <c r="G396" t="s">
        <v>202</v>
      </c>
      <c r="R396" t="str">
        <f>IF(AND(VLOOKUP(Sheet3!A396,A:G,1,FALSE)=Sheet3!A396,VLOOKUP(Sheet3!A396,A:G,3,FALSE)=Sheet3!B396,VLOOKUP(Sheet3!A396,A:G,4,FALSE)=Sheet3!C396,VLOOKUP(Sheet3!A396,A:G,5,FALSE)=Sheet3!D396,VLOOKUP(Sheet3!A396,A:G,6,FALSE)=Sheet3!E396,VLOOKUP(Sheet3!A396,A:G,7,FALSE)=Sheet3!F396),VLOOKUP(Sheet3!A396,A:G,2,FALSE),"wpw")</f>
        <v>wpw</v>
      </c>
    </row>
    <row r="397" spans="1:18" x14ac:dyDescent="0.25">
      <c r="A397" t="s">
        <v>3041</v>
      </c>
      <c r="B397" t="s">
        <v>3710</v>
      </c>
      <c r="C397" t="s">
        <v>333</v>
      </c>
      <c r="D397" t="s">
        <v>5367</v>
      </c>
      <c r="E397" t="s">
        <v>132</v>
      </c>
      <c r="F397" t="s">
        <v>110</v>
      </c>
      <c r="G397" t="s">
        <v>4117</v>
      </c>
      <c r="R397" t="str">
        <f>IF(AND(VLOOKUP(Sheet3!A397,A:G,1,FALSE)=Sheet3!A397,VLOOKUP(Sheet3!A397,A:G,3,FALSE)=Sheet3!B397,VLOOKUP(Sheet3!A397,A:G,4,FALSE)=Sheet3!C397,VLOOKUP(Sheet3!A397,A:G,5,FALSE)=Sheet3!D397,VLOOKUP(Sheet3!A397,A:G,6,FALSE)=Sheet3!E397,VLOOKUP(Sheet3!A397,A:G,7,FALSE)=Sheet3!F397),VLOOKUP(Sheet3!A397,A:G,2,FALSE),"wpw")</f>
        <v>wpw</v>
      </c>
    </row>
    <row r="398" spans="1:18" x14ac:dyDescent="0.25">
      <c r="A398" t="s">
        <v>3041</v>
      </c>
      <c r="B398" t="s">
        <v>3744</v>
      </c>
      <c r="C398" t="s">
        <v>333</v>
      </c>
      <c r="D398" t="s">
        <v>5367</v>
      </c>
      <c r="E398" t="s">
        <v>132</v>
      </c>
      <c r="F398" t="s">
        <v>110</v>
      </c>
      <c r="G398" t="s">
        <v>261</v>
      </c>
      <c r="R398" t="str">
        <f>IF(AND(VLOOKUP(Sheet3!A398,A:G,1,FALSE)=Sheet3!A398,VLOOKUP(Sheet3!A398,A:G,3,FALSE)=Sheet3!B398,VLOOKUP(Sheet3!A398,A:G,4,FALSE)=Sheet3!C398,VLOOKUP(Sheet3!A398,A:G,5,FALSE)=Sheet3!D398,VLOOKUP(Sheet3!A398,A:G,6,FALSE)=Sheet3!E398,VLOOKUP(Sheet3!A398,A:G,7,FALSE)=Sheet3!F398),VLOOKUP(Sheet3!A398,A:G,2,FALSE),"wpw")</f>
        <v>wpw</v>
      </c>
    </row>
    <row r="399" spans="1:18" x14ac:dyDescent="0.25">
      <c r="A399" t="s">
        <v>3041</v>
      </c>
      <c r="B399" t="s">
        <v>3748</v>
      </c>
      <c r="C399" t="s">
        <v>333</v>
      </c>
      <c r="D399" t="s">
        <v>5367</v>
      </c>
      <c r="E399" t="s">
        <v>132</v>
      </c>
      <c r="F399" t="s">
        <v>110</v>
      </c>
      <c r="G399" t="s">
        <v>115</v>
      </c>
      <c r="R399" t="str">
        <f>IF(AND(VLOOKUP(Sheet3!A399,A:G,1,FALSE)=Sheet3!A399,VLOOKUP(Sheet3!A399,A:G,3,FALSE)=Sheet3!B399,VLOOKUP(Sheet3!A399,A:G,4,FALSE)=Sheet3!C399,VLOOKUP(Sheet3!A399,A:G,5,FALSE)=Sheet3!D399,VLOOKUP(Sheet3!A399,A:G,6,FALSE)=Sheet3!E399,VLOOKUP(Sheet3!A399,A:G,7,FALSE)=Sheet3!F399),VLOOKUP(Sheet3!A399,A:G,2,FALSE),"wpw")</f>
        <v>wpw</v>
      </c>
    </row>
    <row r="400" spans="1:18" x14ac:dyDescent="0.25">
      <c r="A400" t="s">
        <v>3041</v>
      </c>
      <c r="B400" t="s">
        <v>3749</v>
      </c>
      <c r="C400" t="s">
        <v>333</v>
      </c>
      <c r="D400" t="s">
        <v>5367</v>
      </c>
      <c r="E400" t="s">
        <v>132</v>
      </c>
      <c r="F400" t="s">
        <v>110</v>
      </c>
      <c r="G400" t="s">
        <v>115</v>
      </c>
      <c r="R400" t="str">
        <f>IF(AND(VLOOKUP(Sheet3!A400,A:G,1,FALSE)=Sheet3!A400,VLOOKUP(Sheet3!A400,A:G,3,FALSE)=Sheet3!B400,VLOOKUP(Sheet3!A400,A:G,4,FALSE)=Sheet3!C400,VLOOKUP(Sheet3!A400,A:G,5,FALSE)=Sheet3!D400,VLOOKUP(Sheet3!A400,A:G,6,FALSE)=Sheet3!E400,VLOOKUP(Sheet3!A400,A:G,7,FALSE)=Sheet3!F400),VLOOKUP(Sheet3!A400,A:G,2,FALSE),"wpw")</f>
        <v>wpw</v>
      </c>
    </row>
    <row r="401" spans="1:18" x14ac:dyDescent="0.25">
      <c r="A401" t="s">
        <v>3041</v>
      </c>
      <c r="B401" t="s">
        <v>3750</v>
      </c>
      <c r="C401" t="s">
        <v>333</v>
      </c>
      <c r="D401" t="s">
        <v>5367</v>
      </c>
      <c r="E401" t="s">
        <v>132</v>
      </c>
      <c r="F401" t="s">
        <v>99</v>
      </c>
      <c r="G401" t="s">
        <v>213</v>
      </c>
      <c r="R401" t="str">
        <f>IF(AND(VLOOKUP(Sheet3!A401,A:G,1,FALSE)=Sheet3!A401,VLOOKUP(Sheet3!A401,A:G,3,FALSE)=Sheet3!B401,VLOOKUP(Sheet3!A401,A:G,4,FALSE)=Sheet3!C401,VLOOKUP(Sheet3!A401,A:G,5,FALSE)=Sheet3!D401,VLOOKUP(Sheet3!A401,A:G,6,FALSE)=Sheet3!E401,VLOOKUP(Sheet3!A401,A:G,7,FALSE)=Sheet3!F401),VLOOKUP(Sheet3!A401,A:G,2,FALSE),"wpw")</f>
        <v>wpw</v>
      </c>
    </row>
    <row r="402" spans="1:18" x14ac:dyDescent="0.25">
      <c r="A402" t="s">
        <v>3041</v>
      </c>
      <c r="B402" t="s">
        <v>3784</v>
      </c>
      <c r="C402" t="s">
        <v>333</v>
      </c>
      <c r="D402" t="s">
        <v>5367</v>
      </c>
      <c r="E402" t="s">
        <v>132</v>
      </c>
      <c r="F402" t="s">
        <v>110</v>
      </c>
      <c r="G402" t="s">
        <v>202</v>
      </c>
      <c r="R402" t="str">
        <f>IF(AND(VLOOKUP(Sheet3!A402,A:G,1,FALSE)=Sheet3!A402,VLOOKUP(Sheet3!A402,A:G,3,FALSE)=Sheet3!B402,VLOOKUP(Sheet3!A402,A:G,4,FALSE)=Sheet3!C402,VLOOKUP(Sheet3!A402,A:G,5,FALSE)=Sheet3!D402,VLOOKUP(Sheet3!A402,A:G,6,FALSE)=Sheet3!E402,VLOOKUP(Sheet3!A402,A:G,7,FALSE)=Sheet3!F402),VLOOKUP(Sheet3!A402,A:G,2,FALSE),"wpw")</f>
        <v>wpw</v>
      </c>
    </row>
    <row r="403" spans="1:18" x14ac:dyDescent="0.25">
      <c r="A403" t="s">
        <v>3041</v>
      </c>
      <c r="B403" t="s">
        <v>3914</v>
      </c>
      <c r="C403" t="s">
        <v>333</v>
      </c>
      <c r="D403" t="s">
        <v>5367</v>
      </c>
      <c r="E403" t="s">
        <v>132</v>
      </c>
      <c r="F403" t="s">
        <v>110</v>
      </c>
      <c r="G403" t="s">
        <v>251</v>
      </c>
      <c r="R403" t="str">
        <f>IF(AND(VLOOKUP(Sheet3!A403,A:G,1,FALSE)=Sheet3!A403,VLOOKUP(Sheet3!A403,A:G,3,FALSE)=Sheet3!B403,VLOOKUP(Sheet3!A403,A:G,4,FALSE)=Sheet3!C403,VLOOKUP(Sheet3!A403,A:G,5,FALSE)=Sheet3!D403,VLOOKUP(Sheet3!A403,A:G,6,FALSE)=Sheet3!E403,VLOOKUP(Sheet3!A403,A:G,7,FALSE)=Sheet3!F403),VLOOKUP(Sheet3!A403,A:G,2,FALSE),"wpw")</f>
        <v>wpw</v>
      </c>
    </row>
    <row r="404" spans="1:18" x14ac:dyDescent="0.25">
      <c r="A404" t="s">
        <v>3041</v>
      </c>
      <c r="B404" t="s">
        <v>3915</v>
      </c>
      <c r="C404" t="s">
        <v>333</v>
      </c>
      <c r="D404" t="s">
        <v>5367</v>
      </c>
      <c r="E404" t="s">
        <v>132</v>
      </c>
      <c r="F404" t="s">
        <v>110</v>
      </c>
      <c r="G404" t="s">
        <v>213</v>
      </c>
      <c r="R404" t="str">
        <f>IF(AND(VLOOKUP(Sheet3!A404,A:G,1,FALSE)=Sheet3!A404,VLOOKUP(Sheet3!A404,A:G,3,FALSE)=Sheet3!B404,VLOOKUP(Sheet3!A404,A:G,4,FALSE)=Sheet3!C404,VLOOKUP(Sheet3!A404,A:G,5,FALSE)=Sheet3!D404,VLOOKUP(Sheet3!A404,A:G,6,FALSE)=Sheet3!E404,VLOOKUP(Sheet3!A404,A:G,7,FALSE)=Sheet3!F404),VLOOKUP(Sheet3!A404,A:G,2,FALSE),"wpw")</f>
        <v>wpw</v>
      </c>
    </row>
    <row r="405" spans="1:18" x14ac:dyDescent="0.25">
      <c r="A405" t="s">
        <v>3041</v>
      </c>
      <c r="B405" t="s">
        <v>3916</v>
      </c>
      <c r="C405" t="s">
        <v>333</v>
      </c>
      <c r="D405" t="s">
        <v>5367</v>
      </c>
      <c r="E405" t="s">
        <v>132</v>
      </c>
      <c r="F405" t="s">
        <v>99</v>
      </c>
      <c r="G405" t="s">
        <v>48</v>
      </c>
      <c r="R405" t="str">
        <f>IF(AND(VLOOKUP(Sheet3!A405,A:G,1,FALSE)=Sheet3!A405,VLOOKUP(Sheet3!A405,A:G,3,FALSE)=Sheet3!B405,VLOOKUP(Sheet3!A405,A:G,4,FALSE)=Sheet3!C405,VLOOKUP(Sheet3!A405,A:G,5,FALSE)=Sheet3!D405,VLOOKUP(Sheet3!A405,A:G,6,FALSE)=Sheet3!E405,VLOOKUP(Sheet3!A405,A:G,7,FALSE)=Sheet3!F405),VLOOKUP(Sheet3!A405,A:G,2,FALSE),"wpw")</f>
        <v>wpw</v>
      </c>
    </row>
    <row r="406" spans="1:18" x14ac:dyDescent="0.25">
      <c r="A406" t="s">
        <v>3041</v>
      </c>
      <c r="B406" t="s">
        <v>3927</v>
      </c>
      <c r="C406" t="s">
        <v>333</v>
      </c>
      <c r="D406" t="s">
        <v>5367</v>
      </c>
      <c r="E406" t="s">
        <v>132</v>
      </c>
      <c r="F406" t="s">
        <v>110</v>
      </c>
      <c r="G406" t="s">
        <v>251</v>
      </c>
      <c r="R406" t="str">
        <f>IF(AND(VLOOKUP(Sheet3!A406,A:G,1,FALSE)=Sheet3!A406,VLOOKUP(Sheet3!A406,A:G,3,FALSE)=Sheet3!B406,VLOOKUP(Sheet3!A406,A:G,4,FALSE)=Sheet3!C406,VLOOKUP(Sheet3!A406,A:G,5,FALSE)=Sheet3!D406,VLOOKUP(Sheet3!A406,A:G,6,FALSE)=Sheet3!E406,VLOOKUP(Sheet3!A406,A:G,7,FALSE)=Sheet3!F406),VLOOKUP(Sheet3!A406,A:G,2,FALSE),"wpw")</f>
        <v>wpw</v>
      </c>
    </row>
    <row r="407" spans="1:18" x14ac:dyDescent="0.25">
      <c r="A407" t="s">
        <v>3041</v>
      </c>
      <c r="B407" t="s">
        <v>3928</v>
      </c>
      <c r="C407" t="s">
        <v>333</v>
      </c>
      <c r="D407" t="s">
        <v>5367</v>
      </c>
      <c r="E407" t="s">
        <v>132</v>
      </c>
      <c r="F407" t="s">
        <v>110</v>
      </c>
      <c r="G407" t="s">
        <v>197</v>
      </c>
      <c r="R407" t="str">
        <f>IF(AND(VLOOKUP(Sheet3!A407,A:G,1,FALSE)=Sheet3!A407,VLOOKUP(Sheet3!A407,A:G,3,FALSE)=Sheet3!B407,VLOOKUP(Sheet3!A407,A:G,4,FALSE)=Sheet3!C407,VLOOKUP(Sheet3!A407,A:G,5,FALSE)=Sheet3!D407,VLOOKUP(Sheet3!A407,A:G,6,FALSE)=Sheet3!E407,VLOOKUP(Sheet3!A407,A:G,7,FALSE)=Sheet3!F407),VLOOKUP(Sheet3!A407,A:G,2,FALSE),"wpw")</f>
        <v>wpw</v>
      </c>
    </row>
    <row r="408" spans="1:18" x14ac:dyDescent="0.25">
      <c r="A408" t="s">
        <v>3041</v>
      </c>
      <c r="B408" t="s">
        <v>3929</v>
      </c>
      <c r="C408" t="s">
        <v>333</v>
      </c>
      <c r="D408" t="s">
        <v>5367</v>
      </c>
      <c r="E408" t="s">
        <v>132</v>
      </c>
      <c r="F408" t="s">
        <v>110</v>
      </c>
      <c r="G408" t="s">
        <v>197</v>
      </c>
      <c r="R408" t="str">
        <f>IF(AND(VLOOKUP(Sheet3!A408,A:G,1,FALSE)=Sheet3!A408,VLOOKUP(Sheet3!A408,A:G,3,FALSE)=Sheet3!B408,VLOOKUP(Sheet3!A408,A:G,4,FALSE)=Sheet3!C408,VLOOKUP(Sheet3!A408,A:G,5,FALSE)=Sheet3!D408,VLOOKUP(Sheet3!A408,A:G,6,FALSE)=Sheet3!E408,VLOOKUP(Sheet3!A408,A:G,7,FALSE)=Sheet3!F408),VLOOKUP(Sheet3!A408,A:G,2,FALSE),"wpw")</f>
        <v>wpw</v>
      </c>
    </row>
    <row r="409" spans="1:18" x14ac:dyDescent="0.25">
      <c r="A409" t="s">
        <v>3041</v>
      </c>
      <c r="B409" t="s">
        <v>3930</v>
      </c>
      <c r="C409" t="s">
        <v>333</v>
      </c>
      <c r="D409" t="s">
        <v>5367</v>
      </c>
      <c r="E409" t="s">
        <v>132</v>
      </c>
      <c r="F409" t="s">
        <v>99</v>
      </c>
      <c r="G409" t="s">
        <v>48</v>
      </c>
      <c r="R409" t="str">
        <f>IF(AND(VLOOKUP(Sheet3!A409,A:G,1,FALSE)=Sheet3!A409,VLOOKUP(Sheet3!A409,A:G,3,FALSE)=Sheet3!B409,VLOOKUP(Sheet3!A409,A:G,4,FALSE)=Sheet3!C409,VLOOKUP(Sheet3!A409,A:G,5,FALSE)=Sheet3!D409,VLOOKUP(Sheet3!A409,A:G,6,FALSE)=Sheet3!E409,VLOOKUP(Sheet3!A409,A:G,7,FALSE)=Sheet3!F409),VLOOKUP(Sheet3!A409,A:G,2,FALSE),"wpw")</f>
        <v>wpw</v>
      </c>
    </row>
    <row r="410" spans="1:18" x14ac:dyDescent="0.25">
      <c r="A410" t="s">
        <v>3041</v>
      </c>
      <c r="B410" t="s">
        <v>3931</v>
      </c>
      <c r="C410" t="s">
        <v>333</v>
      </c>
      <c r="D410" t="s">
        <v>5367</v>
      </c>
      <c r="E410" t="s">
        <v>132</v>
      </c>
      <c r="F410" t="s">
        <v>110</v>
      </c>
      <c r="G410" t="s">
        <v>213</v>
      </c>
      <c r="R410" t="str">
        <f>IF(AND(VLOOKUP(Sheet3!A410,A:G,1,FALSE)=Sheet3!A410,VLOOKUP(Sheet3!A410,A:G,3,FALSE)=Sheet3!B410,VLOOKUP(Sheet3!A410,A:G,4,FALSE)=Sheet3!C410,VLOOKUP(Sheet3!A410,A:G,5,FALSE)=Sheet3!D410,VLOOKUP(Sheet3!A410,A:G,6,FALSE)=Sheet3!E410,VLOOKUP(Sheet3!A410,A:G,7,FALSE)=Sheet3!F410),VLOOKUP(Sheet3!A410,A:G,2,FALSE),"wpw")</f>
        <v>wpw</v>
      </c>
    </row>
    <row r="411" spans="1:18" x14ac:dyDescent="0.25">
      <c r="A411" t="s">
        <v>3041</v>
      </c>
      <c r="B411" t="s">
        <v>3932</v>
      </c>
      <c r="C411" t="s">
        <v>333</v>
      </c>
      <c r="D411" t="s">
        <v>5367</v>
      </c>
      <c r="E411" t="s">
        <v>132</v>
      </c>
      <c r="F411" t="s">
        <v>99</v>
      </c>
      <c r="G411" t="s">
        <v>48</v>
      </c>
      <c r="R411" t="str">
        <f>IF(AND(VLOOKUP(Sheet3!A411,A:G,1,FALSE)=Sheet3!A411,VLOOKUP(Sheet3!A411,A:G,3,FALSE)=Sheet3!B411,VLOOKUP(Sheet3!A411,A:G,4,FALSE)=Sheet3!C411,VLOOKUP(Sheet3!A411,A:G,5,FALSE)=Sheet3!D411,VLOOKUP(Sheet3!A411,A:G,6,FALSE)=Sheet3!E411,VLOOKUP(Sheet3!A411,A:G,7,FALSE)=Sheet3!F411),VLOOKUP(Sheet3!A411,A:G,2,FALSE),"wpw")</f>
        <v>wpw</v>
      </c>
    </row>
    <row r="412" spans="1:18" x14ac:dyDescent="0.25">
      <c r="A412" t="s">
        <v>3041</v>
      </c>
      <c r="B412" t="s">
        <v>3959</v>
      </c>
      <c r="C412" t="s">
        <v>333</v>
      </c>
      <c r="D412" t="s">
        <v>5367</v>
      </c>
      <c r="E412" t="s">
        <v>132</v>
      </c>
      <c r="F412" t="s">
        <v>110</v>
      </c>
      <c r="G412" t="s">
        <v>208</v>
      </c>
      <c r="R412" t="str">
        <f>IF(AND(VLOOKUP(Sheet3!A412,A:G,1,FALSE)=Sheet3!A412,VLOOKUP(Sheet3!A412,A:G,3,FALSE)=Sheet3!B412,VLOOKUP(Sheet3!A412,A:G,4,FALSE)=Sheet3!C412,VLOOKUP(Sheet3!A412,A:G,5,FALSE)=Sheet3!D412,VLOOKUP(Sheet3!A412,A:G,6,FALSE)=Sheet3!E412,VLOOKUP(Sheet3!A412,A:G,7,FALSE)=Sheet3!F412),VLOOKUP(Sheet3!A412,A:G,2,FALSE),"wpw")</f>
        <v>wpw</v>
      </c>
    </row>
    <row r="413" spans="1:18" x14ac:dyDescent="0.25">
      <c r="A413" t="s">
        <v>3041</v>
      </c>
      <c r="B413" t="s">
        <v>4002</v>
      </c>
      <c r="C413" t="s">
        <v>333</v>
      </c>
      <c r="D413" t="s">
        <v>5367</v>
      </c>
      <c r="E413" t="s">
        <v>132</v>
      </c>
      <c r="F413" t="s">
        <v>110</v>
      </c>
      <c r="G413" t="s">
        <v>4119</v>
      </c>
      <c r="R413" t="str">
        <f>IF(AND(VLOOKUP(Sheet3!A413,A:G,1,FALSE)=Sheet3!A413,VLOOKUP(Sheet3!A413,A:G,3,FALSE)=Sheet3!B413,VLOOKUP(Sheet3!A413,A:G,4,FALSE)=Sheet3!C413,VLOOKUP(Sheet3!A413,A:G,5,FALSE)=Sheet3!D413,VLOOKUP(Sheet3!A413,A:G,6,FALSE)=Sheet3!E413,VLOOKUP(Sheet3!A413,A:G,7,FALSE)=Sheet3!F413),VLOOKUP(Sheet3!A413,A:G,2,FALSE),"wpw")</f>
        <v>wpw</v>
      </c>
    </row>
    <row r="414" spans="1:18" x14ac:dyDescent="0.25">
      <c r="A414" t="s">
        <v>3041</v>
      </c>
      <c r="B414" t="s">
        <v>4003</v>
      </c>
      <c r="C414" t="s">
        <v>333</v>
      </c>
      <c r="D414" t="s">
        <v>5367</v>
      </c>
      <c r="E414" t="s">
        <v>132</v>
      </c>
      <c r="F414" t="s">
        <v>99</v>
      </c>
      <c r="G414" t="s">
        <v>4117</v>
      </c>
      <c r="R414" t="str">
        <f>IF(AND(VLOOKUP(Sheet3!A414,A:G,1,FALSE)=Sheet3!A414,VLOOKUP(Sheet3!A414,A:G,3,FALSE)=Sheet3!B414,VLOOKUP(Sheet3!A414,A:G,4,FALSE)=Sheet3!C414,VLOOKUP(Sheet3!A414,A:G,5,FALSE)=Sheet3!D414,VLOOKUP(Sheet3!A414,A:G,6,FALSE)=Sheet3!E414,VLOOKUP(Sheet3!A414,A:G,7,FALSE)=Sheet3!F414),VLOOKUP(Sheet3!A414,A:G,2,FALSE),"wpw")</f>
        <v>wpw</v>
      </c>
    </row>
    <row r="415" spans="1:18" x14ac:dyDescent="0.25">
      <c r="A415" t="s">
        <v>3041</v>
      </c>
      <c r="B415" t="s">
        <v>4049</v>
      </c>
      <c r="C415" t="s">
        <v>333</v>
      </c>
      <c r="D415" t="s">
        <v>5367</v>
      </c>
      <c r="E415" t="s">
        <v>132</v>
      </c>
      <c r="F415" t="s">
        <v>110</v>
      </c>
      <c r="G415" t="s">
        <v>197</v>
      </c>
      <c r="R415" t="str">
        <f>IF(AND(VLOOKUP(Sheet3!A415,A:G,1,FALSE)=Sheet3!A415,VLOOKUP(Sheet3!A415,A:G,3,FALSE)=Sheet3!B415,VLOOKUP(Sheet3!A415,A:G,4,FALSE)=Sheet3!C415,VLOOKUP(Sheet3!A415,A:G,5,FALSE)=Sheet3!D415,VLOOKUP(Sheet3!A415,A:G,6,FALSE)=Sheet3!E415,VLOOKUP(Sheet3!A415,A:G,7,FALSE)=Sheet3!F415),VLOOKUP(Sheet3!A415,A:G,2,FALSE),"wpw")</f>
        <v>wpw</v>
      </c>
    </row>
    <row r="416" spans="1:18" x14ac:dyDescent="0.25">
      <c r="A416" t="s">
        <v>3041</v>
      </c>
      <c r="B416" t="s">
        <v>4050</v>
      </c>
      <c r="C416" t="s">
        <v>333</v>
      </c>
      <c r="D416" t="s">
        <v>5367</v>
      </c>
      <c r="E416" t="s">
        <v>132</v>
      </c>
      <c r="F416" t="s">
        <v>99</v>
      </c>
      <c r="G416" t="s">
        <v>115</v>
      </c>
      <c r="R416" t="str">
        <f>IF(AND(VLOOKUP(Sheet3!A416,A:G,1,FALSE)=Sheet3!A416,VLOOKUP(Sheet3!A416,A:G,3,FALSE)=Sheet3!B416,VLOOKUP(Sheet3!A416,A:G,4,FALSE)=Sheet3!C416,VLOOKUP(Sheet3!A416,A:G,5,FALSE)=Sheet3!D416,VLOOKUP(Sheet3!A416,A:G,6,FALSE)=Sheet3!E416,VLOOKUP(Sheet3!A416,A:G,7,FALSE)=Sheet3!F416),VLOOKUP(Sheet3!A416,A:G,2,FALSE),"wpw")</f>
        <v>wpw</v>
      </c>
    </row>
    <row r="417" spans="1:18" x14ac:dyDescent="0.25">
      <c r="A417" t="s">
        <v>3041</v>
      </c>
      <c r="B417" t="s">
        <v>4060</v>
      </c>
      <c r="C417" t="s">
        <v>333</v>
      </c>
      <c r="D417" t="s">
        <v>5367</v>
      </c>
      <c r="E417" t="s">
        <v>132</v>
      </c>
      <c r="F417" t="s">
        <v>110</v>
      </c>
      <c r="G417" t="s">
        <v>48</v>
      </c>
      <c r="R417" t="str">
        <f>IF(AND(VLOOKUP(Sheet3!A417,A:G,1,FALSE)=Sheet3!A417,VLOOKUP(Sheet3!A417,A:G,3,FALSE)=Sheet3!B417,VLOOKUP(Sheet3!A417,A:G,4,FALSE)=Sheet3!C417,VLOOKUP(Sheet3!A417,A:G,5,FALSE)=Sheet3!D417,VLOOKUP(Sheet3!A417,A:G,6,FALSE)=Sheet3!E417,VLOOKUP(Sheet3!A417,A:G,7,FALSE)=Sheet3!F417),VLOOKUP(Sheet3!A417,A:G,2,FALSE),"wpw")</f>
        <v>wpw</v>
      </c>
    </row>
    <row r="418" spans="1:18" x14ac:dyDescent="0.25">
      <c r="A418" t="s">
        <v>3041</v>
      </c>
      <c r="B418" t="s">
        <v>4061</v>
      </c>
      <c r="C418" t="s">
        <v>333</v>
      </c>
      <c r="D418" t="s">
        <v>5367</v>
      </c>
      <c r="E418" t="s">
        <v>132</v>
      </c>
      <c r="F418" t="s">
        <v>110</v>
      </c>
      <c r="G418" t="s">
        <v>48</v>
      </c>
      <c r="R418" t="str">
        <f>IF(AND(VLOOKUP(Sheet3!A418,A:G,1,FALSE)=Sheet3!A418,VLOOKUP(Sheet3!A418,A:G,3,FALSE)=Sheet3!B418,VLOOKUP(Sheet3!A418,A:G,4,FALSE)=Sheet3!C418,VLOOKUP(Sheet3!A418,A:G,5,FALSE)=Sheet3!D418,VLOOKUP(Sheet3!A418,A:G,6,FALSE)=Sheet3!E418,VLOOKUP(Sheet3!A418,A:G,7,FALSE)=Sheet3!F418),VLOOKUP(Sheet3!A418,A:G,2,FALSE),"wpw")</f>
        <v>wpw</v>
      </c>
    </row>
    <row r="419" spans="1:18" x14ac:dyDescent="0.25">
      <c r="A419" t="s">
        <v>3041</v>
      </c>
      <c r="B419" t="s">
        <v>4062</v>
      </c>
      <c r="C419" t="s">
        <v>333</v>
      </c>
      <c r="D419" t="s">
        <v>5367</v>
      </c>
      <c r="E419" t="s">
        <v>132</v>
      </c>
      <c r="F419" t="s">
        <v>211</v>
      </c>
      <c r="G419" t="s">
        <v>48</v>
      </c>
      <c r="R419" t="str">
        <f>IF(AND(VLOOKUP(Sheet3!A419,A:G,1,FALSE)=Sheet3!A419,VLOOKUP(Sheet3!A419,A:G,3,FALSE)=Sheet3!B419,VLOOKUP(Sheet3!A419,A:G,4,FALSE)=Sheet3!C419,VLOOKUP(Sheet3!A419,A:G,5,FALSE)=Sheet3!D419,VLOOKUP(Sheet3!A419,A:G,6,FALSE)=Sheet3!E419,VLOOKUP(Sheet3!A419,A:G,7,FALSE)=Sheet3!F419),VLOOKUP(Sheet3!A419,A:G,2,FALSE),"wpw")</f>
        <v>wpw</v>
      </c>
    </row>
    <row r="420" spans="1:18" x14ac:dyDescent="0.25">
      <c r="A420" t="s">
        <v>3041</v>
      </c>
      <c r="B420" t="s">
        <v>4063</v>
      </c>
      <c r="C420" t="s">
        <v>333</v>
      </c>
      <c r="D420" t="s">
        <v>5367</v>
      </c>
      <c r="E420" t="s">
        <v>132</v>
      </c>
      <c r="F420" t="s">
        <v>99</v>
      </c>
      <c r="G420" t="s">
        <v>115</v>
      </c>
      <c r="R420" t="str">
        <f>IF(AND(VLOOKUP(Sheet3!A420,A:G,1,FALSE)=Sheet3!A420,VLOOKUP(Sheet3!A420,A:G,3,FALSE)=Sheet3!B420,VLOOKUP(Sheet3!A420,A:G,4,FALSE)=Sheet3!C420,VLOOKUP(Sheet3!A420,A:G,5,FALSE)=Sheet3!D420,VLOOKUP(Sheet3!A420,A:G,6,FALSE)=Sheet3!E420,VLOOKUP(Sheet3!A420,A:G,7,FALSE)=Sheet3!F420),VLOOKUP(Sheet3!A420,A:G,2,FALSE),"wpw")</f>
        <v>wpw</v>
      </c>
    </row>
    <row r="421" spans="1:18" x14ac:dyDescent="0.25">
      <c r="A421" t="s">
        <v>3041</v>
      </c>
      <c r="B421" t="s">
        <v>4064</v>
      </c>
      <c r="C421" t="s">
        <v>333</v>
      </c>
      <c r="D421" t="s">
        <v>5367</v>
      </c>
      <c r="E421" t="s">
        <v>132</v>
      </c>
      <c r="F421" t="s">
        <v>99</v>
      </c>
      <c r="G421" t="s">
        <v>115</v>
      </c>
      <c r="R421" t="str">
        <f>IF(AND(VLOOKUP(Sheet3!A421,A:G,1,FALSE)=Sheet3!A421,VLOOKUP(Sheet3!A421,A:G,3,FALSE)=Sheet3!B421,VLOOKUP(Sheet3!A421,A:G,4,FALSE)=Sheet3!C421,VLOOKUP(Sheet3!A421,A:G,5,FALSE)=Sheet3!D421,VLOOKUP(Sheet3!A421,A:G,6,FALSE)=Sheet3!E421,VLOOKUP(Sheet3!A421,A:G,7,FALSE)=Sheet3!F421),VLOOKUP(Sheet3!A421,A:G,2,FALSE),"wpw")</f>
        <v>wpw</v>
      </c>
    </row>
    <row r="422" spans="1:18" x14ac:dyDescent="0.25">
      <c r="A422" t="s">
        <v>3041</v>
      </c>
      <c r="B422" t="s">
        <v>4087</v>
      </c>
      <c r="C422" t="s">
        <v>333</v>
      </c>
      <c r="D422" t="s">
        <v>5367</v>
      </c>
      <c r="E422" t="s">
        <v>132</v>
      </c>
      <c r="F422" t="s">
        <v>99</v>
      </c>
      <c r="G422" t="s">
        <v>240</v>
      </c>
      <c r="R422" t="str">
        <f>IF(AND(VLOOKUP(Sheet3!A422,A:G,1,FALSE)=Sheet3!A422,VLOOKUP(Sheet3!A422,A:G,3,FALSE)=Sheet3!B422,VLOOKUP(Sheet3!A422,A:G,4,FALSE)=Sheet3!C422,VLOOKUP(Sheet3!A422,A:G,5,FALSE)=Sheet3!D422,VLOOKUP(Sheet3!A422,A:G,6,FALSE)=Sheet3!E422,VLOOKUP(Sheet3!A422,A:G,7,FALSE)=Sheet3!F422),VLOOKUP(Sheet3!A422,A:G,2,FALSE),"wpw")</f>
        <v>wpw</v>
      </c>
    </row>
    <row r="423" spans="1:18" x14ac:dyDescent="0.25">
      <c r="A423" t="s">
        <v>3041</v>
      </c>
      <c r="B423" t="s">
        <v>4097</v>
      </c>
      <c r="C423" t="s">
        <v>333</v>
      </c>
      <c r="D423" t="s">
        <v>5367</v>
      </c>
      <c r="E423" t="s">
        <v>132</v>
      </c>
      <c r="F423" t="s">
        <v>99</v>
      </c>
      <c r="G423" t="s">
        <v>202</v>
      </c>
      <c r="R423" t="str">
        <f>IF(AND(VLOOKUP(Sheet3!A423,A:G,1,FALSE)=Sheet3!A423,VLOOKUP(Sheet3!A423,A:G,3,FALSE)=Sheet3!B423,VLOOKUP(Sheet3!A423,A:G,4,FALSE)=Sheet3!C423,VLOOKUP(Sheet3!A423,A:G,5,FALSE)=Sheet3!D423,VLOOKUP(Sheet3!A423,A:G,6,FALSE)=Sheet3!E423,VLOOKUP(Sheet3!A423,A:G,7,FALSE)=Sheet3!F423),VLOOKUP(Sheet3!A423,A:G,2,FALSE),"wpw")</f>
        <v>wpw</v>
      </c>
    </row>
    <row r="424" spans="1:18" x14ac:dyDescent="0.25">
      <c r="A424" t="s">
        <v>3041</v>
      </c>
      <c r="B424" t="s">
        <v>4100</v>
      </c>
      <c r="C424" t="s">
        <v>333</v>
      </c>
      <c r="D424" t="s">
        <v>5367</v>
      </c>
      <c r="E424" t="s">
        <v>132</v>
      </c>
      <c r="F424" t="s">
        <v>110</v>
      </c>
      <c r="G424" t="s">
        <v>210</v>
      </c>
      <c r="R424" t="str">
        <f>IF(AND(VLOOKUP(Sheet3!A424,A:G,1,FALSE)=Sheet3!A424,VLOOKUP(Sheet3!A424,A:G,3,FALSE)=Sheet3!B424,VLOOKUP(Sheet3!A424,A:G,4,FALSE)=Sheet3!C424,VLOOKUP(Sheet3!A424,A:G,5,FALSE)=Sheet3!D424,VLOOKUP(Sheet3!A424,A:G,6,FALSE)=Sheet3!E424,VLOOKUP(Sheet3!A424,A:G,7,FALSE)=Sheet3!F424),VLOOKUP(Sheet3!A424,A:G,2,FALSE),"wpw")</f>
        <v>/laptop-specs/dell-xps-7590-115/</v>
      </c>
    </row>
    <row r="425" spans="1:18" x14ac:dyDescent="0.25">
      <c r="A425" t="s">
        <v>3041</v>
      </c>
      <c r="B425" t="s">
        <v>4101</v>
      </c>
      <c r="C425" t="s">
        <v>333</v>
      </c>
      <c r="D425" t="s">
        <v>5367</v>
      </c>
      <c r="E425" t="s">
        <v>132</v>
      </c>
      <c r="F425" t="s">
        <v>99</v>
      </c>
      <c r="G425" t="s">
        <v>202</v>
      </c>
      <c r="R425" t="str">
        <f>IF(AND(VLOOKUP(Sheet3!A425,A:G,1,FALSE)=Sheet3!A425,VLOOKUP(Sheet3!A425,A:G,3,FALSE)=Sheet3!B425,VLOOKUP(Sheet3!A425,A:G,4,FALSE)=Sheet3!C425,VLOOKUP(Sheet3!A425,A:G,5,FALSE)=Sheet3!D425,VLOOKUP(Sheet3!A425,A:G,6,FALSE)=Sheet3!E425,VLOOKUP(Sheet3!A425,A:G,7,FALSE)=Sheet3!F425),VLOOKUP(Sheet3!A425,A:G,2,FALSE),"wpw")</f>
        <v>wpw</v>
      </c>
    </row>
    <row r="426" spans="1:18" x14ac:dyDescent="0.25">
      <c r="A426" t="s">
        <v>3041</v>
      </c>
      <c r="B426" t="s">
        <v>4103</v>
      </c>
      <c r="C426" t="s">
        <v>333</v>
      </c>
      <c r="D426" t="s">
        <v>5367</v>
      </c>
      <c r="E426" t="s">
        <v>132</v>
      </c>
      <c r="F426" t="s">
        <v>110</v>
      </c>
      <c r="G426" t="s">
        <v>206</v>
      </c>
      <c r="R426" t="str">
        <f>IF(AND(VLOOKUP(Sheet3!A426,A:G,1,FALSE)=Sheet3!A426,VLOOKUP(Sheet3!A426,A:G,3,FALSE)=Sheet3!B426,VLOOKUP(Sheet3!A426,A:G,4,FALSE)=Sheet3!C426,VLOOKUP(Sheet3!A426,A:G,5,FALSE)=Sheet3!D426,VLOOKUP(Sheet3!A426,A:G,6,FALSE)=Sheet3!E426,VLOOKUP(Sheet3!A426,A:G,7,FALSE)=Sheet3!F426),VLOOKUP(Sheet3!A426,A:G,2,FALSE),"wpw")</f>
        <v>wpw</v>
      </c>
    </row>
    <row r="427" spans="1:18" x14ac:dyDescent="0.25">
      <c r="A427" t="s">
        <v>190</v>
      </c>
      <c r="B427" t="s">
        <v>3108</v>
      </c>
      <c r="C427" t="s">
        <v>331</v>
      </c>
      <c r="D427" t="s">
        <v>332</v>
      </c>
      <c r="E427" t="s">
        <v>134</v>
      </c>
      <c r="F427" t="s">
        <v>110</v>
      </c>
      <c r="G427" t="s">
        <v>48</v>
      </c>
      <c r="R427" t="str">
        <f>IF(AND(VLOOKUP(Sheet3!A427,A:G,1,FALSE)=Sheet3!A427,VLOOKUP(Sheet3!A427,A:G,3,FALSE)=Sheet3!B427,VLOOKUP(Sheet3!A427,A:G,4,FALSE)=Sheet3!C427,VLOOKUP(Sheet3!A427,A:G,5,FALSE)=Sheet3!D427,VLOOKUP(Sheet3!A427,A:G,6,FALSE)=Sheet3!E427,VLOOKUP(Sheet3!A427,A:G,7,FALSE)=Sheet3!F427),VLOOKUP(Sheet3!A427,A:G,2,FALSE),"wpw")</f>
        <v>wpw</v>
      </c>
    </row>
    <row r="428" spans="1:18" x14ac:dyDescent="0.25">
      <c r="A428" t="s">
        <v>190</v>
      </c>
      <c r="B428" t="s">
        <v>3109</v>
      </c>
      <c r="C428" t="s">
        <v>331</v>
      </c>
      <c r="D428" t="s">
        <v>332</v>
      </c>
      <c r="E428" t="s">
        <v>134</v>
      </c>
      <c r="F428" t="s">
        <v>99</v>
      </c>
      <c r="G428" t="s">
        <v>48</v>
      </c>
      <c r="R428" t="str">
        <f>IF(AND(VLOOKUP(Sheet3!A428,A:G,1,FALSE)=Sheet3!A428,VLOOKUP(Sheet3!A428,A:G,3,FALSE)=Sheet3!B428,VLOOKUP(Sheet3!A428,A:G,4,FALSE)=Sheet3!C428,VLOOKUP(Sheet3!A428,A:G,5,FALSE)=Sheet3!D428,VLOOKUP(Sheet3!A428,A:G,6,FALSE)=Sheet3!E428,VLOOKUP(Sheet3!A428,A:G,7,FALSE)=Sheet3!F428),VLOOKUP(Sheet3!A428,A:G,2,FALSE),"wpw")</f>
        <v>wpw</v>
      </c>
    </row>
    <row r="429" spans="1:18" x14ac:dyDescent="0.25">
      <c r="A429" t="s">
        <v>190</v>
      </c>
      <c r="B429" t="s">
        <v>3110</v>
      </c>
      <c r="C429" t="s">
        <v>331</v>
      </c>
      <c r="D429" t="s">
        <v>332</v>
      </c>
      <c r="E429" t="s">
        <v>134</v>
      </c>
      <c r="F429" t="s">
        <v>99</v>
      </c>
      <c r="G429" t="s">
        <v>115</v>
      </c>
      <c r="R429" t="str">
        <f>IF(AND(VLOOKUP(Sheet3!A429,A:G,1,FALSE)=Sheet3!A429,VLOOKUP(Sheet3!A429,A:G,3,FALSE)=Sheet3!B429,VLOOKUP(Sheet3!A429,A:G,4,FALSE)=Sheet3!C429,VLOOKUP(Sheet3!A429,A:G,5,FALSE)=Sheet3!D429,VLOOKUP(Sheet3!A429,A:G,6,FALSE)=Sheet3!E429,VLOOKUP(Sheet3!A429,A:G,7,FALSE)=Sheet3!F429),VLOOKUP(Sheet3!A429,A:G,2,FALSE),"wpw")</f>
        <v>wpw</v>
      </c>
    </row>
    <row r="430" spans="1:18" x14ac:dyDescent="0.25">
      <c r="A430" t="s">
        <v>190</v>
      </c>
      <c r="B430" t="s">
        <v>3120</v>
      </c>
      <c r="C430" t="s">
        <v>331</v>
      </c>
      <c r="D430" t="s">
        <v>332</v>
      </c>
      <c r="E430" t="s">
        <v>134</v>
      </c>
      <c r="F430" t="s">
        <v>110</v>
      </c>
      <c r="G430" t="s">
        <v>115</v>
      </c>
      <c r="R430" t="str">
        <f>IF(AND(VLOOKUP(Sheet3!A430,A:G,1,FALSE)=Sheet3!A430,VLOOKUP(Sheet3!A430,A:G,3,FALSE)=Sheet3!B430,VLOOKUP(Sheet3!A430,A:G,4,FALSE)=Sheet3!C430,VLOOKUP(Sheet3!A430,A:G,5,FALSE)=Sheet3!D430,VLOOKUP(Sheet3!A430,A:G,6,FALSE)=Sheet3!E430,VLOOKUP(Sheet3!A430,A:G,7,FALSE)=Sheet3!F430),VLOOKUP(Sheet3!A430,A:G,2,FALSE),"wpw")</f>
        <v>wpw</v>
      </c>
    </row>
    <row r="431" spans="1:18" x14ac:dyDescent="0.25">
      <c r="A431" t="s">
        <v>190</v>
      </c>
      <c r="B431" t="s">
        <v>3145</v>
      </c>
      <c r="C431" t="s">
        <v>329</v>
      </c>
      <c r="D431" t="s">
        <v>328</v>
      </c>
      <c r="E431" t="s">
        <v>132</v>
      </c>
      <c r="F431" t="s">
        <v>110</v>
      </c>
      <c r="G431" t="s">
        <v>48</v>
      </c>
      <c r="R431" t="str">
        <f>IF(AND(VLOOKUP(Sheet3!A431,A:G,1,FALSE)=Sheet3!A431,VLOOKUP(Sheet3!A431,A:G,3,FALSE)=Sheet3!B431,VLOOKUP(Sheet3!A431,A:G,4,FALSE)=Sheet3!C431,VLOOKUP(Sheet3!A431,A:G,5,FALSE)=Sheet3!D431,VLOOKUP(Sheet3!A431,A:G,6,FALSE)=Sheet3!E431,VLOOKUP(Sheet3!A431,A:G,7,FALSE)=Sheet3!F431),VLOOKUP(Sheet3!A431,A:G,2,FALSE),"wpw")</f>
        <v>wpw</v>
      </c>
    </row>
    <row r="432" spans="1:18" x14ac:dyDescent="0.25">
      <c r="A432" t="s">
        <v>190</v>
      </c>
      <c r="B432" t="s">
        <v>3235</v>
      </c>
      <c r="C432" t="s">
        <v>329</v>
      </c>
      <c r="D432" t="s">
        <v>328</v>
      </c>
      <c r="E432" t="s">
        <v>132</v>
      </c>
      <c r="F432" t="s">
        <v>99</v>
      </c>
      <c r="G432" t="s">
        <v>48</v>
      </c>
      <c r="R432" t="str">
        <f>IF(AND(VLOOKUP(Sheet3!A432,A:G,1,FALSE)=Sheet3!A432,VLOOKUP(Sheet3!A432,A:G,3,FALSE)=Sheet3!B432,VLOOKUP(Sheet3!A432,A:G,4,FALSE)=Sheet3!C432,VLOOKUP(Sheet3!A432,A:G,5,FALSE)=Sheet3!D432,VLOOKUP(Sheet3!A432,A:G,6,FALSE)=Sheet3!E432,VLOOKUP(Sheet3!A432,A:G,7,FALSE)=Sheet3!F432),VLOOKUP(Sheet3!A432,A:G,2,FALSE),"wpw")</f>
        <v>wpw</v>
      </c>
    </row>
    <row r="433" spans="1:18" x14ac:dyDescent="0.25">
      <c r="A433" t="s">
        <v>190</v>
      </c>
      <c r="B433" t="s">
        <v>3267</v>
      </c>
      <c r="C433" t="s">
        <v>329</v>
      </c>
      <c r="D433" t="s">
        <v>328</v>
      </c>
      <c r="E433" t="s">
        <v>132</v>
      </c>
      <c r="F433" t="s">
        <v>110</v>
      </c>
      <c r="G433" t="s">
        <v>48</v>
      </c>
      <c r="R433" t="str">
        <f>IF(AND(VLOOKUP(Sheet3!A433,A:G,1,FALSE)=Sheet3!A433,VLOOKUP(Sheet3!A433,A:G,3,FALSE)=Sheet3!B433,VLOOKUP(Sheet3!A433,A:G,4,FALSE)=Sheet3!C433,VLOOKUP(Sheet3!A433,A:G,5,FALSE)=Sheet3!D433,VLOOKUP(Sheet3!A433,A:G,6,FALSE)=Sheet3!E433,VLOOKUP(Sheet3!A433,A:G,7,FALSE)=Sheet3!F433),VLOOKUP(Sheet3!A433,A:G,2,FALSE),"wpw")</f>
        <v>wpw</v>
      </c>
    </row>
    <row r="434" spans="1:18" x14ac:dyDescent="0.25">
      <c r="A434" t="s">
        <v>190</v>
      </c>
      <c r="B434" t="s">
        <v>3396</v>
      </c>
      <c r="C434" t="s">
        <v>329</v>
      </c>
      <c r="D434" t="s">
        <v>328</v>
      </c>
      <c r="E434" t="s">
        <v>132</v>
      </c>
      <c r="F434" t="s">
        <v>99</v>
      </c>
      <c r="G434" t="s">
        <v>115</v>
      </c>
      <c r="R434" t="str">
        <f>IF(AND(VLOOKUP(Sheet3!A434,A:G,1,FALSE)=Sheet3!A434,VLOOKUP(Sheet3!A434,A:G,3,FALSE)=Sheet3!B434,VLOOKUP(Sheet3!A434,A:G,4,FALSE)=Sheet3!C434,VLOOKUP(Sheet3!A434,A:G,5,FALSE)=Sheet3!D434,VLOOKUP(Sheet3!A434,A:G,6,FALSE)=Sheet3!E434,VLOOKUP(Sheet3!A434,A:G,7,FALSE)=Sheet3!F434),VLOOKUP(Sheet3!A434,A:G,2,FALSE),"wpw")</f>
        <v>/laptop-specs/msi-gf75-thin-74/</v>
      </c>
    </row>
    <row r="435" spans="1:18" x14ac:dyDescent="0.25">
      <c r="A435" t="s">
        <v>190</v>
      </c>
      <c r="B435" t="s">
        <v>3402</v>
      </c>
      <c r="C435" t="s">
        <v>336</v>
      </c>
      <c r="D435" t="s">
        <v>332</v>
      </c>
      <c r="E435" t="s">
        <v>134</v>
      </c>
      <c r="F435" t="s">
        <v>110</v>
      </c>
      <c r="G435" t="s">
        <v>29</v>
      </c>
      <c r="R435" t="str">
        <f>IF(AND(VLOOKUP(Sheet3!A435,A:G,1,FALSE)=Sheet3!A435,VLOOKUP(Sheet3!A435,A:G,3,FALSE)=Sheet3!B435,VLOOKUP(Sheet3!A435,A:G,4,FALSE)=Sheet3!C435,VLOOKUP(Sheet3!A435,A:G,5,FALSE)=Sheet3!D435,VLOOKUP(Sheet3!A435,A:G,6,FALSE)=Sheet3!E435,VLOOKUP(Sheet3!A435,A:G,7,FALSE)=Sheet3!F435),VLOOKUP(Sheet3!A435,A:G,2,FALSE),"wpw")</f>
        <v>wpw</v>
      </c>
    </row>
    <row r="436" spans="1:18" x14ac:dyDescent="0.25">
      <c r="A436" t="s">
        <v>190</v>
      </c>
      <c r="B436" t="s">
        <v>3407</v>
      </c>
      <c r="C436" t="s">
        <v>336</v>
      </c>
      <c r="D436" t="s">
        <v>332</v>
      </c>
      <c r="E436" t="s">
        <v>132</v>
      </c>
      <c r="F436" t="s">
        <v>110</v>
      </c>
      <c r="G436" t="s">
        <v>48</v>
      </c>
      <c r="R436" t="str">
        <f>IF(AND(VLOOKUP(Sheet3!A436,A:G,1,FALSE)=Sheet3!A436,VLOOKUP(Sheet3!A436,A:G,3,FALSE)=Sheet3!B436,VLOOKUP(Sheet3!A436,A:G,4,FALSE)=Sheet3!C436,VLOOKUP(Sheet3!A436,A:G,5,FALSE)=Sheet3!D436,VLOOKUP(Sheet3!A436,A:G,6,FALSE)=Sheet3!E436,VLOOKUP(Sheet3!A436,A:G,7,FALSE)=Sheet3!F436),VLOOKUP(Sheet3!A436,A:G,2,FALSE),"wpw")</f>
        <v>/laptop-specs/lenovo-legion-y540-15-246/</v>
      </c>
    </row>
    <row r="437" spans="1:18" x14ac:dyDescent="0.25">
      <c r="A437" t="s">
        <v>190</v>
      </c>
      <c r="B437" t="s">
        <v>3454</v>
      </c>
      <c r="C437" t="s">
        <v>331</v>
      </c>
      <c r="D437" t="s">
        <v>332</v>
      </c>
      <c r="E437" t="s">
        <v>132</v>
      </c>
      <c r="F437" t="s">
        <v>110</v>
      </c>
      <c r="G437" t="s">
        <v>48</v>
      </c>
      <c r="R437" t="str">
        <f>IF(AND(VLOOKUP(Sheet3!A437,A:G,1,FALSE)=Sheet3!A437,VLOOKUP(Sheet3!A437,A:G,3,FALSE)=Sheet3!B437,VLOOKUP(Sheet3!A437,A:G,4,FALSE)=Sheet3!C437,VLOOKUP(Sheet3!A437,A:G,5,FALSE)=Sheet3!D437,VLOOKUP(Sheet3!A437,A:G,6,FALSE)=Sheet3!E437,VLOOKUP(Sheet3!A437,A:G,7,FALSE)=Sheet3!F437),VLOOKUP(Sheet3!A437,A:G,2,FALSE),"wpw")</f>
        <v>wpw</v>
      </c>
    </row>
    <row r="438" spans="1:18" x14ac:dyDescent="0.25">
      <c r="A438" t="s">
        <v>190</v>
      </c>
      <c r="B438" t="s">
        <v>3796</v>
      </c>
      <c r="C438" t="s">
        <v>331</v>
      </c>
      <c r="D438" t="s">
        <v>332</v>
      </c>
      <c r="E438" t="s">
        <v>134</v>
      </c>
      <c r="F438" t="s">
        <v>114</v>
      </c>
      <c r="G438" t="s">
        <v>105</v>
      </c>
      <c r="R438" t="str">
        <f>IF(AND(VLOOKUP(Sheet3!A438,A:G,1,FALSE)=Sheet3!A438,VLOOKUP(Sheet3!A438,A:G,3,FALSE)=Sheet3!B438,VLOOKUP(Sheet3!A438,A:G,4,FALSE)=Sheet3!C438,VLOOKUP(Sheet3!A438,A:G,5,FALSE)=Sheet3!D438,VLOOKUP(Sheet3!A438,A:G,6,FALSE)=Sheet3!E438,VLOOKUP(Sheet3!A438,A:G,7,FALSE)=Sheet3!F438),VLOOKUP(Sheet3!A438,A:G,2,FALSE),"wpw")</f>
        <v>wpw</v>
      </c>
    </row>
    <row r="439" spans="1:18" x14ac:dyDescent="0.25">
      <c r="A439" t="s">
        <v>190</v>
      </c>
      <c r="B439" t="s">
        <v>3824</v>
      </c>
      <c r="C439" t="s">
        <v>331</v>
      </c>
      <c r="D439" t="s">
        <v>332</v>
      </c>
      <c r="E439" t="s">
        <v>134</v>
      </c>
      <c r="F439" t="s">
        <v>114</v>
      </c>
      <c r="G439" t="s">
        <v>206</v>
      </c>
      <c r="R439" t="str">
        <f>IF(AND(VLOOKUP(Sheet3!A439,A:G,1,FALSE)=Sheet3!A439,VLOOKUP(Sheet3!A439,A:G,3,FALSE)=Sheet3!B439,VLOOKUP(Sheet3!A439,A:G,4,FALSE)=Sheet3!C439,VLOOKUP(Sheet3!A439,A:G,5,FALSE)=Sheet3!D439,VLOOKUP(Sheet3!A439,A:G,6,FALSE)=Sheet3!E439,VLOOKUP(Sheet3!A439,A:G,7,FALSE)=Sheet3!F439),VLOOKUP(Sheet3!A439,A:G,2,FALSE),"wpw")</f>
        <v>wpw</v>
      </c>
    </row>
    <row r="440" spans="1:18" x14ac:dyDescent="0.25">
      <c r="A440" t="s">
        <v>190</v>
      </c>
      <c r="B440" t="s">
        <v>3869</v>
      </c>
      <c r="C440" t="s">
        <v>329</v>
      </c>
      <c r="D440" t="s">
        <v>328</v>
      </c>
      <c r="E440" t="s">
        <v>134</v>
      </c>
      <c r="F440" t="s">
        <v>211</v>
      </c>
      <c r="G440" t="s">
        <v>197</v>
      </c>
      <c r="R440" t="str">
        <f>IF(AND(VLOOKUP(Sheet3!A440,A:G,1,FALSE)=Sheet3!A440,VLOOKUP(Sheet3!A440,A:G,3,FALSE)=Sheet3!B440,VLOOKUP(Sheet3!A440,A:G,4,FALSE)=Sheet3!C440,VLOOKUP(Sheet3!A440,A:G,5,FALSE)=Sheet3!D440,VLOOKUP(Sheet3!A440,A:G,6,FALSE)=Sheet3!E440,VLOOKUP(Sheet3!A440,A:G,7,FALSE)=Sheet3!F440),VLOOKUP(Sheet3!A440,A:G,2,FALSE),"wpw")</f>
        <v>wpw</v>
      </c>
    </row>
    <row r="441" spans="1:18" x14ac:dyDescent="0.25">
      <c r="A441" t="s">
        <v>190</v>
      </c>
      <c r="B441" t="s">
        <v>3888</v>
      </c>
      <c r="C441" t="s">
        <v>331</v>
      </c>
      <c r="D441" t="s">
        <v>332</v>
      </c>
      <c r="E441" t="s">
        <v>134</v>
      </c>
      <c r="F441" t="s">
        <v>99</v>
      </c>
      <c r="G441" t="s">
        <v>115</v>
      </c>
      <c r="R441" t="str">
        <f>IF(AND(VLOOKUP(Sheet3!A441,A:G,1,FALSE)=Sheet3!A441,VLOOKUP(Sheet3!A441,A:G,3,FALSE)=Sheet3!B441,VLOOKUP(Sheet3!A441,A:G,4,FALSE)=Sheet3!C441,VLOOKUP(Sheet3!A441,A:G,5,FALSE)=Sheet3!D441,VLOOKUP(Sheet3!A441,A:G,6,FALSE)=Sheet3!E441,VLOOKUP(Sheet3!A441,A:G,7,FALSE)=Sheet3!F441),VLOOKUP(Sheet3!A441,A:G,2,FALSE),"wpw")</f>
        <v>wpw</v>
      </c>
    </row>
    <row r="442" spans="1:18" x14ac:dyDescent="0.25">
      <c r="A442" t="s">
        <v>190</v>
      </c>
      <c r="B442" t="s">
        <v>3892</v>
      </c>
      <c r="C442" t="s">
        <v>329</v>
      </c>
      <c r="D442" t="s">
        <v>328</v>
      </c>
      <c r="E442" t="s">
        <v>132</v>
      </c>
      <c r="F442" t="s">
        <v>211</v>
      </c>
      <c r="G442" t="s">
        <v>197</v>
      </c>
      <c r="R442" t="str">
        <f>IF(AND(VLOOKUP(Sheet3!A442,A:G,1,FALSE)=Sheet3!A442,VLOOKUP(Sheet3!A442,A:G,3,FALSE)=Sheet3!B442,VLOOKUP(Sheet3!A442,A:G,4,FALSE)=Sheet3!C442,VLOOKUP(Sheet3!A442,A:G,5,FALSE)=Sheet3!D442,VLOOKUP(Sheet3!A442,A:G,6,FALSE)=Sheet3!E442,VLOOKUP(Sheet3!A442,A:G,7,FALSE)=Sheet3!F442),VLOOKUP(Sheet3!A442,A:G,2,FALSE),"wpw")</f>
        <v>/laptop-specs/msi-prestige-15-24/</v>
      </c>
    </row>
    <row r="443" spans="1:18" x14ac:dyDescent="0.25">
      <c r="A443" t="s">
        <v>190</v>
      </c>
      <c r="B443" t="s">
        <v>3895</v>
      </c>
      <c r="C443" t="s">
        <v>331</v>
      </c>
      <c r="D443" t="s">
        <v>332</v>
      </c>
      <c r="E443" t="s">
        <v>134</v>
      </c>
      <c r="F443" t="s">
        <v>99</v>
      </c>
      <c r="G443" t="s">
        <v>115</v>
      </c>
      <c r="R443" t="str">
        <f>IF(AND(VLOOKUP(Sheet3!A443,A:G,1,FALSE)=Sheet3!A443,VLOOKUP(Sheet3!A443,A:G,3,FALSE)=Sheet3!B443,VLOOKUP(Sheet3!A443,A:G,4,FALSE)=Sheet3!C443,VLOOKUP(Sheet3!A443,A:G,5,FALSE)=Sheet3!D443,VLOOKUP(Sheet3!A443,A:G,6,FALSE)=Sheet3!E443,VLOOKUP(Sheet3!A443,A:G,7,FALSE)=Sheet3!F443),VLOOKUP(Sheet3!A443,A:G,2,FALSE),"wpw")</f>
        <v>wpw</v>
      </c>
    </row>
    <row r="444" spans="1:18" x14ac:dyDescent="0.25">
      <c r="A444" t="s">
        <v>190</v>
      </c>
      <c r="B444" t="s">
        <v>3897</v>
      </c>
      <c r="C444" t="s">
        <v>331</v>
      </c>
      <c r="D444" t="s">
        <v>332</v>
      </c>
      <c r="E444" t="s">
        <v>132</v>
      </c>
      <c r="F444" t="s">
        <v>99</v>
      </c>
      <c r="G444" t="s">
        <v>202</v>
      </c>
      <c r="R444" t="str">
        <f>IF(AND(VLOOKUP(Sheet3!A444,A:G,1,FALSE)=Sheet3!A444,VLOOKUP(Sheet3!A444,A:G,3,FALSE)=Sheet3!B444,VLOOKUP(Sheet3!A444,A:G,4,FALSE)=Sheet3!C444,VLOOKUP(Sheet3!A444,A:G,5,FALSE)=Sheet3!D444,VLOOKUP(Sheet3!A444,A:G,6,FALSE)=Sheet3!E444,VLOOKUP(Sheet3!A444,A:G,7,FALSE)=Sheet3!F444),VLOOKUP(Sheet3!A444,A:G,2,FALSE),"wpw")</f>
        <v>wpw</v>
      </c>
    </row>
    <row r="445" spans="1:18" x14ac:dyDescent="0.25">
      <c r="A445" t="s">
        <v>3093</v>
      </c>
      <c r="B445" t="s">
        <v>3898</v>
      </c>
      <c r="C445" t="s">
        <v>331</v>
      </c>
      <c r="D445" t="s">
        <v>332</v>
      </c>
      <c r="E445" t="s">
        <v>134</v>
      </c>
      <c r="F445" t="s">
        <v>99</v>
      </c>
      <c r="G445" t="s">
        <v>202</v>
      </c>
      <c r="R445" t="str">
        <f>IF(AND(VLOOKUP(Sheet3!A445,A:G,1,FALSE)=Sheet3!A445,VLOOKUP(Sheet3!A445,A:G,3,FALSE)=Sheet3!B445,VLOOKUP(Sheet3!A445,A:G,4,FALSE)=Sheet3!C445,VLOOKUP(Sheet3!A445,A:G,5,FALSE)=Sheet3!D445,VLOOKUP(Sheet3!A445,A:G,6,FALSE)=Sheet3!E445,VLOOKUP(Sheet3!A445,A:G,7,FALSE)=Sheet3!F445),VLOOKUP(Sheet3!A445,A:G,2,FALSE),"wpw")</f>
        <v>/laptop-specs/lenovo-legion-y540-15-246/</v>
      </c>
    </row>
    <row r="446" spans="1:18" x14ac:dyDescent="0.25">
      <c r="A446" t="s">
        <v>190</v>
      </c>
      <c r="B446" t="s">
        <v>3899</v>
      </c>
      <c r="C446" t="s">
        <v>331</v>
      </c>
      <c r="D446" t="s">
        <v>332</v>
      </c>
      <c r="E446" t="s">
        <v>132</v>
      </c>
      <c r="F446" t="s">
        <v>211</v>
      </c>
      <c r="G446" t="s">
        <v>197</v>
      </c>
      <c r="R446" t="str">
        <f>IF(AND(VLOOKUP(Sheet3!A446,A:G,1,FALSE)=Sheet3!A446,VLOOKUP(Sheet3!A446,A:G,3,FALSE)=Sheet3!B446,VLOOKUP(Sheet3!A446,A:G,4,FALSE)=Sheet3!C446,VLOOKUP(Sheet3!A446,A:G,5,FALSE)=Sheet3!D446,VLOOKUP(Sheet3!A446,A:G,6,FALSE)=Sheet3!E446,VLOOKUP(Sheet3!A446,A:G,7,FALSE)=Sheet3!F446),VLOOKUP(Sheet3!A446,A:G,2,FALSE),"wpw")</f>
        <v>wpw</v>
      </c>
    </row>
    <row r="447" spans="1:18" x14ac:dyDescent="0.25">
      <c r="A447" t="s">
        <v>190</v>
      </c>
      <c r="B447" t="s">
        <v>3934</v>
      </c>
      <c r="C447" t="s">
        <v>331</v>
      </c>
      <c r="D447" t="s">
        <v>332</v>
      </c>
      <c r="E447" t="s">
        <v>132</v>
      </c>
      <c r="F447" t="s">
        <v>99</v>
      </c>
      <c r="G447" t="s">
        <v>115</v>
      </c>
      <c r="R447" t="str">
        <f>IF(AND(VLOOKUP(Sheet3!A447,A:G,1,FALSE)=Sheet3!A447,VLOOKUP(Sheet3!A447,A:G,3,FALSE)=Sheet3!B447,VLOOKUP(Sheet3!A447,A:G,4,FALSE)=Sheet3!C447,VLOOKUP(Sheet3!A447,A:G,5,FALSE)=Sheet3!D447,VLOOKUP(Sheet3!A447,A:G,6,FALSE)=Sheet3!E447,VLOOKUP(Sheet3!A447,A:G,7,FALSE)=Sheet3!F447),VLOOKUP(Sheet3!A447,A:G,2,FALSE),"wpw")</f>
        <v>wpw</v>
      </c>
    </row>
    <row r="448" spans="1:18" x14ac:dyDescent="0.25">
      <c r="A448" t="s">
        <v>190</v>
      </c>
      <c r="B448" t="s">
        <v>3943</v>
      </c>
      <c r="C448" t="s">
        <v>331</v>
      </c>
      <c r="D448" t="s">
        <v>332</v>
      </c>
      <c r="E448" t="s">
        <v>132</v>
      </c>
      <c r="F448" t="s">
        <v>219</v>
      </c>
      <c r="G448" t="s">
        <v>29</v>
      </c>
      <c r="R448" t="str">
        <f>IF(AND(VLOOKUP(Sheet3!A448,A:G,1,FALSE)=Sheet3!A448,VLOOKUP(Sheet3!A448,A:G,3,FALSE)=Sheet3!B448,VLOOKUP(Sheet3!A448,A:G,4,FALSE)=Sheet3!C448,VLOOKUP(Sheet3!A448,A:G,5,FALSE)=Sheet3!D448,VLOOKUP(Sheet3!A448,A:G,6,FALSE)=Sheet3!E448,VLOOKUP(Sheet3!A448,A:G,7,FALSE)=Sheet3!F448),VLOOKUP(Sheet3!A448,A:G,2,FALSE),"wpw")</f>
        <v>wpw</v>
      </c>
    </row>
    <row r="449" spans="1:18" x14ac:dyDescent="0.25">
      <c r="A449" t="s">
        <v>190</v>
      </c>
      <c r="B449" t="s">
        <v>3968</v>
      </c>
      <c r="C449" t="s">
        <v>331</v>
      </c>
      <c r="D449" t="s">
        <v>332</v>
      </c>
      <c r="E449" t="s">
        <v>132</v>
      </c>
      <c r="F449" t="s">
        <v>219</v>
      </c>
      <c r="G449" t="s">
        <v>48</v>
      </c>
      <c r="R449" t="str">
        <f>IF(AND(VLOOKUP(Sheet3!A449,A:G,1,FALSE)=Sheet3!A449,VLOOKUP(Sheet3!A449,A:G,3,FALSE)=Sheet3!B449,VLOOKUP(Sheet3!A449,A:G,4,FALSE)=Sheet3!C449,VLOOKUP(Sheet3!A449,A:G,5,FALSE)=Sheet3!D449,VLOOKUP(Sheet3!A449,A:G,6,FALSE)=Sheet3!E449,VLOOKUP(Sheet3!A449,A:G,7,FALSE)=Sheet3!F449),VLOOKUP(Sheet3!A449,A:G,2,FALSE),"wpw")</f>
        <v>/laptop-specs/acer-aspire-7-32/</v>
      </c>
    </row>
    <row r="450" spans="1:18" x14ac:dyDescent="0.25">
      <c r="A450" t="s">
        <v>190</v>
      </c>
      <c r="B450" t="s">
        <v>3971</v>
      </c>
      <c r="C450" t="s">
        <v>331</v>
      </c>
      <c r="D450" t="s">
        <v>332</v>
      </c>
      <c r="E450" t="s">
        <v>132</v>
      </c>
      <c r="F450" t="s">
        <v>99</v>
      </c>
      <c r="G450" t="s">
        <v>202</v>
      </c>
      <c r="R450" t="str">
        <f>IF(AND(VLOOKUP(Sheet3!A450,A:G,1,FALSE)=Sheet3!A450,VLOOKUP(Sheet3!A450,A:G,3,FALSE)=Sheet3!B450,VLOOKUP(Sheet3!A450,A:G,4,FALSE)=Sheet3!C450,VLOOKUP(Sheet3!A450,A:G,5,FALSE)=Sheet3!D450,VLOOKUP(Sheet3!A450,A:G,6,FALSE)=Sheet3!E450,VLOOKUP(Sheet3!A450,A:G,7,FALSE)=Sheet3!F450),VLOOKUP(Sheet3!A450,A:G,2,FALSE),"wpw")</f>
        <v>wpw</v>
      </c>
    </row>
    <row r="451" spans="1:18" x14ac:dyDescent="0.25">
      <c r="A451" t="s">
        <v>190</v>
      </c>
      <c r="B451" t="s">
        <v>4020</v>
      </c>
      <c r="C451" t="s">
        <v>331</v>
      </c>
      <c r="D451" t="s">
        <v>332</v>
      </c>
      <c r="E451" t="s">
        <v>132</v>
      </c>
      <c r="F451" t="s">
        <v>219</v>
      </c>
      <c r="G451" t="s">
        <v>105</v>
      </c>
      <c r="R451" t="str">
        <f>IF(AND(VLOOKUP(Sheet3!A451,A:G,1,FALSE)=Sheet3!A451,VLOOKUP(Sheet3!A451,A:G,3,FALSE)=Sheet3!B451,VLOOKUP(Sheet3!A451,A:G,4,FALSE)=Sheet3!C451,VLOOKUP(Sheet3!A451,A:G,5,FALSE)=Sheet3!D451,VLOOKUP(Sheet3!A451,A:G,6,FALSE)=Sheet3!E451,VLOOKUP(Sheet3!A451,A:G,7,FALSE)=Sheet3!F451),VLOOKUP(Sheet3!A451,A:G,2,FALSE),"wpw")</f>
        <v>wpw</v>
      </c>
    </row>
    <row r="452" spans="1:18" x14ac:dyDescent="0.25">
      <c r="A452" t="s">
        <v>190</v>
      </c>
      <c r="B452" t="s">
        <v>4021</v>
      </c>
      <c r="C452" t="s">
        <v>331</v>
      </c>
      <c r="D452" t="s">
        <v>332</v>
      </c>
      <c r="E452" t="s">
        <v>134</v>
      </c>
      <c r="F452" t="s">
        <v>99</v>
      </c>
      <c r="G452" t="s">
        <v>35</v>
      </c>
      <c r="R452" t="str">
        <f>IF(AND(VLOOKUP(Sheet3!A452,A:G,1,FALSE)=Sheet3!A452,VLOOKUP(Sheet3!A452,A:G,3,FALSE)=Sheet3!B452,VLOOKUP(Sheet3!A452,A:G,4,FALSE)=Sheet3!C452,VLOOKUP(Sheet3!A452,A:G,5,FALSE)=Sheet3!D452,VLOOKUP(Sheet3!A452,A:G,6,FALSE)=Sheet3!E452,VLOOKUP(Sheet3!A452,A:G,7,FALSE)=Sheet3!F452),VLOOKUP(Sheet3!A452,A:G,2,FALSE),"wpw")</f>
        <v>wpw</v>
      </c>
    </row>
    <row r="453" spans="1:18" x14ac:dyDescent="0.25">
      <c r="A453" t="s">
        <v>190</v>
      </c>
      <c r="B453" t="s">
        <v>4070</v>
      </c>
      <c r="C453" t="s">
        <v>331</v>
      </c>
      <c r="D453" t="s">
        <v>332</v>
      </c>
      <c r="E453" t="s">
        <v>134</v>
      </c>
      <c r="F453" t="s">
        <v>219</v>
      </c>
      <c r="G453" t="s">
        <v>115</v>
      </c>
      <c r="R453" t="str">
        <f>IF(AND(VLOOKUP(Sheet3!A453,A:G,1,FALSE)=Sheet3!A453,VLOOKUP(Sheet3!A453,A:G,3,FALSE)=Sheet3!B453,VLOOKUP(Sheet3!A453,A:G,4,FALSE)=Sheet3!C453,VLOOKUP(Sheet3!A453,A:G,5,FALSE)=Sheet3!D453,VLOOKUP(Sheet3!A453,A:G,6,FALSE)=Sheet3!E453,VLOOKUP(Sheet3!A453,A:G,7,FALSE)=Sheet3!F453),VLOOKUP(Sheet3!A453,A:G,2,FALSE),"wpw")</f>
        <v>wpw</v>
      </c>
    </row>
    <row r="454" spans="1:18" x14ac:dyDescent="0.25">
      <c r="A454" t="s">
        <v>189</v>
      </c>
      <c r="B454" t="s">
        <v>3117</v>
      </c>
      <c r="C454" t="s">
        <v>329</v>
      </c>
      <c r="D454" t="s">
        <v>330</v>
      </c>
      <c r="E454" t="s">
        <v>132</v>
      </c>
      <c r="F454" t="s">
        <v>110</v>
      </c>
      <c r="G454" t="s">
        <v>48</v>
      </c>
      <c r="R454" t="str">
        <f>IF(AND(VLOOKUP(Sheet3!A454,A:G,1,FALSE)=Sheet3!A454,VLOOKUP(Sheet3!A454,A:G,3,FALSE)=Sheet3!B454,VLOOKUP(Sheet3!A454,A:G,4,FALSE)=Sheet3!C454,VLOOKUP(Sheet3!A454,A:G,5,FALSE)=Sheet3!D454,VLOOKUP(Sheet3!A454,A:G,6,FALSE)=Sheet3!E454,VLOOKUP(Sheet3!A454,A:G,7,FALSE)=Sheet3!F454),VLOOKUP(Sheet3!A454,A:G,2,FALSE),"wpw")</f>
        <v>wpw</v>
      </c>
    </row>
    <row r="455" spans="1:18" x14ac:dyDescent="0.25">
      <c r="A455" t="s">
        <v>189</v>
      </c>
      <c r="B455" t="s">
        <v>3118</v>
      </c>
      <c r="C455" t="s">
        <v>329</v>
      </c>
      <c r="D455" t="s">
        <v>330</v>
      </c>
      <c r="E455" t="s">
        <v>132</v>
      </c>
      <c r="F455" t="s">
        <v>110</v>
      </c>
      <c r="G455" t="s">
        <v>48</v>
      </c>
      <c r="R455" t="str">
        <f>IF(AND(VLOOKUP(Sheet3!A455,A:G,1,FALSE)=Sheet3!A455,VLOOKUP(Sheet3!A455,A:G,3,FALSE)=Sheet3!B455,VLOOKUP(Sheet3!A455,A:G,4,FALSE)=Sheet3!C455,VLOOKUP(Sheet3!A455,A:G,5,FALSE)=Sheet3!D455,VLOOKUP(Sheet3!A455,A:G,6,FALSE)=Sheet3!E455,VLOOKUP(Sheet3!A455,A:G,7,FALSE)=Sheet3!F455),VLOOKUP(Sheet3!A455,A:G,2,FALSE),"wpw")</f>
        <v>wpw</v>
      </c>
    </row>
    <row r="456" spans="1:18" x14ac:dyDescent="0.25">
      <c r="A456" t="s">
        <v>189</v>
      </c>
      <c r="B456" t="s">
        <v>3119</v>
      </c>
      <c r="C456" t="s">
        <v>329</v>
      </c>
      <c r="D456" t="s">
        <v>330</v>
      </c>
      <c r="E456" t="s">
        <v>132</v>
      </c>
      <c r="F456" t="s">
        <v>110</v>
      </c>
      <c r="G456" t="s">
        <v>48</v>
      </c>
      <c r="R456" t="str">
        <f>IF(AND(VLOOKUP(Sheet3!A456,A:G,1,FALSE)=Sheet3!A456,VLOOKUP(Sheet3!A456,A:G,3,FALSE)=Sheet3!B456,VLOOKUP(Sheet3!A456,A:G,4,FALSE)=Sheet3!C456,VLOOKUP(Sheet3!A456,A:G,5,FALSE)=Sheet3!D456,VLOOKUP(Sheet3!A456,A:G,6,FALSE)=Sheet3!E456,VLOOKUP(Sheet3!A456,A:G,7,FALSE)=Sheet3!F456),VLOOKUP(Sheet3!A456,A:G,2,FALSE),"wpw")</f>
        <v>wpw</v>
      </c>
    </row>
    <row r="457" spans="1:18" x14ac:dyDescent="0.25">
      <c r="A457" t="s">
        <v>189</v>
      </c>
      <c r="B457" t="s">
        <v>3137</v>
      </c>
      <c r="C457" t="s">
        <v>329</v>
      </c>
      <c r="D457" t="s">
        <v>330</v>
      </c>
      <c r="E457" t="s">
        <v>132</v>
      </c>
      <c r="F457" t="s">
        <v>99</v>
      </c>
      <c r="G457" t="s">
        <v>115</v>
      </c>
      <c r="R457" t="str">
        <f>IF(AND(VLOOKUP(Sheet3!A457,A:G,1,FALSE)=Sheet3!A457,VLOOKUP(Sheet3!A457,A:G,3,FALSE)=Sheet3!B457,VLOOKUP(Sheet3!A457,A:G,4,FALSE)=Sheet3!C457,VLOOKUP(Sheet3!A457,A:G,5,FALSE)=Sheet3!D457,VLOOKUP(Sheet3!A457,A:G,6,FALSE)=Sheet3!E457,VLOOKUP(Sheet3!A457,A:G,7,FALSE)=Sheet3!F457),VLOOKUP(Sheet3!A457,A:G,2,FALSE),"wpw")</f>
        <v>wpw</v>
      </c>
    </row>
    <row r="458" spans="1:18" x14ac:dyDescent="0.25">
      <c r="A458" t="s">
        <v>189</v>
      </c>
      <c r="B458" t="s">
        <v>3144</v>
      </c>
      <c r="C458" t="s">
        <v>334</v>
      </c>
      <c r="D458" t="s">
        <v>330</v>
      </c>
      <c r="E458" t="s">
        <v>132</v>
      </c>
      <c r="F458" t="s">
        <v>110</v>
      </c>
      <c r="G458" t="s">
        <v>115</v>
      </c>
      <c r="R458" t="str">
        <f>IF(AND(VLOOKUP(Sheet3!A458,A:G,1,FALSE)=Sheet3!A458,VLOOKUP(Sheet3!A458,A:G,3,FALSE)=Sheet3!B458,VLOOKUP(Sheet3!A458,A:G,4,FALSE)=Sheet3!C458,VLOOKUP(Sheet3!A458,A:G,5,FALSE)=Sheet3!D458,VLOOKUP(Sheet3!A458,A:G,6,FALSE)=Sheet3!E458,VLOOKUP(Sheet3!A458,A:G,7,FALSE)=Sheet3!F458),VLOOKUP(Sheet3!A458,A:G,2,FALSE),"wpw")</f>
        <v>wpw</v>
      </c>
    </row>
    <row r="459" spans="1:18" x14ac:dyDescent="0.25">
      <c r="A459" t="s">
        <v>189</v>
      </c>
      <c r="B459" t="s">
        <v>3162</v>
      </c>
      <c r="C459" t="s">
        <v>329</v>
      </c>
      <c r="D459" t="s">
        <v>330</v>
      </c>
      <c r="E459" t="s">
        <v>132</v>
      </c>
      <c r="F459" t="s">
        <v>110</v>
      </c>
      <c r="G459" t="s">
        <v>48</v>
      </c>
      <c r="R459" t="str">
        <f>IF(AND(VLOOKUP(Sheet3!A459,A:G,1,FALSE)=Sheet3!A459,VLOOKUP(Sheet3!A459,A:G,3,FALSE)=Sheet3!B459,VLOOKUP(Sheet3!A459,A:G,4,FALSE)=Sheet3!C459,VLOOKUP(Sheet3!A459,A:G,5,FALSE)=Sheet3!D459,VLOOKUP(Sheet3!A459,A:G,6,FALSE)=Sheet3!E459,VLOOKUP(Sheet3!A459,A:G,7,FALSE)=Sheet3!F459),VLOOKUP(Sheet3!A459,A:G,2,FALSE),"wpw")</f>
        <v>wpw</v>
      </c>
    </row>
    <row r="460" spans="1:18" x14ac:dyDescent="0.25">
      <c r="A460" t="s">
        <v>189</v>
      </c>
      <c r="B460" t="s">
        <v>3165</v>
      </c>
      <c r="C460" t="s">
        <v>329</v>
      </c>
      <c r="D460" t="s">
        <v>330</v>
      </c>
      <c r="E460" t="s">
        <v>132</v>
      </c>
      <c r="F460" t="s">
        <v>110</v>
      </c>
      <c r="G460" t="s">
        <v>202</v>
      </c>
      <c r="R460" t="str">
        <f>IF(AND(VLOOKUP(Sheet3!A460,A:G,1,FALSE)=Sheet3!A460,VLOOKUP(Sheet3!A460,A:G,3,FALSE)=Sheet3!B460,VLOOKUP(Sheet3!A460,A:G,4,FALSE)=Sheet3!C460,VLOOKUP(Sheet3!A460,A:G,5,FALSE)=Sheet3!D460,VLOOKUP(Sheet3!A460,A:G,6,FALSE)=Sheet3!E460,VLOOKUP(Sheet3!A460,A:G,7,FALSE)=Sheet3!F460),VLOOKUP(Sheet3!A460,A:G,2,FALSE),"wpw")</f>
        <v>wpw</v>
      </c>
    </row>
    <row r="461" spans="1:18" x14ac:dyDescent="0.25">
      <c r="A461" t="s">
        <v>189</v>
      </c>
      <c r="B461" t="s">
        <v>3172</v>
      </c>
      <c r="C461" t="s">
        <v>329</v>
      </c>
      <c r="D461" t="s">
        <v>330</v>
      </c>
      <c r="E461" t="s">
        <v>132</v>
      </c>
      <c r="F461" t="s">
        <v>99</v>
      </c>
      <c r="G461" t="s">
        <v>48</v>
      </c>
      <c r="R461" t="str">
        <f>IF(AND(VLOOKUP(Sheet3!A461,A:G,1,FALSE)=Sheet3!A461,VLOOKUP(Sheet3!A461,A:G,3,FALSE)=Sheet3!B461,VLOOKUP(Sheet3!A461,A:G,4,FALSE)=Sheet3!C461,VLOOKUP(Sheet3!A461,A:G,5,FALSE)=Sheet3!D461,VLOOKUP(Sheet3!A461,A:G,6,FALSE)=Sheet3!E461,VLOOKUP(Sheet3!A461,A:G,7,FALSE)=Sheet3!F461),VLOOKUP(Sheet3!A461,A:G,2,FALSE),"wpw")</f>
        <v>/laptop-specs/acer-nitro-7-an715-51-3/</v>
      </c>
    </row>
    <row r="462" spans="1:18" x14ac:dyDescent="0.25">
      <c r="A462" t="s">
        <v>189</v>
      </c>
      <c r="B462" t="s">
        <v>3174</v>
      </c>
      <c r="C462" t="s">
        <v>329</v>
      </c>
      <c r="D462" t="s">
        <v>330</v>
      </c>
      <c r="E462" t="s">
        <v>132</v>
      </c>
      <c r="F462" t="s">
        <v>99</v>
      </c>
      <c r="G462" t="s">
        <v>48</v>
      </c>
      <c r="R462" t="str">
        <f>IF(AND(VLOOKUP(Sheet3!A462,A:G,1,FALSE)=Sheet3!A462,VLOOKUP(Sheet3!A462,A:G,3,FALSE)=Sheet3!B462,VLOOKUP(Sheet3!A462,A:G,4,FALSE)=Sheet3!C462,VLOOKUP(Sheet3!A462,A:G,5,FALSE)=Sheet3!D462,VLOOKUP(Sheet3!A462,A:G,6,FALSE)=Sheet3!E462,VLOOKUP(Sheet3!A462,A:G,7,FALSE)=Sheet3!F462),VLOOKUP(Sheet3!A462,A:G,2,FALSE),"wpw")</f>
        <v>wpw</v>
      </c>
    </row>
    <row r="463" spans="1:18" x14ac:dyDescent="0.25">
      <c r="A463" t="s">
        <v>189</v>
      </c>
      <c r="B463" t="s">
        <v>3178</v>
      </c>
      <c r="C463" t="s">
        <v>329</v>
      </c>
      <c r="D463" t="s">
        <v>328</v>
      </c>
      <c r="E463" t="s">
        <v>200</v>
      </c>
      <c r="F463" t="s">
        <v>110</v>
      </c>
      <c r="G463" t="s">
        <v>48</v>
      </c>
      <c r="R463" t="str">
        <f>IF(AND(VLOOKUP(Sheet3!A463,A:G,1,FALSE)=Sheet3!A463,VLOOKUP(Sheet3!A463,A:G,3,FALSE)=Sheet3!B463,VLOOKUP(Sheet3!A463,A:G,4,FALSE)=Sheet3!C463,VLOOKUP(Sheet3!A463,A:G,5,FALSE)=Sheet3!D463,VLOOKUP(Sheet3!A463,A:G,6,FALSE)=Sheet3!E463,VLOOKUP(Sheet3!A463,A:G,7,FALSE)=Sheet3!F463),VLOOKUP(Sheet3!A463,A:G,2,FALSE),"wpw")</f>
        <v>wpw</v>
      </c>
    </row>
    <row r="464" spans="1:18" x14ac:dyDescent="0.25">
      <c r="A464" t="s">
        <v>189</v>
      </c>
      <c r="B464" t="s">
        <v>3190</v>
      </c>
      <c r="C464" t="s">
        <v>329</v>
      </c>
      <c r="D464" t="s">
        <v>330</v>
      </c>
      <c r="E464" t="s">
        <v>132</v>
      </c>
      <c r="F464" t="s">
        <v>99</v>
      </c>
      <c r="G464" t="s">
        <v>202</v>
      </c>
      <c r="R464" t="str">
        <f>IF(AND(VLOOKUP(Sheet3!A464,A:G,1,FALSE)=Sheet3!A464,VLOOKUP(Sheet3!A464,A:G,3,FALSE)=Sheet3!B464,VLOOKUP(Sheet3!A464,A:G,4,FALSE)=Sheet3!C464,VLOOKUP(Sheet3!A464,A:G,5,FALSE)=Sheet3!D464,VLOOKUP(Sheet3!A464,A:G,6,FALSE)=Sheet3!E464,VLOOKUP(Sheet3!A464,A:G,7,FALSE)=Sheet3!F464),VLOOKUP(Sheet3!A464,A:G,2,FALSE),"wpw")</f>
        <v>wpw</v>
      </c>
    </row>
    <row r="465" spans="1:18" x14ac:dyDescent="0.25">
      <c r="A465" t="s">
        <v>189</v>
      </c>
      <c r="B465" t="s">
        <v>3191</v>
      </c>
      <c r="C465" t="s">
        <v>329</v>
      </c>
      <c r="D465" t="s">
        <v>330</v>
      </c>
      <c r="E465" t="s">
        <v>132</v>
      </c>
      <c r="F465" t="s">
        <v>110</v>
      </c>
      <c r="G465" t="s">
        <v>48</v>
      </c>
      <c r="R465" t="str">
        <f>IF(AND(VLOOKUP(Sheet3!A465,A:G,1,FALSE)=Sheet3!A465,VLOOKUP(Sheet3!A465,A:G,3,FALSE)=Sheet3!B465,VLOOKUP(Sheet3!A465,A:G,4,FALSE)=Sheet3!C465,VLOOKUP(Sheet3!A465,A:G,5,FALSE)=Sheet3!D465,VLOOKUP(Sheet3!A465,A:G,6,FALSE)=Sheet3!E465,VLOOKUP(Sheet3!A465,A:G,7,FALSE)=Sheet3!F465),VLOOKUP(Sheet3!A465,A:G,2,FALSE),"wpw")</f>
        <v>wpw</v>
      </c>
    </row>
    <row r="466" spans="1:18" x14ac:dyDescent="0.25">
      <c r="A466" t="s">
        <v>189</v>
      </c>
      <c r="B466" t="s">
        <v>3202</v>
      </c>
      <c r="C466" t="s">
        <v>329</v>
      </c>
      <c r="D466" t="s">
        <v>330</v>
      </c>
      <c r="E466" t="s">
        <v>132</v>
      </c>
      <c r="F466" t="s">
        <v>99</v>
      </c>
      <c r="G466" t="s">
        <v>197</v>
      </c>
      <c r="R466" t="str">
        <f>IF(AND(VLOOKUP(Sheet3!A466,A:G,1,FALSE)=Sheet3!A466,VLOOKUP(Sheet3!A466,A:G,3,FALSE)=Sheet3!B466,VLOOKUP(Sheet3!A466,A:G,4,FALSE)=Sheet3!C466,VLOOKUP(Sheet3!A466,A:G,5,FALSE)=Sheet3!D466,VLOOKUP(Sheet3!A466,A:G,6,FALSE)=Sheet3!E466,VLOOKUP(Sheet3!A466,A:G,7,FALSE)=Sheet3!F466),VLOOKUP(Sheet3!A466,A:G,2,FALSE),"wpw")</f>
        <v>/laptop-specs/dell-inspiron-7501/</v>
      </c>
    </row>
    <row r="467" spans="1:18" x14ac:dyDescent="0.25">
      <c r="A467" t="s">
        <v>189</v>
      </c>
      <c r="B467" t="s">
        <v>3218</v>
      </c>
      <c r="C467" t="s">
        <v>329</v>
      </c>
      <c r="D467" t="s">
        <v>330</v>
      </c>
      <c r="E467" t="s">
        <v>132</v>
      </c>
      <c r="F467" t="s">
        <v>99</v>
      </c>
      <c r="G467" t="s">
        <v>115</v>
      </c>
      <c r="R467" t="str">
        <f>IF(AND(VLOOKUP(Sheet3!A467,A:G,1,FALSE)=Sheet3!A467,VLOOKUP(Sheet3!A467,A:G,3,FALSE)=Sheet3!B467,VLOOKUP(Sheet3!A467,A:G,4,FALSE)=Sheet3!C467,VLOOKUP(Sheet3!A467,A:G,5,FALSE)=Sheet3!D467,VLOOKUP(Sheet3!A467,A:G,6,FALSE)=Sheet3!E467,VLOOKUP(Sheet3!A467,A:G,7,FALSE)=Sheet3!F467),VLOOKUP(Sheet3!A467,A:G,2,FALSE),"wpw")</f>
        <v>wpw</v>
      </c>
    </row>
    <row r="468" spans="1:18" x14ac:dyDescent="0.25">
      <c r="A468" t="s">
        <v>189</v>
      </c>
      <c r="B468" t="s">
        <v>3222</v>
      </c>
      <c r="C468" t="s">
        <v>329</v>
      </c>
      <c r="D468" t="s">
        <v>330</v>
      </c>
      <c r="E468" t="s">
        <v>132</v>
      </c>
      <c r="F468" t="s">
        <v>110</v>
      </c>
      <c r="G468" t="s">
        <v>115</v>
      </c>
      <c r="R468" t="str">
        <f>IF(AND(VLOOKUP(Sheet3!A468,A:G,1,FALSE)=Sheet3!A468,VLOOKUP(Sheet3!A468,A:G,3,FALSE)=Sheet3!B468,VLOOKUP(Sheet3!A468,A:G,4,FALSE)=Sheet3!C468,VLOOKUP(Sheet3!A468,A:G,5,FALSE)=Sheet3!D468,VLOOKUP(Sheet3!A468,A:G,6,FALSE)=Sheet3!E468,VLOOKUP(Sheet3!A468,A:G,7,FALSE)=Sheet3!F468),VLOOKUP(Sheet3!A468,A:G,2,FALSE),"wpw")</f>
        <v>wpw</v>
      </c>
    </row>
    <row r="469" spans="1:18" x14ac:dyDescent="0.25">
      <c r="A469" t="s">
        <v>189</v>
      </c>
      <c r="B469" t="s">
        <v>3230</v>
      </c>
      <c r="C469" t="s">
        <v>329</v>
      </c>
      <c r="D469" t="s">
        <v>330</v>
      </c>
      <c r="E469" t="s">
        <v>132</v>
      </c>
      <c r="F469" t="s">
        <v>211</v>
      </c>
      <c r="G469" t="s">
        <v>115</v>
      </c>
      <c r="R469" t="str">
        <f>IF(AND(VLOOKUP(Sheet3!A469,A:G,1,FALSE)=Sheet3!A469,VLOOKUP(Sheet3!A469,A:G,3,FALSE)=Sheet3!B469,VLOOKUP(Sheet3!A469,A:G,4,FALSE)=Sheet3!C469,VLOOKUP(Sheet3!A469,A:G,5,FALSE)=Sheet3!D469,VLOOKUP(Sheet3!A469,A:G,6,FALSE)=Sheet3!E469,VLOOKUP(Sheet3!A469,A:G,7,FALSE)=Sheet3!F469),VLOOKUP(Sheet3!A469,A:G,2,FALSE),"wpw")</f>
        <v>wpw</v>
      </c>
    </row>
    <row r="470" spans="1:18" x14ac:dyDescent="0.25">
      <c r="A470" t="s">
        <v>189</v>
      </c>
      <c r="B470" t="s">
        <v>3231</v>
      </c>
      <c r="C470" t="s">
        <v>329</v>
      </c>
      <c r="D470" t="s">
        <v>330</v>
      </c>
      <c r="E470" t="s">
        <v>132</v>
      </c>
      <c r="F470" t="s">
        <v>99</v>
      </c>
      <c r="G470" t="s">
        <v>197</v>
      </c>
      <c r="R470" t="str">
        <f>IF(AND(VLOOKUP(Sheet3!A470,A:G,1,FALSE)=Sheet3!A470,VLOOKUP(Sheet3!A470,A:G,3,FALSE)=Sheet3!B470,VLOOKUP(Sheet3!A470,A:G,4,FALSE)=Sheet3!C470,VLOOKUP(Sheet3!A470,A:G,5,FALSE)=Sheet3!D470,VLOOKUP(Sheet3!A470,A:G,6,FALSE)=Sheet3!E470,VLOOKUP(Sheet3!A470,A:G,7,FALSE)=Sheet3!F470),VLOOKUP(Sheet3!A470,A:G,2,FALSE),"wpw")</f>
        <v>wpw</v>
      </c>
    </row>
    <row r="471" spans="1:18" x14ac:dyDescent="0.25">
      <c r="A471" t="s">
        <v>189</v>
      </c>
      <c r="B471" t="s">
        <v>3251</v>
      </c>
      <c r="C471" t="s">
        <v>329</v>
      </c>
      <c r="D471" t="s">
        <v>330</v>
      </c>
      <c r="E471" t="s">
        <v>132</v>
      </c>
      <c r="F471" t="s">
        <v>110</v>
      </c>
      <c r="G471" t="s">
        <v>115</v>
      </c>
      <c r="R471" t="str">
        <f>IF(AND(VLOOKUP(Sheet3!A471,A:G,1,FALSE)=Sheet3!A471,VLOOKUP(Sheet3!A471,A:G,3,FALSE)=Sheet3!B471,VLOOKUP(Sheet3!A471,A:G,4,FALSE)=Sheet3!C471,VLOOKUP(Sheet3!A471,A:G,5,FALSE)=Sheet3!D471,VLOOKUP(Sheet3!A471,A:G,6,FALSE)=Sheet3!E471,VLOOKUP(Sheet3!A471,A:G,7,FALSE)=Sheet3!F471),VLOOKUP(Sheet3!A471,A:G,2,FALSE),"wpw")</f>
        <v>wpw</v>
      </c>
    </row>
    <row r="472" spans="1:18" x14ac:dyDescent="0.25">
      <c r="A472" t="s">
        <v>189</v>
      </c>
      <c r="B472" t="s">
        <v>3254</v>
      </c>
      <c r="C472" t="s">
        <v>329</v>
      </c>
      <c r="D472" t="s">
        <v>330</v>
      </c>
      <c r="E472" t="s">
        <v>132</v>
      </c>
      <c r="F472" t="s">
        <v>99</v>
      </c>
      <c r="G472" t="s">
        <v>208</v>
      </c>
      <c r="R472" t="str">
        <f>IF(AND(VLOOKUP(Sheet3!A472,A:G,1,FALSE)=Sheet3!A472,VLOOKUP(Sheet3!A472,A:G,3,FALSE)=Sheet3!B472,VLOOKUP(Sheet3!A472,A:G,4,FALSE)=Sheet3!C472,VLOOKUP(Sheet3!A472,A:G,5,FALSE)=Sheet3!D472,VLOOKUP(Sheet3!A472,A:G,6,FALSE)=Sheet3!E472,VLOOKUP(Sheet3!A472,A:G,7,FALSE)=Sheet3!F472),VLOOKUP(Sheet3!A472,A:G,2,FALSE),"wpw")</f>
        <v>wpw</v>
      </c>
    </row>
    <row r="473" spans="1:18" x14ac:dyDescent="0.25">
      <c r="A473" t="s">
        <v>189</v>
      </c>
      <c r="B473" t="s">
        <v>3257</v>
      </c>
      <c r="C473" t="s">
        <v>329</v>
      </c>
      <c r="D473" t="s">
        <v>330</v>
      </c>
      <c r="E473" t="s">
        <v>132</v>
      </c>
      <c r="F473" t="s">
        <v>110</v>
      </c>
      <c r="G473" t="s">
        <v>208</v>
      </c>
      <c r="R473" t="str">
        <f>IF(AND(VLOOKUP(Sheet3!A473,A:G,1,FALSE)=Sheet3!A473,VLOOKUP(Sheet3!A473,A:G,3,FALSE)=Sheet3!B473,VLOOKUP(Sheet3!A473,A:G,4,FALSE)=Sheet3!C473,VLOOKUP(Sheet3!A473,A:G,5,FALSE)=Sheet3!D473,VLOOKUP(Sheet3!A473,A:G,6,FALSE)=Sheet3!E473,VLOOKUP(Sheet3!A473,A:G,7,FALSE)=Sheet3!F473),VLOOKUP(Sheet3!A473,A:G,2,FALSE),"wpw")</f>
        <v>wpw</v>
      </c>
    </row>
    <row r="474" spans="1:18" x14ac:dyDescent="0.25">
      <c r="A474" t="s">
        <v>189</v>
      </c>
      <c r="B474" t="s">
        <v>3258</v>
      </c>
      <c r="C474" t="s">
        <v>329</v>
      </c>
      <c r="D474" t="s">
        <v>330</v>
      </c>
      <c r="E474" t="s">
        <v>132</v>
      </c>
      <c r="F474" t="s">
        <v>99</v>
      </c>
      <c r="G474" t="s">
        <v>202</v>
      </c>
      <c r="R474" t="str">
        <f>IF(AND(VLOOKUP(Sheet3!A474,A:G,1,FALSE)=Sheet3!A474,VLOOKUP(Sheet3!A474,A:G,3,FALSE)=Sheet3!B474,VLOOKUP(Sheet3!A474,A:G,4,FALSE)=Sheet3!C474,VLOOKUP(Sheet3!A474,A:G,5,FALSE)=Sheet3!D474,VLOOKUP(Sheet3!A474,A:G,6,FALSE)=Sheet3!E474,VLOOKUP(Sheet3!A474,A:G,7,FALSE)=Sheet3!F474),VLOOKUP(Sheet3!A474,A:G,2,FALSE),"wpw")</f>
        <v>wpw</v>
      </c>
    </row>
    <row r="475" spans="1:18" x14ac:dyDescent="0.25">
      <c r="A475" t="s">
        <v>189</v>
      </c>
      <c r="B475" t="s">
        <v>3287</v>
      </c>
      <c r="C475" t="s">
        <v>329</v>
      </c>
      <c r="D475" t="s">
        <v>330</v>
      </c>
      <c r="E475" t="s">
        <v>132</v>
      </c>
      <c r="F475" t="s">
        <v>99</v>
      </c>
      <c r="G475" t="s">
        <v>210</v>
      </c>
      <c r="R475" t="str">
        <f>IF(AND(VLOOKUP(Sheet3!A475,A:G,1,FALSE)=Sheet3!A475,VLOOKUP(Sheet3!A475,A:G,3,FALSE)=Sheet3!B475,VLOOKUP(Sheet3!A475,A:G,4,FALSE)=Sheet3!C475,VLOOKUP(Sheet3!A475,A:G,5,FALSE)=Sheet3!D475,VLOOKUP(Sheet3!A475,A:G,6,FALSE)=Sheet3!E475,VLOOKUP(Sheet3!A475,A:G,7,FALSE)=Sheet3!F475),VLOOKUP(Sheet3!A475,A:G,2,FALSE),"wpw")</f>
        <v>wpw</v>
      </c>
    </row>
    <row r="476" spans="1:18" x14ac:dyDescent="0.25">
      <c r="A476" t="s">
        <v>189</v>
      </c>
      <c r="B476" t="s">
        <v>3343</v>
      </c>
      <c r="C476" t="s">
        <v>329</v>
      </c>
      <c r="D476" t="s">
        <v>330</v>
      </c>
      <c r="E476" t="s">
        <v>132</v>
      </c>
      <c r="F476" t="s">
        <v>99</v>
      </c>
      <c r="G476" t="s">
        <v>115</v>
      </c>
      <c r="R476" t="str">
        <f>IF(AND(VLOOKUP(Sheet3!A476,A:G,1,FALSE)=Sheet3!A476,VLOOKUP(Sheet3!A476,A:G,3,FALSE)=Sheet3!B476,VLOOKUP(Sheet3!A476,A:G,4,FALSE)=Sheet3!C476,VLOOKUP(Sheet3!A476,A:G,5,FALSE)=Sheet3!D476,VLOOKUP(Sheet3!A476,A:G,6,FALSE)=Sheet3!E476,VLOOKUP(Sheet3!A476,A:G,7,FALSE)=Sheet3!F476),VLOOKUP(Sheet3!A476,A:G,2,FALSE),"wpw")</f>
        <v>wpw</v>
      </c>
    </row>
    <row r="477" spans="1:18" x14ac:dyDescent="0.25">
      <c r="A477" t="s">
        <v>189</v>
      </c>
      <c r="B477" t="s">
        <v>3371</v>
      </c>
      <c r="C477" t="s">
        <v>329</v>
      </c>
      <c r="D477" t="s">
        <v>330</v>
      </c>
      <c r="E477" t="s">
        <v>132</v>
      </c>
      <c r="F477" t="s">
        <v>99</v>
      </c>
      <c r="G477" t="s">
        <v>48</v>
      </c>
      <c r="R477" t="str">
        <f>IF(AND(VLOOKUP(Sheet3!A477,A:G,1,FALSE)=Sheet3!A477,VLOOKUP(Sheet3!A477,A:G,3,FALSE)=Sheet3!B477,VLOOKUP(Sheet3!A477,A:G,4,FALSE)=Sheet3!C477,VLOOKUP(Sheet3!A477,A:G,5,FALSE)=Sheet3!D477,VLOOKUP(Sheet3!A477,A:G,6,FALSE)=Sheet3!E477,VLOOKUP(Sheet3!A477,A:G,7,FALSE)=Sheet3!F477),VLOOKUP(Sheet3!A477,A:G,2,FALSE),"wpw")</f>
        <v>wpw</v>
      </c>
    </row>
    <row r="478" spans="1:18" x14ac:dyDescent="0.25">
      <c r="A478" t="s">
        <v>189</v>
      </c>
      <c r="B478" t="s">
        <v>3379</v>
      </c>
      <c r="C478" t="s">
        <v>343</v>
      </c>
      <c r="D478" t="s">
        <v>339</v>
      </c>
      <c r="E478" t="s">
        <v>132</v>
      </c>
      <c r="F478" t="s">
        <v>110</v>
      </c>
      <c r="G478" t="s">
        <v>48</v>
      </c>
      <c r="R478" t="str">
        <f>IF(AND(VLOOKUP(Sheet3!A478,A:G,1,FALSE)=Sheet3!A478,VLOOKUP(Sheet3!A478,A:G,3,FALSE)=Sheet3!B478,VLOOKUP(Sheet3!A478,A:G,4,FALSE)=Sheet3!C478,VLOOKUP(Sheet3!A478,A:G,5,FALSE)=Sheet3!D478,VLOOKUP(Sheet3!A478,A:G,6,FALSE)=Sheet3!E478,VLOOKUP(Sheet3!A478,A:G,7,FALSE)=Sheet3!F478),VLOOKUP(Sheet3!A478,A:G,2,FALSE),"wpw")</f>
        <v>/laptop-specs/msi-gl63-106/</v>
      </c>
    </row>
    <row r="479" spans="1:18" x14ac:dyDescent="0.25">
      <c r="A479" t="s">
        <v>189</v>
      </c>
      <c r="B479" t="s">
        <v>3395</v>
      </c>
      <c r="C479" t="s">
        <v>329</v>
      </c>
      <c r="D479" t="s">
        <v>330</v>
      </c>
      <c r="E479" t="s">
        <v>132</v>
      </c>
      <c r="F479" t="s">
        <v>99</v>
      </c>
      <c r="G479" t="s">
        <v>202</v>
      </c>
      <c r="R479" t="str">
        <f>IF(AND(VLOOKUP(Sheet3!A479,A:G,1,FALSE)=Sheet3!A479,VLOOKUP(Sheet3!A479,A:G,3,FALSE)=Sheet3!B479,VLOOKUP(Sheet3!A479,A:G,4,FALSE)=Sheet3!C479,VLOOKUP(Sheet3!A479,A:G,5,FALSE)=Sheet3!D479,VLOOKUP(Sheet3!A479,A:G,6,FALSE)=Sheet3!E479,VLOOKUP(Sheet3!A479,A:G,7,FALSE)=Sheet3!F479),VLOOKUP(Sheet3!A479,A:G,2,FALSE),"wpw")</f>
        <v>wpw</v>
      </c>
    </row>
    <row r="480" spans="1:18" x14ac:dyDescent="0.25">
      <c r="A480" t="s">
        <v>189</v>
      </c>
      <c r="B480" t="s">
        <v>3398</v>
      </c>
      <c r="C480" t="s">
        <v>329</v>
      </c>
      <c r="D480" t="s">
        <v>330</v>
      </c>
      <c r="E480" t="s">
        <v>132</v>
      </c>
      <c r="F480" t="s">
        <v>99</v>
      </c>
      <c r="G480" t="s">
        <v>48</v>
      </c>
      <c r="R480" t="str">
        <f>IF(AND(VLOOKUP(Sheet3!A480,A:G,1,FALSE)=Sheet3!A480,VLOOKUP(Sheet3!A480,A:G,3,FALSE)=Sheet3!B480,VLOOKUP(Sheet3!A480,A:G,4,FALSE)=Sheet3!C480,VLOOKUP(Sheet3!A480,A:G,5,FALSE)=Sheet3!D480,VLOOKUP(Sheet3!A480,A:G,6,FALSE)=Sheet3!E480,VLOOKUP(Sheet3!A480,A:G,7,FALSE)=Sheet3!F480),VLOOKUP(Sheet3!A480,A:G,2,FALSE),"wpw")</f>
        <v>wpw</v>
      </c>
    </row>
    <row r="481" spans="1:18" x14ac:dyDescent="0.25">
      <c r="A481" t="s">
        <v>189</v>
      </c>
      <c r="B481" t="s">
        <v>3406</v>
      </c>
      <c r="C481" t="s">
        <v>343</v>
      </c>
      <c r="D481" t="s">
        <v>330</v>
      </c>
      <c r="E481" t="s">
        <v>200</v>
      </c>
      <c r="F481" t="s">
        <v>110</v>
      </c>
      <c r="G481" t="s">
        <v>115</v>
      </c>
      <c r="R481" t="str">
        <f>IF(AND(VLOOKUP(Sheet3!A481,A:G,1,FALSE)=Sheet3!A481,VLOOKUP(Sheet3!A481,A:G,3,FALSE)=Sheet3!B481,VLOOKUP(Sheet3!A481,A:G,4,FALSE)=Sheet3!C481,VLOOKUP(Sheet3!A481,A:G,5,FALSE)=Sheet3!D481,VLOOKUP(Sheet3!A481,A:G,6,FALSE)=Sheet3!E481,VLOOKUP(Sheet3!A481,A:G,7,FALSE)=Sheet3!F481),VLOOKUP(Sheet3!A481,A:G,2,FALSE),"wpw")</f>
        <v>wpw</v>
      </c>
    </row>
    <row r="482" spans="1:18" x14ac:dyDescent="0.25">
      <c r="A482" t="s">
        <v>189</v>
      </c>
      <c r="B482" t="s">
        <v>3423</v>
      </c>
      <c r="C482" t="s">
        <v>343</v>
      </c>
      <c r="D482" t="s">
        <v>330</v>
      </c>
      <c r="E482" t="s">
        <v>132</v>
      </c>
      <c r="F482" t="s">
        <v>110</v>
      </c>
      <c r="G482" t="s">
        <v>202</v>
      </c>
      <c r="R482" t="str">
        <f>IF(AND(VLOOKUP(Sheet3!A482,A:G,1,FALSE)=Sheet3!A482,VLOOKUP(Sheet3!A482,A:G,3,FALSE)=Sheet3!B482,VLOOKUP(Sheet3!A482,A:G,4,FALSE)=Sheet3!C482,VLOOKUP(Sheet3!A482,A:G,5,FALSE)=Sheet3!D482,VLOOKUP(Sheet3!A482,A:G,6,FALSE)=Sheet3!E482,VLOOKUP(Sheet3!A482,A:G,7,FALSE)=Sheet3!F482),VLOOKUP(Sheet3!A482,A:G,2,FALSE),"wpw")</f>
        <v>wpw</v>
      </c>
    </row>
    <row r="483" spans="1:18" x14ac:dyDescent="0.25">
      <c r="A483" t="s">
        <v>189</v>
      </c>
      <c r="B483" t="s">
        <v>3425</v>
      </c>
      <c r="C483" t="s">
        <v>343</v>
      </c>
      <c r="D483" t="s">
        <v>328</v>
      </c>
      <c r="E483" t="s">
        <v>132</v>
      </c>
      <c r="F483" t="s">
        <v>219</v>
      </c>
      <c r="G483" t="s">
        <v>115</v>
      </c>
      <c r="R483" t="str">
        <f>IF(AND(VLOOKUP(Sheet3!A483,A:G,1,FALSE)=Sheet3!A483,VLOOKUP(Sheet3!A483,A:G,3,FALSE)=Sheet3!B483,VLOOKUP(Sheet3!A483,A:G,4,FALSE)=Sheet3!C483,VLOOKUP(Sheet3!A483,A:G,5,FALSE)=Sheet3!D483,VLOOKUP(Sheet3!A483,A:G,6,FALSE)=Sheet3!E483,VLOOKUP(Sheet3!A483,A:G,7,FALSE)=Sheet3!F483),VLOOKUP(Sheet3!A483,A:G,2,FALSE),"wpw")</f>
        <v>wpw</v>
      </c>
    </row>
    <row r="484" spans="1:18" x14ac:dyDescent="0.25">
      <c r="A484" t="s">
        <v>189</v>
      </c>
      <c r="B484" t="s">
        <v>3434</v>
      </c>
      <c r="C484" t="s">
        <v>329</v>
      </c>
      <c r="D484" t="s">
        <v>330</v>
      </c>
      <c r="E484" t="s">
        <v>132</v>
      </c>
      <c r="F484" t="s">
        <v>211</v>
      </c>
      <c r="G484" t="s">
        <v>210</v>
      </c>
      <c r="R484" t="str">
        <f>IF(AND(VLOOKUP(Sheet3!A484,A:G,1,FALSE)=Sheet3!A484,VLOOKUP(Sheet3!A484,A:G,3,FALSE)=Sheet3!B484,VLOOKUP(Sheet3!A484,A:G,4,FALSE)=Sheet3!C484,VLOOKUP(Sheet3!A484,A:G,5,FALSE)=Sheet3!D484,VLOOKUP(Sheet3!A484,A:G,6,FALSE)=Sheet3!E484,VLOOKUP(Sheet3!A484,A:G,7,FALSE)=Sheet3!F484),VLOOKUP(Sheet3!A484,A:G,2,FALSE),"wpw")</f>
        <v>wpw</v>
      </c>
    </row>
    <row r="485" spans="1:18" x14ac:dyDescent="0.25">
      <c r="A485" t="s">
        <v>189</v>
      </c>
      <c r="B485" t="s">
        <v>3463</v>
      </c>
      <c r="C485" t="s">
        <v>329</v>
      </c>
      <c r="D485" t="s">
        <v>330</v>
      </c>
      <c r="E485" t="s">
        <v>132</v>
      </c>
      <c r="F485" t="s">
        <v>99</v>
      </c>
      <c r="G485" t="s">
        <v>115</v>
      </c>
      <c r="R485" t="str">
        <f>IF(AND(VLOOKUP(Sheet3!A485,A:G,1,FALSE)=Sheet3!A485,VLOOKUP(Sheet3!A485,A:G,3,FALSE)=Sheet3!B485,VLOOKUP(Sheet3!A485,A:G,4,FALSE)=Sheet3!C485,VLOOKUP(Sheet3!A485,A:G,5,FALSE)=Sheet3!D485,VLOOKUP(Sheet3!A485,A:G,6,FALSE)=Sheet3!E485,VLOOKUP(Sheet3!A485,A:G,7,FALSE)=Sheet3!F485),VLOOKUP(Sheet3!A485,A:G,2,FALSE),"wpw")</f>
        <v>wpw</v>
      </c>
    </row>
    <row r="486" spans="1:18" x14ac:dyDescent="0.25">
      <c r="A486" t="s">
        <v>189</v>
      </c>
      <c r="B486" t="s">
        <v>3487</v>
      </c>
      <c r="C486" t="s">
        <v>329</v>
      </c>
      <c r="D486" t="s">
        <v>330</v>
      </c>
      <c r="E486" t="s">
        <v>132</v>
      </c>
      <c r="F486" t="s">
        <v>99</v>
      </c>
      <c r="G486" t="s">
        <v>208</v>
      </c>
      <c r="R486" t="str">
        <f>IF(AND(VLOOKUP(Sheet3!A486,A:G,1,FALSE)=Sheet3!A486,VLOOKUP(Sheet3!A486,A:G,3,FALSE)=Sheet3!B486,VLOOKUP(Sheet3!A486,A:G,4,FALSE)=Sheet3!C486,VLOOKUP(Sheet3!A486,A:G,5,FALSE)=Sheet3!D486,VLOOKUP(Sheet3!A486,A:G,6,FALSE)=Sheet3!E486,VLOOKUP(Sheet3!A486,A:G,7,FALSE)=Sheet3!F486),VLOOKUP(Sheet3!A486,A:G,2,FALSE),"wpw")</f>
        <v>wpw</v>
      </c>
    </row>
    <row r="487" spans="1:18" x14ac:dyDescent="0.25">
      <c r="A487" t="s">
        <v>189</v>
      </c>
      <c r="B487" t="s">
        <v>3514</v>
      </c>
      <c r="C487" t="s">
        <v>329</v>
      </c>
      <c r="D487" t="s">
        <v>330</v>
      </c>
      <c r="E487" t="s">
        <v>132</v>
      </c>
      <c r="F487" t="s">
        <v>211</v>
      </c>
      <c r="G487" t="s">
        <v>197</v>
      </c>
      <c r="R487" t="str">
        <f>IF(AND(VLOOKUP(Sheet3!A487,A:G,1,FALSE)=Sheet3!A487,VLOOKUP(Sheet3!A487,A:G,3,FALSE)=Sheet3!B487,VLOOKUP(Sheet3!A487,A:G,4,FALSE)=Sheet3!C487,VLOOKUP(Sheet3!A487,A:G,5,FALSE)=Sheet3!D487,VLOOKUP(Sheet3!A487,A:G,6,FALSE)=Sheet3!E487,VLOOKUP(Sheet3!A487,A:G,7,FALSE)=Sheet3!F487),VLOOKUP(Sheet3!A487,A:G,2,FALSE),"wpw")</f>
        <v>wpw</v>
      </c>
    </row>
    <row r="488" spans="1:18" x14ac:dyDescent="0.25">
      <c r="A488" t="s">
        <v>189</v>
      </c>
      <c r="B488" t="s">
        <v>3537</v>
      </c>
      <c r="C488" t="s">
        <v>343</v>
      </c>
      <c r="D488" t="s">
        <v>328</v>
      </c>
      <c r="E488" t="s">
        <v>132</v>
      </c>
      <c r="F488" t="s">
        <v>211</v>
      </c>
      <c r="G488" t="s">
        <v>115</v>
      </c>
      <c r="R488" t="str">
        <f>IF(AND(VLOOKUP(Sheet3!A488,A:G,1,FALSE)=Sheet3!A488,VLOOKUP(Sheet3!A488,A:G,3,FALSE)=Sheet3!B488,VLOOKUP(Sheet3!A488,A:G,4,FALSE)=Sheet3!C488,VLOOKUP(Sheet3!A488,A:G,5,FALSE)=Sheet3!D488,VLOOKUP(Sheet3!A488,A:G,6,FALSE)=Sheet3!E488,VLOOKUP(Sheet3!A488,A:G,7,FALSE)=Sheet3!F488),VLOOKUP(Sheet3!A488,A:G,2,FALSE),"wpw")</f>
        <v>wpw</v>
      </c>
    </row>
    <row r="489" spans="1:18" x14ac:dyDescent="0.25">
      <c r="A489" t="s">
        <v>189</v>
      </c>
      <c r="B489" t="s">
        <v>3540</v>
      </c>
      <c r="C489" t="s">
        <v>343</v>
      </c>
      <c r="D489" t="s">
        <v>328</v>
      </c>
      <c r="E489" t="s">
        <v>132</v>
      </c>
      <c r="F489" t="s">
        <v>99</v>
      </c>
      <c r="G489" t="s">
        <v>48</v>
      </c>
      <c r="R489" t="str">
        <f>IF(AND(VLOOKUP(Sheet3!A489,A:G,1,FALSE)=Sheet3!A489,VLOOKUP(Sheet3!A489,A:G,3,FALSE)=Sheet3!B489,VLOOKUP(Sheet3!A489,A:G,4,FALSE)=Sheet3!C489,VLOOKUP(Sheet3!A489,A:G,5,FALSE)=Sheet3!D489,VLOOKUP(Sheet3!A489,A:G,6,FALSE)=Sheet3!E489,VLOOKUP(Sheet3!A489,A:G,7,FALSE)=Sheet3!F489),VLOOKUP(Sheet3!A489,A:G,2,FALSE),"wpw")</f>
        <v>wpw</v>
      </c>
    </row>
    <row r="490" spans="1:18" x14ac:dyDescent="0.25">
      <c r="A490" t="s">
        <v>189</v>
      </c>
      <c r="B490" t="s">
        <v>3567</v>
      </c>
      <c r="C490" t="s">
        <v>343</v>
      </c>
      <c r="D490" t="s">
        <v>328</v>
      </c>
      <c r="E490" t="s">
        <v>132</v>
      </c>
      <c r="F490" t="s">
        <v>110</v>
      </c>
      <c r="G490" t="s">
        <v>48</v>
      </c>
      <c r="R490" t="str">
        <f>IF(AND(VLOOKUP(Sheet3!A490,A:G,1,FALSE)=Sheet3!A490,VLOOKUP(Sheet3!A490,A:G,3,FALSE)=Sheet3!B490,VLOOKUP(Sheet3!A490,A:G,4,FALSE)=Sheet3!C490,VLOOKUP(Sheet3!A490,A:G,5,FALSE)=Sheet3!D490,VLOOKUP(Sheet3!A490,A:G,6,FALSE)=Sheet3!E490,VLOOKUP(Sheet3!A490,A:G,7,FALSE)=Sheet3!F490),VLOOKUP(Sheet3!A490,A:G,2,FALSE),"wpw")</f>
        <v>wpw</v>
      </c>
    </row>
    <row r="491" spans="1:18" x14ac:dyDescent="0.25">
      <c r="A491" t="s">
        <v>189</v>
      </c>
      <c r="B491" t="s">
        <v>3587</v>
      </c>
      <c r="C491" t="s">
        <v>329</v>
      </c>
      <c r="D491" t="s">
        <v>330</v>
      </c>
      <c r="E491" t="s">
        <v>132</v>
      </c>
      <c r="F491" t="s">
        <v>99</v>
      </c>
      <c r="G491" t="s">
        <v>197</v>
      </c>
      <c r="R491" t="str">
        <f>IF(AND(VLOOKUP(Sheet3!A491,A:G,1,FALSE)=Sheet3!A491,VLOOKUP(Sheet3!A491,A:G,3,FALSE)=Sheet3!B491,VLOOKUP(Sheet3!A491,A:G,4,FALSE)=Sheet3!C491,VLOOKUP(Sheet3!A491,A:G,5,FALSE)=Sheet3!D491,VLOOKUP(Sheet3!A491,A:G,6,FALSE)=Sheet3!E491,VLOOKUP(Sheet3!A491,A:G,7,FALSE)=Sheet3!F491),VLOOKUP(Sheet3!A491,A:G,2,FALSE),"wpw")</f>
        <v>wpw</v>
      </c>
    </row>
    <row r="492" spans="1:18" x14ac:dyDescent="0.25">
      <c r="A492" t="s">
        <v>189</v>
      </c>
      <c r="B492" t="s">
        <v>3620</v>
      </c>
      <c r="C492" t="s">
        <v>329</v>
      </c>
      <c r="D492" t="s">
        <v>330</v>
      </c>
      <c r="E492" t="s">
        <v>132</v>
      </c>
      <c r="F492" t="s">
        <v>99</v>
      </c>
      <c r="G492" t="s">
        <v>115</v>
      </c>
      <c r="R492" t="str">
        <f>IF(AND(VLOOKUP(Sheet3!A492,A:G,1,FALSE)=Sheet3!A492,VLOOKUP(Sheet3!A492,A:G,3,FALSE)=Sheet3!B492,VLOOKUP(Sheet3!A492,A:G,4,FALSE)=Sheet3!C492,VLOOKUP(Sheet3!A492,A:G,5,FALSE)=Sheet3!D492,VLOOKUP(Sheet3!A492,A:G,6,FALSE)=Sheet3!E492,VLOOKUP(Sheet3!A492,A:G,7,FALSE)=Sheet3!F492),VLOOKUP(Sheet3!A492,A:G,2,FALSE),"wpw")</f>
        <v>wpw</v>
      </c>
    </row>
    <row r="493" spans="1:18" x14ac:dyDescent="0.25">
      <c r="A493" t="s">
        <v>189</v>
      </c>
      <c r="B493" t="s">
        <v>3680</v>
      </c>
      <c r="C493" t="s">
        <v>329</v>
      </c>
      <c r="D493" t="s">
        <v>330</v>
      </c>
      <c r="E493" t="s">
        <v>132</v>
      </c>
      <c r="F493" t="s">
        <v>211</v>
      </c>
      <c r="G493" t="s">
        <v>208</v>
      </c>
      <c r="R493" t="str">
        <f>IF(AND(VLOOKUP(Sheet3!A493,A:G,1,FALSE)=Sheet3!A493,VLOOKUP(Sheet3!A493,A:G,3,FALSE)=Sheet3!B493,VLOOKUP(Sheet3!A493,A:G,4,FALSE)=Sheet3!C493,VLOOKUP(Sheet3!A493,A:G,5,FALSE)=Sheet3!D493,VLOOKUP(Sheet3!A493,A:G,6,FALSE)=Sheet3!E493,VLOOKUP(Sheet3!A493,A:G,7,FALSE)=Sheet3!F493),VLOOKUP(Sheet3!A493,A:G,2,FALSE),"wpw")</f>
        <v>wpw</v>
      </c>
    </row>
    <row r="494" spans="1:18" x14ac:dyDescent="0.25">
      <c r="A494" t="s">
        <v>189</v>
      </c>
      <c r="B494" t="s">
        <v>3681</v>
      </c>
      <c r="C494" t="s">
        <v>329</v>
      </c>
      <c r="D494" t="s">
        <v>330</v>
      </c>
      <c r="E494" t="s">
        <v>132</v>
      </c>
      <c r="F494" t="s">
        <v>99</v>
      </c>
      <c r="G494" t="s">
        <v>210</v>
      </c>
      <c r="R494" t="str">
        <f>IF(AND(VLOOKUP(Sheet3!A494,A:G,1,FALSE)=Sheet3!A494,VLOOKUP(Sheet3!A494,A:G,3,FALSE)=Sheet3!B494,VLOOKUP(Sheet3!A494,A:G,4,FALSE)=Sheet3!C494,VLOOKUP(Sheet3!A494,A:G,5,FALSE)=Sheet3!D494,VLOOKUP(Sheet3!A494,A:G,6,FALSE)=Sheet3!E494,VLOOKUP(Sheet3!A494,A:G,7,FALSE)=Sheet3!F494),VLOOKUP(Sheet3!A494,A:G,2,FALSE),"wpw")</f>
        <v>wpw</v>
      </c>
    </row>
    <row r="495" spans="1:18" x14ac:dyDescent="0.25">
      <c r="A495" t="s">
        <v>189</v>
      </c>
      <c r="B495" t="s">
        <v>3695</v>
      </c>
      <c r="C495" t="s">
        <v>329</v>
      </c>
      <c r="D495" t="s">
        <v>330</v>
      </c>
      <c r="E495" t="s">
        <v>132</v>
      </c>
      <c r="F495" t="s">
        <v>211</v>
      </c>
      <c r="G495" t="s">
        <v>240</v>
      </c>
      <c r="R495" t="str">
        <f>IF(AND(VLOOKUP(Sheet3!A495,A:G,1,FALSE)=Sheet3!A495,VLOOKUP(Sheet3!A495,A:G,3,FALSE)=Sheet3!B495,VLOOKUP(Sheet3!A495,A:G,4,FALSE)=Sheet3!C495,VLOOKUP(Sheet3!A495,A:G,5,FALSE)=Sheet3!D495,VLOOKUP(Sheet3!A495,A:G,6,FALSE)=Sheet3!E495,VLOOKUP(Sheet3!A495,A:G,7,FALSE)=Sheet3!F495),VLOOKUP(Sheet3!A495,A:G,2,FALSE),"wpw")</f>
        <v>wpw</v>
      </c>
    </row>
    <row r="496" spans="1:18" x14ac:dyDescent="0.25">
      <c r="A496" t="s">
        <v>189</v>
      </c>
      <c r="B496" t="s">
        <v>3697</v>
      </c>
      <c r="C496" t="s">
        <v>343</v>
      </c>
      <c r="D496" t="s">
        <v>328</v>
      </c>
      <c r="E496" t="s">
        <v>132</v>
      </c>
      <c r="F496" t="s">
        <v>110</v>
      </c>
      <c r="G496" t="s">
        <v>115</v>
      </c>
      <c r="R496" t="str">
        <f>IF(AND(VLOOKUP(Sheet3!A496,A:G,1,FALSE)=Sheet3!A496,VLOOKUP(Sheet3!A496,A:G,3,FALSE)=Sheet3!B496,VLOOKUP(Sheet3!A496,A:G,4,FALSE)=Sheet3!C496,VLOOKUP(Sheet3!A496,A:G,5,FALSE)=Sheet3!D496,VLOOKUP(Sheet3!A496,A:G,6,FALSE)=Sheet3!E496,VLOOKUP(Sheet3!A496,A:G,7,FALSE)=Sheet3!F496),VLOOKUP(Sheet3!A496,A:G,2,FALSE),"wpw")</f>
        <v>wpw</v>
      </c>
    </row>
    <row r="497" spans="1:18" x14ac:dyDescent="0.25">
      <c r="A497" t="s">
        <v>189</v>
      </c>
      <c r="B497" t="s">
        <v>3779</v>
      </c>
      <c r="C497" t="s">
        <v>343</v>
      </c>
      <c r="D497" t="s">
        <v>328</v>
      </c>
      <c r="E497" t="s">
        <v>132</v>
      </c>
      <c r="F497" t="s">
        <v>114</v>
      </c>
      <c r="G497" t="s">
        <v>115</v>
      </c>
      <c r="R497" t="str">
        <f>IF(AND(VLOOKUP(Sheet3!A497,A:G,1,FALSE)=Sheet3!A497,VLOOKUP(Sheet3!A497,A:G,3,FALSE)=Sheet3!B497,VLOOKUP(Sheet3!A497,A:G,4,FALSE)=Sheet3!C497,VLOOKUP(Sheet3!A497,A:G,5,FALSE)=Sheet3!D497,VLOOKUP(Sheet3!A497,A:G,6,FALSE)=Sheet3!E497,VLOOKUP(Sheet3!A497,A:G,7,FALSE)=Sheet3!F497),VLOOKUP(Sheet3!A497,A:G,2,FALSE),"wpw")</f>
        <v>wpw</v>
      </c>
    </row>
    <row r="498" spans="1:18" x14ac:dyDescent="0.25">
      <c r="A498" t="s">
        <v>189</v>
      </c>
      <c r="B498" t="s">
        <v>3792</v>
      </c>
      <c r="C498" t="s">
        <v>329</v>
      </c>
      <c r="D498" t="s">
        <v>330</v>
      </c>
      <c r="E498" t="s">
        <v>132</v>
      </c>
      <c r="F498" t="s">
        <v>99</v>
      </c>
      <c r="G498" t="s">
        <v>197</v>
      </c>
      <c r="R498" t="str">
        <f>IF(AND(VLOOKUP(Sheet3!A498,A:G,1,FALSE)=Sheet3!A498,VLOOKUP(Sheet3!A498,A:G,3,FALSE)=Sheet3!B498,VLOOKUP(Sheet3!A498,A:G,4,FALSE)=Sheet3!C498,VLOOKUP(Sheet3!A498,A:G,5,FALSE)=Sheet3!D498,VLOOKUP(Sheet3!A498,A:G,6,FALSE)=Sheet3!E498,VLOOKUP(Sheet3!A498,A:G,7,FALSE)=Sheet3!F498),VLOOKUP(Sheet3!A498,A:G,2,FALSE),"wpw")</f>
        <v>wpw</v>
      </c>
    </row>
    <row r="499" spans="1:18" x14ac:dyDescent="0.25">
      <c r="A499" t="s">
        <v>189</v>
      </c>
      <c r="B499" t="s">
        <v>3816</v>
      </c>
      <c r="C499" t="s">
        <v>342</v>
      </c>
      <c r="D499" t="s">
        <v>330</v>
      </c>
      <c r="E499" t="s">
        <v>200</v>
      </c>
      <c r="F499" t="s">
        <v>110</v>
      </c>
      <c r="G499" t="s">
        <v>115</v>
      </c>
      <c r="R499" t="str">
        <f>IF(AND(VLOOKUP(Sheet3!A499,A:G,1,FALSE)=Sheet3!A499,VLOOKUP(Sheet3!A499,A:G,3,FALSE)=Sheet3!B499,VLOOKUP(Sheet3!A499,A:G,4,FALSE)=Sheet3!C499,VLOOKUP(Sheet3!A499,A:G,5,FALSE)=Sheet3!D499,VLOOKUP(Sheet3!A499,A:G,6,FALSE)=Sheet3!E499,VLOOKUP(Sheet3!A499,A:G,7,FALSE)=Sheet3!F499),VLOOKUP(Sheet3!A499,A:G,2,FALSE),"wpw")</f>
        <v>wpw</v>
      </c>
    </row>
    <row r="500" spans="1:18" x14ac:dyDescent="0.25">
      <c r="A500" t="s">
        <v>189</v>
      </c>
      <c r="B500" t="s">
        <v>3837</v>
      </c>
      <c r="C500" t="s">
        <v>329</v>
      </c>
      <c r="D500" t="s">
        <v>330</v>
      </c>
      <c r="E500" t="s">
        <v>132</v>
      </c>
      <c r="F500" t="s">
        <v>211</v>
      </c>
      <c r="G500" t="s">
        <v>197</v>
      </c>
      <c r="R500" t="str">
        <f>IF(AND(VLOOKUP(Sheet3!A500,A:G,1,FALSE)=Sheet3!A500,VLOOKUP(Sheet3!A500,A:G,3,FALSE)=Sheet3!B500,VLOOKUP(Sheet3!A500,A:G,4,FALSE)=Sheet3!C500,VLOOKUP(Sheet3!A500,A:G,5,FALSE)=Sheet3!D500,VLOOKUP(Sheet3!A500,A:G,6,FALSE)=Sheet3!E500,VLOOKUP(Sheet3!A500,A:G,7,FALSE)=Sheet3!F500),VLOOKUP(Sheet3!A500,A:G,2,FALSE),"wpw")</f>
        <v>wpw</v>
      </c>
    </row>
    <row r="501" spans="1:18" x14ac:dyDescent="0.25">
      <c r="A501" t="s">
        <v>189</v>
      </c>
      <c r="B501" t="s">
        <v>4016</v>
      </c>
      <c r="C501" t="s">
        <v>329</v>
      </c>
      <c r="D501" t="s">
        <v>330</v>
      </c>
      <c r="E501" t="s">
        <v>132</v>
      </c>
      <c r="F501" t="s">
        <v>211</v>
      </c>
      <c r="G501" t="s">
        <v>245</v>
      </c>
      <c r="R501" t="str">
        <f>IF(AND(VLOOKUP(Sheet3!A501,A:G,1,FALSE)=Sheet3!A501,VLOOKUP(Sheet3!A501,A:G,3,FALSE)=Sheet3!B501,VLOOKUP(Sheet3!A501,A:G,4,FALSE)=Sheet3!C501,VLOOKUP(Sheet3!A501,A:G,5,FALSE)=Sheet3!D501,VLOOKUP(Sheet3!A501,A:G,6,FALSE)=Sheet3!E501,VLOOKUP(Sheet3!A501,A:G,7,FALSE)=Sheet3!F501),VLOOKUP(Sheet3!A501,A:G,2,FALSE),"wpw")</f>
        <v>wpw</v>
      </c>
    </row>
    <row r="502" spans="1:18" x14ac:dyDescent="0.25">
      <c r="A502" t="s">
        <v>189</v>
      </c>
      <c r="B502" t="s">
        <v>4017</v>
      </c>
      <c r="C502" t="s">
        <v>329</v>
      </c>
      <c r="D502" t="s">
        <v>330</v>
      </c>
      <c r="E502" t="s">
        <v>132</v>
      </c>
      <c r="F502" t="s">
        <v>211</v>
      </c>
      <c r="G502" t="s">
        <v>197</v>
      </c>
      <c r="R502" t="str">
        <f>IF(AND(VLOOKUP(Sheet3!A502,A:G,1,FALSE)=Sheet3!A502,VLOOKUP(Sheet3!A502,A:G,3,FALSE)=Sheet3!B502,VLOOKUP(Sheet3!A502,A:G,4,FALSE)=Sheet3!C502,VLOOKUP(Sheet3!A502,A:G,5,FALSE)=Sheet3!D502,VLOOKUP(Sheet3!A502,A:G,6,FALSE)=Sheet3!E502,VLOOKUP(Sheet3!A502,A:G,7,FALSE)=Sheet3!F502),VLOOKUP(Sheet3!A502,A:G,2,FALSE),"wpw")</f>
        <v>wpw</v>
      </c>
    </row>
    <row r="503" spans="1:18" x14ac:dyDescent="0.25">
      <c r="A503" t="s">
        <v>189</v>
      </c>
      <c r="B503" t="s">
        <v>4042</v>
      </c>
      <c r="C503" t="s">
        <v>343</v>
      </c>
      <c r="D503" t="s">
        <v>330</v>
      </c>
      <c r="E503" t="s">
        <v>132</v>
      </c>
      <c r="F503" t="s">
        <v>110</v>
      </c>
      <c r="G503" t="s">
        <v>251</v>
      </c>
      <c r="R503" t="str">
        <f>IF(AND(VLOOKUP(Sheet3!A503,A:G,1,FALSE)=Sheet3!A503,VLOOKUP(Sheet3!A503,A:G,3,FALSE)=Sheet3!B503,VLOOKUP(Sheet3!A503,A:G,4,FALSE)=Sheet3!C503,VLOOKUP(Sheet3!A503,A:G,5,FALSE)=Sheet3!D503,VLOOKUP(Sheet3!A503,A:G,6,FALSE)=Sheet3!E503,VLOOKUP(Sheet3!A503,A:G,7,FALSE)=Sheet3!F503),VLOOKUP(Sheet3!A503,A:G,2,FALSE),"wpw")</f>
        <v>wpw</v>
      </c>
    </row>
    <row r="504" spans="1:18" x14ac:dyDescent="0.25">
      <c r="A504" t="s">
        <v>189</v>
      </c>
      <c r="B504" t="s">
        <v>4043</v>
      </c>
      <c r="C504" t="s">
        <v>343</v>
      </c>
      <c r="D504" t="s">
        <v>330</v>
      </c>
      <c r="E504" t="s">
        <v>132</v>
      </c>
      <c r="F504" t="s">
        <v>110</v>
      </c>
      <c r="G504" t="s">
        <v>251</v>
      </c>
      <c r="R504" t="str">
        <f>IF(AND(VLOOKUP(Sheet3!A504,A:G,1,FALSE)=Sheet3!A504,VLOOKUP(Sheet3!A504,A:G,3,FALSE)=Sheet3!B504,VLOOKUP(Sheet3!A504,A:G,4,FALSE)=Sheet3!C504,VLOOKUP(Sheet3!A504,A:G,5,FALSE)=Sheet3!D504,VLOOKUP(Sheet3!A504,A:G,6,FALSE)=Sheet3!E504,VLOOKUP(Sheet3!A504,A:G,7,FALSE)=Sheet3!F504),VLOOKUP(Sheet3!A504,A:G,2,FALSE),"wpw")</f>
        <v>wpw</v>
      </c>
    </row>
    <row r="505" spans="1:18" x14ac:dyDescent="0.25">
      <c r="A505" t="s">
        <v>189</v>
      </c>
      <c r="B505" t="s">
        <v>4074</v>
      </c>
      <c r="C505" t="s">
        <v>343</v>
      </c>
      <c r="D505" t="s">
        <v>339</v>
      </c>
      <c r="E505" t="s">
        <v>200</v>
      </c>
      <c r="F505" t="s">
        <v>211</v>
      </c>
      <c r="G505" t="s">
        <v>245</v>
      </c>
      <c r="R505" t="str">
        <f>IF(AND(VLOOKUP(Sheet3!A505,A:G,1,FALSE)=Sheet3!A505,VLOOKUP(Sheet3!A505,A:G,3,FALSE)=Sheet3!B505,VLOOKUP(Sheet3!A505,A:G,4,FALSE)=Sheet3!C505,VLOOKUP(Sheet3!A505,A:G,5,FALSE)=Sheet3!D505,VLOOKUP(Sheet3!A505,A:G,6,FALSE)=Sheet3!E505,VLOOKUP(Sheet3!A505,A:G,7,FALSE)=Sheet3!F505),VLOOKUP(Sheet3!A505,A:G,2,FALSE),"wpw")</f>
        <v>wpw</v>
      </c>
    </row>
    <row r="506" spans="1:18" x14ac:dyDescent="0.25">
      <c r="A506" t="s">
        <v>239</v>
      </c>
      <c r="B506" t="s">
        <v>3644</v>
      </c>
      <c r="C506" t="s">
        <v>329</v>
      </c>
      <c r="D506" t="s">
        <v>330</v>
      </c>
      <c r="E506" t="s">
        <v>200</v>
      </c>
      <c r="F506" t="s">
        <v>99</v>
      </c>
      <c r="G506" t="s">
        <v>115</v>
      </c>
      <c r="R506" t="str">
        <f>IF(AND(VLOOKUP(Sheet3!A506,A:G,1,FALSE)=Sheet3!A506,VLOOKUP(Sheet3!A506,A:G,3,FALSE)=Sheet3!B506,VLOOKUP(Sheet3!A506,A:G,4,FALSE)=Sheet3!C506,VLOOKUP(Sheet3!A506,A:G,5,FALSE)=Sheet3!D506,VLOOKUP(Sheet3!A506,A:G,6,FALSE)=Sheet3!E506,VLOOKUP(Sheet3!A506,A:G,7,FALSE)=Sheet3!F506),VLOOKUP(Sheet3!A506,A:G,2,FALSE),"wpw")</f>
        <v>/laptop-specs/dell-inspiron-15-7577-17/</v>
      </c>
    </row>
    <row r="507" spans="1:18" x14ac:dyDescent="0.25">
      <c r="A507" t="s">
        <v>3028</v>
      </c>
      <c r="B507" t="s">
        <v>3115</v>
      </c>
      <c r="C507" t="s">
        <v>329</v>
      </c>
      <c r="D507" t="s">
        <v>330</v>
      </c>
      <c r="E507" t="s">
        <v>132</v>
      </c>
      <c r="F507" t="s">
        <v>110</v>
      </c>
      <c r="G507" t="s">
        <v>48</v>
      </c>
      <c r="R507" t="str">
        <f>IF(AND(VLOOKUP(Sheet3!A507,A:G,1,FALSE)=Sheet3!A507,VLOOKUP(Sheet3!A507,A:G,3,FALSE)=Sheet3!B507,VLOOKUP(Sheet3!A507,A:G,4,FALSE)=Sheet3!C507,VLOOKUP(Sheet3!A507,A:G,5,FALSE)=Sheet3!D507,VLOOKUP(Sheet3!A507,A:G,6,FALSE)=Sheet3!E507,VLOOKUP(Sheet3!A507,A:G,7,FALSE)=Sheet3!F507),VLOOKUP(Sheet3!A507,A:G,2,FALSE),"wpw")</f>
        <v>wpw</v>
      </c>
    </row>
    <row r="508" spans="1:18" x14ac:dyDescent="0.25">
      <c r="A508" t="s">
        <v>3054</v>
      </c>
      <c r="B508" t="s">
        <v>3432</v>
      </c>
      <c r="C508" t="s">
        <v>343</v>
      </c>
      <c r="D508" t="s">
        <v>330</v>
      </c>
      <c r="E508" t="s">
        <v>229</v>
      </c>
      <c r="F508" t="s">
        <v>110</v>
      </c>
      <c r="G508" t="s">
        <v>115</v>
      </c>
      <c r="R508" t="str">
        <f>IF(AND(VLOOKUP(Sheet3!A508,A:G,1,FALSE)=Sheet3!A508,VLOOKUP(Sheet3!A508,A:G,3,FALSE)=Sheet3!B508,VLOOKUP(Sheet3!A508,A:G,4,FALSE)=Sheet3!C508,VLOOKUP(Sheet3!A508,A:G,5,FALSE)=Sheet3!D508,VLOOKUP(Sheet3!A508,A:G,6,FALSE)=Sheet3!E508,VLOOKUP(Sheet3!A508,A:G,7,FALSE)=Sheet3!F508),VLOOKUP(Sheet3!A508,A:G,2,FALSE),"wpw")</f>
        <v>wpw</v>
      </c>
    </row>
    <row r="509" spans="1:18" x14ac:dyDescent="0.25">
      <c r="A509" t="s">
        <v>3094</v>
      </c>
      <c r="B509" t="s">
        <v>3912</v>
      </c>
      <c r="C509" t="s">
        <v>345</v>
      </c>
      <c r="D509" t="s">
        <v>5367</v>
      </c>
      <c r="E509" t="s">
        <v>4114</v>
      </c>
      <c r="F509" t="s">
        <v>99</v>
      </c>
      <c r="G509" t="s">
        <v>202</v>
      </c>
      <c r="R509" t="str">
        <f>IF(AND(VLOOKUP(Sheet3!A509,A:G,1,FALSE)=Sheet3!A509,VLOOKUP(Sheet3!A509,A:G,3,FALSE)=Sheet3!B509,VLOOKUP(Sheet3!A509,A:G,4,FALSE)=Sheet3!C509,VLOOKUP(Sheet3!A509,A:G,5,FALSE)=Sheet3!D509,VLOOKUP(Sheet3!A509,A:G,6,FALSE)=Sheet3!E509,VLOOKUP(Sheet3!A509,A:G,7,FALSE)=Sheet3!F509),VLOOKUP(Sheet3!A509,A:G,2,FALSE),"wpw")</f>
        <v>wpw</v>
      </c>
    </row>
    <row r="510" spans="1:18" x14ac:dyDescent="0.25">
      <c r="A510" t="s">
        <v>3094</v>
      </c>
      <c r="B510" t="s">
        <v>3933</v>
      </c>
      <c r="C510" t="s">
        <v>345</v>
      </c>
      <c r="D510" t="s">
        <v>5367</v>
      </c>
      <c r="E510" t="s">
        <v>4114</v>
      </c>
      <c r="F510" t="s">
        <v>99</v>
      </c>
      <c r="G510" t="s">
        <v>202</v>
      </c>
      <c r="R510" t="str">
        <f>IF(AND(VLOOKUP(Sheet3!A510,A:G,1,FALSE)=Sheet3!A510,VLOOKUP(Sheet3!A510,A:G,3,FALSE)=Sheet3!B510,VLOOKUP(Sheet3!A510,A:G,4,FALSE)=Sheet3!C510,VLOOKUP(Sheet3!A510,A:G,5,FALSE)=Sheet3!D510,VLOOKUP(Sheet3!A510,A:G,6,FALSE)=Sheet3!E510,VLOOKUP(Sheet3!A510,A:G,7,FALSE)=Sheet3!F510),VLOOKUP(Sheet3!A510,A:G,2,FALSE),"wpw")</f>
        <v>wpw</v>
      </c>
    </row>
    <row r="511" spans="1:18" x14ac:dyDescent="0.25">
      <c r="A511" t="s">
        <v>3094</v>
      </c>
      <c r="B511" t="s">
        <v>4089</v>
      </c>
      <c r="C511" t="s">
        <v>345</v>
      </c>
      <c r="D511" t="s">
        <v>5367</v>
      </c>
      <c r="E511" t="s">
        <v>134</v>
      </c>
      <c r="F511" t="s">
        <v>121</v>
      </c>
      <c r="G511" t="s">
        <v>202</v>
      </c>
      <c r="R511" t="str">
        <f>IF(AND(VLOOKUP(Sheet3!A511,A:G,1,FALSE)=Sheet3!A511,VLOOKUP(Sheet3!A511,A:G,3,FALSE)=Sheet3!B511,VLOOKUP(Sheet3!A511,A:G,4,FALSE)=Sheet3!C511,VLOOKUP(Sheet3!A511,A:G,5,FALSE)=Sheet3!D511,VLOOKUP(Sheet3!A511,A:G,6,FALSE)=Sheet3!E511,VLOOKUP(Sheet3!A511,A:G,7,FALSE)=Sheet3!F511),VLOOKUP(Sheet3!A511,A:G,2,FALSE),"wpw")</f>
        <v>/laptop-specs/acer-aspire-7-a715-4/</v>
      </c>
    </row>
    <row r="512" spans="1:18" x14ac:dyDescent="0.25">
      <c r="A512" t="s">
        <v>3090</v>
      </c>
      <c r="B512" t="s">
        <v>3889</v>
      </c>
      <c r="C512" t="s">
        <v>345</v>
      </c>
      <c r="D512" t="s">
        <v>5367</v>
      </c>
      <c r="E512" t="s">
        <v>4114</v>
      </c>
      <c r="F512" t="s">
        <v>99</v>
      </c>
      <c r="G512" t="s">
        <v>202</v>
      </c>
      <c r="R512" t="str">
        <f>IF(AND(VLOOKUP(Sheet3!A512,A:G,1,FALSE)=Sheet3!A512,VLOOKUP(Sheet3!A512,A:G,3,FALSE)=Sheet3!B512,VLOOKUP(Sheet3!A512,A:G,4,FALSE)=Sheet3!C512,VLOOKUP(Sheet3!A512,A:G,5,FALSE)=Sheet3!D512,VLOOKUP(Sheet3!A512,A:G,6,FALSE)=Sheet3!E512,VLOOKUP(Sheet3!A512,A:G,7,FALSE)=Sheet3!F512),VLOOKUP(Sheet3!A512,A:G,2,FALSE),"wpw")</f>
        <v>wpw</v>
      </c>
    </row>
    <row r="513" spans="1:18" x14ac:dyDescent="0.25">
      <c r="A513" t="s">
        <v>3090</v>
      </c>
      <c r="B513" t="s">
        <v>3893</v>
      </c>
      <c r="C513" t="s">
        <v>345</v>
      </c>
      <c r="D513" t="s">
        <v>5367</v>
      </c>
      <c r="E513" t="s">
        <v>4114</v>
      </c>
      <c r="F513" t="s">
        <v>99</v>
      </c>
      <c r="G513" t="s">
        <v>202</v>
      </c>
      <c r="R513" t="str">
        <f>IF(AND(VLOOKUP(Sheet3!A513,A:G,1,FALSE)=Sheet3!A513,VLOOKUP(Sheet3!A513,A:G,3,FALSE)=Sheet3!B513,VLOOKUP(Sheet3!A513,A:G,4,FALSE)=Sheet3!C513,VLOOKUP(Sheet3!A513,A:G,5,FALSE)=Sheet3!D513,VLOOKUP(Sheet3!A513,A:G,6,FALSE)=Sheet3!E513,VLOOKUP(Sheet3!A513,A:G,7,FALSE)=Sheet3!F513),VLOOKUP(Sheet3!A513,A:G,2,FALSE),"wpw")</f>
        <v>wpw</v>
      </c>
    </row>
    <row r="514" spans="1:18" x14ac:dyDescent="0.25">
      <c r="A514" t="s">
        <v>3090</v>
      </c>
      <c r="B514" t="s">
        <v>3974</v>
      </c>
      <c r="C514" t="s">
        <v>342</v>
      </c>
      <c r="D514" t="s">
        <v>328</v>
      </c>
      <c r="E514" t="s">
        <v>4114</v>
      </c>
      <c r="F514" t="s">
        <v>99</v>
      </c>
      <c r="G514" t="s">
        <v>202</v>
      </c>
      <c r="R514" t="str">
        <f>IF(AND(VLOOKUP(Sheet3!A514,A:G,1,FALSE)=Sheet3!A514,VLOOKUP(Sheet3!A514,A:G,3,FALSE)=Sheet3!B514,VLOOKUP(Sheet3!A514,A:G,4,FALSE)=Sheet3!C514,VLOOKUP(Sheet3!A514,A:G,5,FALSE)=Sheet3!D514,VLOOKUP(Sheet3!A514,A:G,6,FALSE)=Sheet3!E514,VLOOKUP(Sheet3!A514,A:G,7,FALSE)=Sheet3!F514),VLOOKUP(Sheet3!A514,A:G,2,FALSE),"wpw")</f>
        <v>wpw</v>
      </c>
    </row>
    <row r="515" spans="1:18" x14ac:dyDescent="0.25">
      <c r="A515" t="s">
        <v>3090</v>
      </c>
      <c r="B515" t="s">
        <v>4072</v>
      </c>
      <c r="C515" t="s">
        <v>345</v>
      </c>
      <c r="D515" t="s">
        <v>5367</v>
      </c>
      <c r="E515" t="s">
        <v>4114</v>
      </c>
      <c r="F515" t="s">
        <v>121</v>
      </c>
      <c r="G515" t="s">
        <v>202</v>
      </c>
      <c r="R515" t="str">
        <f>IF(AND(VLOOKUP(Sheet3!A515,A:G,1,FALSE)=Sheet3!A515,VLOOKUP(Sheet3!A515,A:G,3,FALSE)=Sheet3!B515,VLOOKUP(Sheet3!A515,A:G,4,FALSE)=Sheet3!C515,VLOOKUP(Sheet3!A515,A:G,5,FALSE)=Sheet3!D515,VLOOKUP(Sheet3!A515,A:G,6,FALSE)=Sheet3!E515,VLOOKUP(Sheet3!A515,A:G,7,FALSE)=Sheet3!F515),VLOOKUP(Sheet3!A515,A:G,2,FALSE),"wpw")</f>
        <v>wpw</v>
      </c>
    </row>
    <row r="516" spans="1:18" x14ac:dyDescent="0.25">
      <c r="A516" t="s">
        <v>3105</v>
      </c>
      <c r="B516" t="s">
        <v>4040</v>
      </c>
      <c r="C516" t="s">
        <v>351</v>
      </c>
      <c r="D516" t="s">
        <v>335</v>
      </c>
      <c r="E516" t="s">
        <v>4115</v>
      </c>
      <c r="F516" t="s">
        <v>99</v>
      </c>
      <c r="G516" t="s">
        <v>115</v>
      </c>
      <c r="R516" t="str">
        <f>IF(AND(VLOOKUP(Sheet3!A516,A:G,1,FALSE)=Sheet3!A516,VLOOKUP(Sheet3!A516,A:G,3,FALSE)=Sheet3!B516,VLOOKUP(Sheet3!A516,A:G,4,FALSE)=Sheet3!C516,VLOOKUP(Sheet3!A516,A:G,5,FALSE)=Sheet3!D516,VLOOKUP(Sheet3!A516,A:G,6,FALSE)=Sheet3!E516,VLOOKUP(Sheet3!A516,A:G,7,FALSE)=Sheet3!F516),VLOOKUP(Sheet3!A516,A:G,2,FALSE),"wpw")</f>
        <v>wpw</v>
      </c>
    </row>
    <row r="517" spans="1:18" x14ac:dyDescent="0.25">
      <c r="A517" t="s">
        <v>3105</v>
      </c>
      <c r="B517" t="s">
        <v>4041</v>
      </c>
      <c r="C517" t="s">
        <v>351</v>
      </c>
      <c r="D517" t="s">
        <v>335</v>
      </c>
      <c r="E517" t="s">
        <v>4115</v>
      </c>
      <c r="F517" t="s">
        <v>99</v>
      </c>
      <c r="G517" t="s">
        <v>115</v>
      </c>
      <c r="R517" t="str">
        <f>IF(AND(VLOOKUP(Sheet3!A517,A:G,1,FALSE)=Sheet3!A517,VLOOKUP(Sheet3!A517,A:G,3,FALSE)=Sheet3!B517,VLOOKUP(Sheet3!A517,A:G,4,FALSE)=Sheet3!C517,VLOOKUP(Sheet3!A517,A:G,5,FALSE)=Sheet3!D517,VLOOKUP(Sheet3!A517,A:G,6,FALSE)=Sheet3!E517,VLOOKUP(Sheet3!A517,A:G,7,FALSE)=Sheet3!F517),VLOOKUP(Sheet3!A517,A:G,2,FALSE),"wpw")</f>
        <v>wpw</v>
      </c>
    </row>
    <row r="518" spans="1:18" x14ac:dyDescent="0.25">
      <c r="A518" t="s">
        <v>238</v>
      </c>
      <c r="B518" t="s">
        <v>3637</v>
      </c>
      <c r="C518" t="s">
        <v>331</v>
      </c>
      <c r="D518" t="s">
        <v>332</v>
      </c>
      <c r="E518" t="s">
        <v>132</v>
      </c>
      <c r="F518" t="s">
        <v>110</v>
      </c>
      <c r="G518" t="s">
        <v>206</v>
      </c>
      <c r="R518" t="str">
        <f>IF(AND(VLOOKUP(Sheet3!A518,A:G,1,FALSE)=Sheet3!A518,VLOOKUP(Sheet3!A518,A:G,3,FALSE)=Sheet3!B518,VLOOKUP(Sheet3!A518,A:G,4,FALSE)=Sheet3!C518,VLOOKUP(Sheet3!A518,A:G,5,FALSE)=Sheet3!D518,VLOOKUP(Sheet3!A518,A:G,6,FALSE)=Sheet3!E518,VLOOKUP(Sheet3!A518,A:G,7,FALSE)=Sheet3!F518),VLOOKUP(Sheet3!A518,A:G,2,FALSE),"wpw")</f>
        <v>/laptop-specs/msi-gl62m-131/</v>
      </c>
    </row>
    <row r="519" spans="1:18" x14ac:dyDescent="0.25">
      <c r="A519" t="s">
        <v>228</v>
      </c>
      <c r="B519" t="s">
        <v>3521</v>
      </c>
      <c r="C519" t="s">
        <v>336</v>
      </c>
      <c r="D519" t="s">
        <v>332</v>
      </c>
      <c r="E519" t="s">
        <v>229</v>
      </c>
      <c r="F519" t="s">
        <v>110</v>
      </c>
      <c r="G519" t="s">
        <v>29</v>
      </c>
      <c r="R519" t="str">
        <f>IF(AND(VLOOKUP(Sheet3!A519,A:G,1,FALSE)=Sheet3!A519,VLOOKUP(Sheet3!A519,A:G,3,FALSE)=Sheet3!B519,VLOOKUP(Sheet3!A519,A:G,4,FALSE)=Sheet3!C519,VLOOKUP(Sheet3!A519,A:G,5,FALSE)=Sheet3!D519,VLOOKUP(Sheet3!A519,A:G,6,FALSE)=Sheet3!E519,VLOOKUP(Sheet3!A519,A:G,7,FALSE)=Sheet3!F519),VLOOKUP(Sheet3!A519,A:G,2,FALSE),"wpw")</f>
        <v>wpw</v>
      </c>
    </row>
    <row r="520" spans="1:18" x14ac:dyDescent="0.25">
      <c r="A520" t="s">
        <v>191</v>
      </c>
      <c r="B520" t="s">
        <v>3123</v>
      </c>
      <c r="C520" t="s">
        <v>333</v>
      </c>
      <c r="D520" t="s">
        <v>328</v>
      </c>
      <c r="E520" t="s">
        <v>132</v>
      </c>
      <c r="F520" t="s">
        <v>110</v>
      </c>
      <c r="G520" t="s">
        <v>48</v>
      </c>
      <c r="R520" t="str">
        <f>IF(AND(VLOOKUP(Sheet3!A520,A:G,1,FALSE)=Sheet3!A520,VLOOKUP(Sheet3!A520,A:G,3,FALSE)=Sheet3!B520,VLOOKUP(Sheet3!A520,A:G,4,FALSE)=Sheet3!C520,VLOOKUP(Sheet3!A520,A:G,5,FALSE)=Sheet3!D520,VLOOKUP(Sheet3!A520,A:G,6,FALSE)=Sheet3!E520,VLOOKUP(Sheet3!A520,A:G,7,FALSE)=Sheet3!F520),VLOOKUP(Sheet3!A520,A:G,2,FALSE),"wpw")</f>
        <v>wpw</v>
      </c>
    </row>
    <row r="521" spans="1:18" x14ac:dyDescent="0.25">
      <c r="A521" t="s">
        <v>191</v>
      </c>
      <c r="B521" t="s">
        <v>3147</v>
      </c>
      <c r="C521" t="s">
        <v>333</v>
      </c>
      <c r="D521" t="s">
        <v>328</v>
      </c>
      <c r="E521" t="s">
        <v>200</v>
      </c>
      <c r="F521" t="s">
        <v>110</v>
      </c>
      <c r="G521" t="s">
        <v>48</v>
      </c>
      <c r="R521" t="str">
        <f>IF(AND(VLOOKUP(Sheet3!A521,A:G,1,FALSE)=Sheet3!A521,VLOOKUP(Sheet3!A521,A:G,3,FALSE)=Sheet3!B521,VLOOKUP(Sheet3!A521,A:G,4,FALSE)=Sheet3!C521,VLOOKUP(Sheet3!A521,A:G,5,FALSE)=Sheet3!D521,VLOOKUP(Sheet3!A521,A:G,6,FALSE)=Sheet3!E521,VLOOKUP(Sheet3!A521,A:G,7,FALSE)=Sheet3!F521),VLOOKUP(Sheet3!A521,A:G,2,FALSE),"wpw")</f>
        <v>wpw</v>
      </c>
    </row>
    <row r="522" spans="1:18" x14ac:dyDescent="0.25">
      <c r="A522" t="s">
        <v>191</v>
      </c>
      <c r="B522" t="s">
        <v>3221</v>
      </c>
      <c r="C522" t="s">
        <v>333</v>
      </c>
      <c r="D522" t="s">
        <v>328</v>
      </c>
      <c r="E522" t="s">
        <v>200</v>
      </c>
      <c r="F522" t="s">
        <v>110</v>
      </c>
      <c r="G522" t="s">
        <v>48</v>
      </c>
      <c r="R522" t="str">
        <f>IF(AND(VLOOKUP(Sheet3!A522,A:G,1,FALSE)=Sheet3!A522,VLOOKUP(Sheet3!A522,A:G,3,FALSE)=Sheet3!B522,VLOOKUP(Sheet3!A522,A:G,4,FALSE)=Sheet3!C522,VLOOKUP(Sheet3!A522,A:G,5,FALSE)=Sheet3!D522,VLOOKUP(Sheet3!A522,A:G,6,FALSE)=Sheet3!E522,VLOOKUP(Sheet3!A522,A:G,7,FALSE)=Sheet3!F522),VLOOKUP(Sheet3!A522,A:G,2,FALSE),"wpw")</f>
        <v>wpw</v>
      </c>
    </row>
    <row r="523" spans="1:18" x14ac:dyDescent="0.25">
      <c r="A523" t="s">
        <v>191</v>
      </c>
      <c r="B523" t="s">
        <v>3247</v>
      </c>
      <c r="C523" t="s">
        <v>333</v>
      </c>
      <c r="D523" t="s">
        <v>339</v>
      </c>
      <c r="E523" t="s">
        <v>132</v>
      </c>
      <c r="F523" t="s">
        <v>99</v>
      </c>
      <c r="G523" t="s">
        <v>115</v>
      </c>
      <c r="R523" t="str">
        <f>IF(AND(VLOOKUP(Sheet3!A523,A:G,1,FALSE)=Sheet3!A523,VLOOKUP(Sheet3!A523,A:G,3,FALSE)=Sheet3!B523,VLOOKUP(Sheet3!A523,A:G,4,FALSE)=Sheet3!C523,VLOOKUP(Sheet3!A523,A:G,5,FALSE)=Sheet3!D523,VLOOKUP(Sheet3!A523,A:G,6,FALSE)=Sheet3!E523,VLOOKUP(Sheet3!A523,A:G,7,FALSE)=Sheet3!F523),VLOOKUP(Sheet3!A523,A:G,2,FALSE),"wpw")</f>
        <v>wpw</v>
      </c>
    </row>
    <row r="524" spans="1:18" x14ac:dyDescent="0.25">
      <c r="A524" t="s">
        <v>191</v>
      </c>
      <c r="B524" t="s">
        <v>3250</v>
      </c>
      <c r="C524" t="s">
        <v>333</v>
      </c>
      <c r="D524" t="s">
        <v>328</v>
      </c>
      <c r="E524" t="s">
        <v>132</v>
      </c>
      <c r="F524" t="s">
        <v>110</v>
      </c>
      <c r="G524" t="s">
        <v>48</v>
      </c>
      <c r="R524" t="str">
        <f>IF(AND(VLOOKUP(Sheet3!A524,A:G,1,FALSE)=Sheet3!A524,VLOOKUP(Sheet3!A524,A:G,3,FALSE)=Sheet3!B524,VLOOKUP(Sheet3!A524,A:G,4,FALSE)=Sheet3!C524,VLOOKUP(Sheet3!A524,A:G,5,FALSE)=Sheet3!D524,VLOOKUP(Sheet3!A524,A:G,6,FALSE)=Sheet3!E524,VLOOKUP(Sheet3!A524,A:G,7,FALSE)=Sheet3!F524),VLOOKUP(Sheet3!A524,A:G,2,FALSE),"wpw")</f>
        <v>wpw</v>
      </c>
    </row>
    <row r="525" spans="1:18" x14ac:dyDescent="0.25">
      <c r="A525" t="s">
        <v>191</v>
      </c>
      <c r="B525" t="s">
        <v>3311</v>
      </c>
      <c r="C525" t="s">
        <v>333</v>
      </c>
      <c r="D525" t="s">
        <v>328</v>
      </c>
      <c r="E525" t="s">
        <v>200</v>
      </c>
      <c r="F525" t="s">
        <v>99</v>
      </c>
      <c r="G525" t="s">
        <v>115</v>
      </c>
      <c r="R525" t="str">
        <f>IF(AND(VLOOKUP(Sheet3!A525,A:G,1,FALSE)=Sheet3!A525,VLOOKUP(Sheet3!A525,A:G,3,FALSE)=Sheet3!B525,VLOOKUP(Sheet3!A525,A:G,4,FALSE)=Sheet3!C525,VLOOKUP(Sheet3!A525,A:G,5,FALSE)=Sheet3!D525,VLOOKUP(Sheet3!A525,A:G,6,FALSE)=Sheet3!E525,VLOOKUP(Sheet3!A525,A:G,7,FALSE)=Sheet3!F525),VLOOKUP(Sheet3!A525,A:G,2,FALSE),"wpw")</f>
        <v>wpw</v>
      </c>
    </row>
    <row r="526" spans="1:18" x14ac:dyDescent="0.25">
      <c r="A526" t="s">
        <v>191</v>
      </c>
      <c r="B526" t="s">
        <v>3327</v>
      </c>
      <c r="C526" t="s">
        <v>333</v>
      </c>
      <c r="D526" t="s">
        <v>5367</v>
      </c>
      <c r="E526" t="s">
        <v>200</v>
      </c>
      <c r="F526" t="s">
        <v>110</v>
      </c>
      <c r="G526" t="s">
        <v>48</v>
      </c>
      <c r="R526" t="str">
        <f>IF(AND(VLOOKUP(Sheet3!A526,A:G,1,FALSE)=Sheet3!A526,VLOOKUP(Sheet3!A526,A:G,3,FALSE)=Sheet3!B526,VLOOKUP(Sheet3!A526,A:G,4,FALSE)=Sheet3!C526,VLOOKUP(Sheet3!A526,A:G,5,FALSE)=Sheet3!D526,VLOOKUP(Sheet3!A526,A:G,6,FALSE)=Sheet3!E526,VLOOKUP(Sheet3!A526,A:G,7,FALSE)=Sheet3!F526),VLOOKUP(Sheet3!A526,A:G,2,FALSE),"wpw")</f>
        <v>/laptop-specs/lenovo-legion-y540-15-246/</v>
      </c>
    </row>
    <row r="527" spans="1:18" x14ac:dyDescent="0.25">
      <c r="A527" t="s">
        <v>191</v>
      </c>
      <c r="B527" t="s">
        <v>3476</v>
      </c>
      <c r="C527" t="s">
        <v>333</v>
      </c>
      <c r="D527" t="s">
        <v>330</v>
      </c>
      <c r="E527" t="s">
        <v>132</v>
      </c>
      <c r="F527" t="s">
        <v>99</v>
      </c>
      <c r="G527" t="s">
        <v>223</v>
      </c>
      <c r="R527" t="str">
        <f>IF(AND(VLOOKUP(Sheet3!A527,A:G,1,FALSE)=Sheet3!A527,VLOOKUP(Sheet3!A527,A:G,3,FALSE)=Sheet3!B527,VLOOKUP(Sheet3!A527,A:G,4,FALSE)=Sheet3!C527,VLOOKUP(Sheet3!A527,A:G,5,FALSE)=Sheet3!D527,VLOOKUP(Sheet3!A527,A:G,6,FALSE)=Sheet3!E527,VLOOKUP(Sheet3!A527,A:G,7,FALSE)=Sheet3!F527),VLOOKUP(Sheet3!A527,A:G,2,FALSE),"wpw")</f>
        <v>wpw</v>
      </c>
    </row>
    <row r="528" spans="1:18" x14ac:dyDescent="0.25">
      <c r="A528" t="s">
        <v>191</v>
      </c>
      <c r="B528" t="s">
        <v>3483</v>
      </c>
      <c r="C528" t="s">
        <v>333</v>
      </c>
      <c r="D528" t="s">
        <v>339</v>
      </c>
      <c r="E528" t="s">
        <v>132</v>
      </c>
      <c r="F528" t="s">
        <v>110</v>
      </c>
      <c r="G528" t="s">
        <v>48</v>
      </c>
      <c r="R528" t="str">
        <f>IF(AND(VLOOKUP(Sheet3!A528,A:G,1,FALSE)=Sheet3!A528,VLOOKUP(Sheet3!A528,A:G,3,FALSE)=Sheet3!B528,VLOOKUP(Sheet3!A528,A:G,4,FALSE)=Sheet3!C528,VLOOKUP(Sheet3!A528,A:G,5,FALSE)=Sheet3!D528,VLOOKUP(Sheet3!A528,A:G,6,FALSE)=Sheet3!E528,VLOOKUP(Sheet3!A528,A:G,7,FALSE)=Sheet3!F528),VLOOKUP(Sheet3!A528,A:G,2,FALSE),"wpw")</f>
        <v>wpw</v>
      </c>
    </row>
    <row r="529" spans="1:18" x14ac:dyDescent="0.25">
      <c r="A529" t="s">
        <v>191</v>
      </c>
      <c r="B529" t="s">
        <v>3571</v>
      </c>
      <c r="C529" t="s">
        <v>333</v>
      </c>
      <c r="D529" t="s">
        <v>330</v>
      </c>
      <c r="E529" t="s">
        <v>132</v>
      </c>
      <c r="F529" t="s">
        <v>99</v>
      </c>
      <c r="G529" t="s">
        <v>223</v>
      </c>
      <c r="R529" t="str">
        <f>IF(AND(VLOOKUP(Sheet3!A529,A:G,1,FALSE)=Sheet3!A529,VLOOKUP(Sheet3!A529,A:G,3,FALSE)=Sheet3!B529,VLOOKUP(Sheet3!A529,A:G,4,FALSE)=Sheet3!C529,VLOOKUP(Sheet3!A529,A:G,5,FALSE)=Sheet3!D529,VLOOKUP(Sheet3!A529,A:G,6,FALSE)=Sheet3!E529,VLOOKUP(Sheet3!A529,A:G,7,FALSE)=Sheet3!F529),VLOOKUP(Sheet3!A529,A:G,2,FALSE),"wpw")</f>
        <v>wpw</v>
      </c>
    </row>
    <row r="530" spans="1:18" x14ac:dyDescent="0.25">
      <c r="A530" t="s">
        <v>191</v>
      </c>
      <c r="B530" t="s">
        <v>3718</v>
      </c>
      <c r="C530" t="s">
        <v>333</v>
      </c>
      <c r="D530" t="s">
        <v>328</v>
      </c>
      <c r="E530" t="s">
        <v>132</v>
      </c>
      <c r="F530" t="s">
        <v>99</v>
      </c>
      <c r="G530" t="s">
        <v>208</v>
      </c>
      <c r="R530" t="str">
        <f>IF(AND(VLOOKUP(Sheet3!A530,A:G,1,FALSE)=Sheet3!A530,VLOOKUP(Sheet3!A530,A:G,3,FALSE)=Sheet3!B530,VLOOKUP(Sheet3!A530,A:G,4,FALSE)=Sheet3!C530,VLOOKUP(Sheet3!A530,A:G,5,FALSE)=Sheet3!D530,VLOOKUP(Sheet3!A530,A:G,6,FALSE)=Sheet3!E530,VLOOKUP(Sheet3!A530,A:G,7,FALSE)=Sheet3!F530),VLOOKUP(Sheet3!A530,A:G,2,FALSE),"wpw")</f>
        <v>wpw</v>
      </c>
    </row>
    <row r="531" spans="1:18" x14ac:dyDescent="0.25">
      <c r="A531" t="s">
        <v>191</v>
      </c>
      <c r="B531" t="s">
        <v>3766</v>
      </c>
      <c r="C531" t="s">
        <v>333</v>
      </c>
      <c r="D531" t="s">
        <v>328</v>
      </c>
      <c r="E531" t="s">
        <v>132</v>
      </c>
      <c r="F531" t="s">
        <v>99</v>
      </c>
      <c r="G531" t="s">
        <v>245</v>
      </c>
      <c r="R531" t="str">
        <f>IF(AND(VLOOKUP(Sheet3!A531,A:G,1,FALSE)=Sheet3!A531,VLOOKUP(Sheet3!A531,A:G,3,FALSE)=Sheet3!B531,VLOOKUP(Sheet3!A531,A:G,4,FALSE)=Sheet3!C531,VLOOKUP(Sheet3!A531,A:G,5,FALSE)=Sheet3!D531,VLOOKUP(Sheet3!A531,A:G,6,FALSE)=Sheet3!E531,VLOOKUP(Sheet3!A531,A:G,7,FALSE)=Sheet3!F531),VLOOKUP(Sheet3!A531,A:G,2,FALSE),"wpw")</f>
        <v>wpw</v>
      </c>
    </row>
    <row r="532" spans="1:18" x14ac:dyDescent="0.25">
      <c r="A532" t="s">
        <v>191</v>
      </c>
      <c r="B532" t="s">
        <v>3778</v>
      </c>
      <c r="C532" t="s">
        <v>333</v>
      </c>
      <c r="D532" t="s">
        <v>339</v>
      </c>
      <c r="E532" t="s">
        <v>200</v>
      </c>
      <c r="F532" t="s">
        <v>99</v>
      </c>
      <c r="G532" t="s">
        <v>115</v>
      </c>
      <c r="R532" t="str">
        <f>IF(AND(VLOOKUP(Sheet3!A532,A:G,1,FALSE)=Sheet3!A532,VLOOKUP(Sheet3!A532,A:G,3,FALSE)=Sheet3!B532,VLOOKUP(Sheet3!A532,A:G,4,FALSE)=Sheet3!C532,VLOOKUP(Sheet3!A532,A:G,5,FALSE)=Sheet3!D532,VLOOKUP(Sheet3!A532,A:G,6,FALSE)=Sheet3!E532,VLOOKUP(Sheet3!A532,A:G,7,FALSE)=Sheet3!F532),VLOOKUP(Sheet3!A532,A:G,2,FALSE),"wpw")</f>
        <v>wpw</v>
      </c>
    </row>
    <row r="533" spans="1:18" x14ac:dyDescent="0.25">
      <c r="A533" t="s">
        <v>191</v>
      </c>
      <c r="B533" t="s">
        <v>3817</v>
      </c>
      <c r="C533" t="s">
        <v>333</v>
      </c>
      <c r="D533" t="s">
        <v>328</v>
      </c>
      <c r="E533" t="s">
        <v>132</v>
      </c>
      <c r="F533" t="s">
        <v>211</v>
      </c>
      <c r="G533" t="s">
        <v>223</v>
      </c>
      <c r="R533" t="str">
        <f>IF(AND(VLOOKUP(Sheet3!A533,A:G,1,FALSE)=Sheet3!A533,VLOOKUP(Sheet3!A533,A:G,3,FALSE)=Sheet3!B533,VLOOKUP(Sheet3!A533,A:G,4,FALSE)=Sheet3!C533,VLOOKUP(Sheet3!A533,A:G,5,FALSE)=Sheet3!D533,VLOOKUP(Sheet3!A533,A:G,6,FALSE)=Sheet3!E533,VLOOKUP(Sheet3!A533,A:G,7,FALSE)=Sheet3!F533),VLOOKUP(Sheet3!A533,A:G,2,FALSE),"wpw")</f>
        <v>wpw</v>
      </c>
    </row>
    <row r="534" spans="1:18" x14ac:dyDescent="0.25">
      <c r="A534" t="s">
        <v>191</v>
      </c>
      <c r="B534" t="s">
        <v>3819</v>
      </c>
      <c r="C534" t="s">
        <v>333</v>
      </c>
      <c r="D534" t="s">
        <v>328</v>
      </c>
      <c r="E534" t="s">
        <v>132</v>
      </c>
      <c r="F534" t="s">
        <v>211</v>
      </c>
      <c r="G534" t="s">
        <v>223</v>
      </c>
      <c r="R534" t="str">
        <f>IF(AND(VLOOKUP(Sheet3!A534,A:G,1,FALSE)=Sheet3!A534,VLOOKUP(Sheet3!A534,A:G,3,FALSE)=Sheet3!B534,VLOOKUP(Sheet3!A534,A:G,4,FALSE)=Sheet3!C534,VLOOKUP(Sheet3!A534,A:G,5,FALSE)=Sheet3!D534,VLOOKUP(Sheet3!A534,A:G,6,FALSE)=Sheet3!E534,VLOOKUP(Sheet3!A534,A:G,7,FALSE)=Sheet3!F534),VLOOKUP(Sheet3!A534,A:G,2,FALSE),"wpw")</f>
        <v>wpw</v>
      </c>
    </row>
    <row r="535" spans="1:18" x14ac:dyDescent="0.25">
      <c r="A535" t="s">
        <v>191</v>
      </c>
      <c r="B535" t="s">
        <v>3847</v>
      </c>
      <c r="C535" t="s">
        <v>333</v>
      </c>
      <c r="D535" t="s">
        <v>328</v>
      </c>
      <c r="E535" t="s">
        <v>132</v>
      </c>
      <c r="F535" t="s">
        <v>99</v>
      </c>
      <c r="G535" t="s">
        <v>245</v>
      </c>
      <c r="R535" t="str">
        <f>IF(AND(VLOOKUP(Sheet3!A535,A:G,1,FALSE)=Sheet3!A535,VLOOKUP(Sheet3!A535,A:G,3,FALSE)=Sheet3!B535,VLOOKUP(Sheet3!A535,A:G,4,FALSE)=Sheet3!C535,VLOOKUP(Sheet3!A535,A:G,5,FALSE)=Sheet3!D535,VLOOKUP(Sheet3!A535,A:G,6,FALSE)=Sheet3!E535,VLOOKUP(Sheet3!A535,A:G,7,FALSE)=Sheet3!F535),VLOOKUP(Sheet3!A535,A:G,2,FALSE),"wpw")</f>
        <v>wpw</v>
      </c>
    </row>
    <row r="536" spans="1:18" x14ac:dyDescent="0.25">
      <c r="A536" t="s">
        <v>191</v>
      </c>
      <c r="B536" t="s">
        <v>4010</v>
      </c>
      <c r="C536" t="s">
        <v>333</v>
      </c>
      <c r="D536" t="s">
        <v>328</v>
      </c>
      <c r="E536" t="s">
        <v>132</v>
      </c>
      <c r="F536" t="s">
        <v>211</v>
      </c>
      <c r="G536" t="s">
        <v>210</v>
      </c>
      <c r="R536" t="str">
        <f>IF(AND(VLOOKUP(Sheet3!A536,A:G,1,FALSE)=Sheet3!A536,VLOOKUP(Sheet3!A536,A:G,3,FALSE)=Sheet3!B536,VLOOKUP(Sheet3!A536,A:G,4,FALSE)=Sheet3!C536,VLOOKUP(Sheet3!A536,A:G,5,FALSE)=Sheet3!D536,VLOOKUP(Sheet3!A536,A:G,6,FALSE)=Sheet3!E536,VLOOKUP(Sheet3!A536,A:G,7,FALSE)=Sheet3!F536),VLOOKUP(Sheet3!A536,A:G,2,FALSE),"wpw")</f>
        <v>wpw</v>
      </c>
    </row>
    <row r="537" spans="1:18" x14ac:dyDescent="0.25">
      <c r="A537" t="s">
        <v>191</v>
      </c>
      <c r="B537" t="s">
        <v>4067</v>
      </c>
      <c r="C537" t="s">
        <v>333</v>
      </c>
      <c r="D537" t="s">
        <v>328</v>
      </c>
      <c r="E537" t="s">
        <v>132</v>
      </c>
      <c r="F537" t="s">
        <v>99</v>
      </c>
      <c r="G537" t="s">
        <v>223</v>
      </c>
      <c r="R537" t="str">
        <f>IF(AND(VLOOKUP(Sheet3!A537,A:G,1,FALSE)=Sheet3!A537,VLOOKUP(Sheet3!A537,A:G,3,FALSE)=Sheet3!B537,VLOOKUP(Sheet3!A537,A:G,4,FALSE)=Sheet3!C537,VLOOKUP(Sheet3!A537,A:G,5,FALSE)=Sheet3!D537,VLOOKUP(Sheet3!A537,A:G,6,FALSE)=Sheet3!E537,VLOOKUP(Sheet3!A537,A:G,7,FALSE)=Sheet3!F537),VLOOKUP(Sheet3!A537,A:G,2,FALSE),"wpw")</f>
        <v>wpw</v>
      </c>
    </row>
    <row r="538" spans="1:18" x14ac:dyDescent="0.25">
      <c r="A538" t="s">
        <v>203</v>
      </c>
      <c r="B538" t="s">
        <v>3169</v>
      </c>
      <c r="C538" t="s">
        <v>336</v>
      </c>
      <c r="D538" t="s">
        <v>332</v>
      </c>
      <c r="E538" t="s">
        <v>132</v>
      </c>
      <c r="F538" t="s">
        <v>110</v>
      </c>
      <c r="G538" t="s">
        <v>29</v>
      </c>
      <c r="R538" t="str">
        <f>IF(AND(VLOOKUP(Sheet3!A538,A:G,1,FALSE)=Sheet3!A538,VLOOKUP(Sheet3!A538,A:G,3,FALSE)=Sheet3!B538,VLOOKUP(Sheet3!A538,A:G,4,FALSE)=Sheet3!C538,VLOOKUP(Sheet3!A538,A:G,5,FALSE)=Sheet3!D538,VLOOKUP(Sheet3!A538,A:G,6,FALSE)=Sheet3!E538,VLOOKUP(Sheet3!A538,A:G,7,FALSE)=Sheet3!F538),VLOOKUP(Sheet3!A538,A:G,2,FALSE),"wpw")</f>
        <v>wpw</v>
      </c>
    </row>
    <row r="539" spans="1:18" x14ac:dyDescent="0.25">
      <c r="A539" t="s">
        <v>203</v>
      </c>
      <c r="B539" t="s">
        <v>3175</v>
      </c>
      <c r="C539" t="s">
        <v>336</v>
      </c>
      <c r="D539" t="s">
        <v>332</v>
      </c>
      <c r="E539" t="s">
        <v>132</v>
      </c>
      <c r="F539" t="s">
        <v>110</v>
      </c>
      <c r="G539" t="s">
        <v>29</v>
      </c>
      <c r="R539" t="str">
        <f>IF(AND(VLOOKUP(Sheet3!A539,A:G,1,FALSE)=Sheet3!A539,VLOOKUP(Sheet3!A539,A:G,3,FALSE)=Sheet3!B539,VLOOKUP(Sheet3!A539,A:G,4,FALSE)=Sheet3!C539,VLOOKUP(Sheet3!A539,A:G,5,FALSE)=Sheet3!D539,VLOOKUP(Sheet3!A539,A:G,6,FALSE)=Sheet3!E539,VLOOKUP(Sheet3!A539,A:G,7,FALSE)=Sheet3!F539),VLOOKUP(Sheet3!A539,A:G,2,FALSE),"wpw")</f>
        <v>wpw</v>
      </c>
    </row>
    <row r="540" spans="1:18" x14ac:dyDescent="0.25">
      <c r="A540" t="s">
        <v>203</v>
      </c>
      <c r="B540" t="s">
        <v>3179</v>
      </c>
      <c r="C540" t="s">
        <v>336</v>
      </c>
      <c r="D540" t="s">
        <v>332</v>
      </c>
      <c r="E540" t="s">
        <v>132</v>
      </c>
      <c r="F540" t="s">
        <v>110</v>
      </c>
      <c r="G540" t="s">
        <v>29</v>
      </c>
      <c r="R540" t="str">
        <f>IF(AND(VLOOKUP(Sheet3!A540,A:G,1,FALSE)=Sheet3!A540,VLOOKUP(Sheet3!A540,A:G,3,FALSE)=Sheet3!B540,VLOOKUP(Sheet3!A540,A:G,4,FALSE)=Sheet3!C540,VLOOKUP(Sheet3!A540,A:G,5,FALSE)=Sheet3!D540,VLOOKUP(Sheet3!A540,A:G,6,FALSE)=Sheet3!E540,VLOOKUP(Sheet3!A540,A:G,7,FALSE)=Sheet3!F540),VLOOKUP(Sheet3!A540,A:G,2,FALSE),"wpw")</f>
        <v>wpw</v>
      </c>
    </row>
    <row r="541" spans="1:18" x14ac:dyDescent="0.25">
      <c r="A541" t="s">
        <v>203</v>
      </c>
      <c r="B541" t="s">
        <v>3263</v>
      </c>
      <c r="C541" t="s">
        <v>336</v>
      </c>
      <c r="D541" t="s">
        <v>332</v>
      </c>
      <c r="E541" t="s">
        <v>132</v>
      </c>
      <c r="F541" t="s">
        <v>114</v>
      </c>
      <c r="G541" t="s">
        <v>48</v>
      </c>
      <c r="R541" t="str">
        <f>IF(AND(VLOOKUP(Sheet3!A541,A:G,1,FALSE)=Sheet3!A541,VLOOKUP(Sheet3!A541,A:G,3,FALSE)=Sheet3!B541,VLOOKUP(Sheet3!A541,A:G,4,FALSE)=Sheet3!C541,VLOOKUP(Sheet3!A541,A:G,5,FALSE)=Sheet3!D541,VLOOKUP(Sheet3!A541,A:G,6,FALSE)=Sheet3!E541,VLOOKUP(Sheet3!A541,A:G,7,FALSE)=Sheet3!F541),VLOOKUP(Sheet3!A541,A:G,2,FALSE),"wpw")</f>
        <v>wpw</v>
      </c>
    </row>
    <row r="542" spans="1:18" x14ac:dyDescent="0.25">
      <c r="A542" t="s">
        <v>203</v>
      </c>
      <c r="B542" t="s">
        <v>3277</v>
      </c>
      <c r="C542" t="s">
        <v>336</v>
      </c>
      <c r="D542" t="s">
        <v>332</v>
      </c>
      <c r="E542" t="s">
        <v>132</v>
      </c>
      <c r="F542" t="s">
        <v>110</v>
      </c>
      <c r="G542" t="s">
        <v>206</v>
      </c>
      <c r="R542" t="str">
        <f>IF(AND(VLOOKUP(Sheet3!A542,A:G,1,FALSE)=Sheet3!A542,VLOOKUP(Sheet3!A542,A:G,3,FALSE)=Sheet3!B542,VLOOKUP(Sheet3!A542,A:G,4,FALSE)=Sheet3!C542,VLOOKUP(Sheet3!A542,A:G,5,FALSE)=Sheet3!D542,VLOOKUP(Sheet3!A542,A:G,6,FALSE)=Sheet3!E542,VLOOKUP(Sheet3!A542,A:G,7,FALSE)=Sheet3!F542),VLOOKUP(Sheet3!A542,A:G,2,FALSE),"wpw")</f>
        <v>wpw</v>
      </c>
    </row>
    <row r="543" spans="1:18" x14ac:dyDescent="0.25">
      <c r="A543" t="s">
        <v>203</v>
      </c>
      <c r="B543" t="s">
        <v>3286</v>
      </c>
      <c r="C543" t="s">
        <v>336</v>
      </c>
      <c r="D543" t="s">
        <v>332</v>
      </c>
      <c r="E543" t="s">
        <v>132</v>
      </c>
      <c r="F543" t="s">
        <v>110</v>
      </c>
      <c r="G543" t="s">
        <v>206</v>
      </c>
      <c r="R543" t="str">
        <f>IF(AND(VLOOKUP(Sheet3!A543,A:G,1,FALSE)=Sheet3!A543,VLOOKUP(Sheet3!A543,A:G,3,FALSE)=Sheet3!B543,VLOOKUP(Sheet3!A543,A:G,4,FALSE)=Sheet3!C543,VLOOKUP(Sheet3!A543,A:G,5,FALSE)=Sheet3!D543,VLOOKUP(Sheet3!A543,A:G,6,FALSE)=Sheet3!E543,VLOOKUP(Sheet3!A543,A:G,7,FALSE)=Sheet3!F543),VLOOKUP(Sheet3!A543,A:G,2,FALSE),"wpw")</f>
        <v>wpw</v>
      </c>
    </row>
    <row r="544" spans="1:18" x14ac:dyDescent="0.25">
      <c r="A544" t="s">
        <v>203</v>
      </c>
      <c r="B544" t="s">
        <v>3315</v>
      </c>
      <c r="C544" t="s">
        <v>336</v>
      </c>
      <c r="D544" t="s">
        <v>332</v>
      </c>
      <c r="E544" t="s">
        <v>132</v>
      </c>
      <c r="F544" t="s">
        <v>99</v>
      </c>
      <c r="G544" t="s">
        <v>29</v>
      </c>
      <c r="R544" t="str">
        <f>IF(AND(VLOOKUP(Sheet3!A544,A:G,1,FALSE)=Sheet3!A544,VLOOKUP(Sheet3!A544,A:G,3,FALSE)=Sheet3!B544,VLOOKUP(Sheet3!A544,A:G,4,FALSE)=Sheet3!C544,VLOOKUP(Sheet3!A544,A:G,5,FALSE)=Sheet3!D544,VLOOKUP(Sheet3!A544,A:G,6,FALSE)=Sheet3!E544,VLOOKUP(Sheet3!A544,A:G,7,FALSE)=Sheet3!F544),VLOOKUP(Sheet3!A544,A:G,2,FALSE),"wpw")</f>
        <v>/laptop-specs/lenovo-legion-y720-17/</v>
      </c>
    </row>
    <row r="545" spans="1:18" x14ac:dyDescent="0.25">
      <c r="A545" t="s">
        <v>203</v>
      </c>
      <c r="B545" t="s">
        <v>3333</v>
      </c>
      <c r="C545" t="s">
        <v>336</v>
      </c>
      <c r="D545" t="s">
        <v>332</v>
      </c>
      <c r="E545" t="s">
        <v>132</v>
      </c>
      <c r="F545" t="s">
        <v>114</v>
      </c>
      <c r="G545" t="s">
        <v>48</v>
      </c>
      <c r="R545" t="str">
        <f>IF(AND(VLOOKUP(Sheet3!A545,A:G,1,FALSE)=Sheet3!A545,VLOOKUP(Sheet3!A545,A:G,3,FALSE)=Sheet3!B545,VLOOKUP(Sheet3!A545,A:G,4,FALSE)=Sheet3!C545,VLOOKUP(Sheet3!A545,A:G,5,FALSE)=Sheet3!D545,VLOOKUP(Sheet3!A545,A:G,6,FALSE)=Sheet3!E545,VLOOKUP(Sheet3!A545,A:G,7,FALSE)=Sheet3!F545),VLOOKUP(Sheet3!A545,A:G,2,FALSE),"wpw")</f>
        <v>wpw</v>
      </c>
    </row>
    <row r="546" spans="1:18" x14ac:dyDescent="0.25">
      <c r="A546" t="s">
        <v>203</v>
      </c>
      <c r="B546" t="s">
        <v>3337</v>
      </c>
      <c r="C546" t="s">
        <v>336</v>
      </c>
      <c r="D546" t="s">
        <v>332</v>
      </c>
      <c r="E546" t="s">
        <v>132</v>
      </c>
      <c r="F546" t="s">
        <v>99</v>
      </c>
      <c r="G546" t="s">
        <v>29</v>
      </c>
      <c r="R546" t="str">
        <f>IF(AND(VLOOKUP(Sheet3!A546,A:G,1,FALSE)=Sheet3!A546,VLOOKUP(Sheet3!A546,A:G,3,FALSE)=Sheet3!B546,VLOOKUP(Sheet3!A546,A:G,4,FALSE)=Sheet3!C546,VLOOKUP(Sheet3!A546,A:G,5,FALSE)=Sheet3!D546,VLOOKUP(Sheet3!A546,A:G,6,FALSE)=Sheet3!E546,VLOOKUP(Sheet3!A546,A:G,7,FALSE)=Sheet3!F546),VLOOKUP(Sheet3!A546,A:G,2,FALSE),"wpw")</f>
        <v>wpw</v>
      </c>
    </row>
    <row r="547" spans="1:18" x14ac:dyDescent="0.25">
      <c r="A547" t="s">
        <v>203</v>
      </c>
      <c r="B547" t="s">
        <v>3357</v>
      </c>
      <c r="C547" t="s">
        <v>336</v>
      </c>
      <c r="D547" t="s">
        <v>332</v>
      </c>
      <c r="E547" t="s">
        <v>132</v>
      </c>
      <c r="F547" t="s">
        <v>114</v>
      </c>
      <c r="G547" t="s">
        <v>208</v>
      </c>
      <c r="R547" t="str">
        <f>IF(AND(VLOOKUP(Sheet3!A547,A:G,1,FALSE)=Sheet3!A547,VLOOKUP(Sheet3!A547,A:G,3,FALSE)=Sheet3!B547,VLOOKUP(Sheet3!A547,A:G,4,FALSE)=Sheet3!C547,VLOOKUP(Sheet3!A547,A:G,5,FALSE)=Sheet3!D547,VLOOKUP(Sheet3!A547,A:G,6,FALSE)=Sheet3!E547,VLOOKUP(Sheet3!A547,A:G,7,FALSE)=Sheet3!F547),VLOOKUP(Sheet3!A547,A:G,2,FALSE),"wpw")</f>
        <v>wpw</v>
      </c>
    </row>
    <row r="548" spans="1:18" x14ac:dyDescent="0.25">
      <c r="A548" t="s">
        <v>203</v>
      </c>
      <c r="B548" t="s">
        <v>3362</v>
      </c>
      <c r="C548" t="s">
        <v>336</v>
      </c>
      <c r="D548" t="s">
        <v>332</v>
      </c>
      <c r="E548" t="s">
        <v>132</v>
      </c>
      <c r="F548" t="s">
        <v>99</v>
      </c>
      <c r="G548" t="s">
        <v>206</v>
      </c>
      <c r="R548" t="str">
        <f>IF(AND(VLOOKUP(Sheet3!A548,A:G,1,FALSE)=Sheet3!A548,VLOOKUP(Sheet3!A548,A:G,3,FALSE)=Sheet3!B548,VLOOKUP(Sheet3!A548,A:G,4,FALSE)=Sheet3!C548,VLOOKUP(Sheet3!A548,A:G,5,FALSE)=Sheet3!D548,VLOOKUP(Sheet3!A548,A:G,6,FALSE)=Sheet3!E548,VLOOKUP(Sheet3!A548,A:G,7,FALSE)=Sheet3!F548),VLOOKUP(Sheet3!A548,A:G,2,FALSE),"wpw")</f>
        <v>wpw</v>
      </c>
    </row>
    <row r="549" spans="1:18" x14ac:dyDescent="0.25">
      <c r="A549" t="s">
        <v>203</v>
      </c>
      <c r="B549" t="s">
        <v>3377</v>
      </c>
      <c r="C549" t="s">
        <v>336</v>
      </c>
      <c r="D549" t="s">
        <v>332</v>
      </c>
      <c r="E549" t="s">
        <v>132</v>
      </c>
      <c r="F549" t="s">
        <v>99</v>
      </c>
      <c r="G549" t="s">
        <v>202</v>
      </c>
      <c r="R549" t="str">
        <f>IF(AND(VLOOKUP(Sheet3!A549,A:G,1,FALSE)=Sheet3!A549,VLOOKUP(Sheet3!A549,A:G,3,FALSE)=Sheet3!B549,VLOOKUP(Sheet3!A549,A:G,4,FALSE)=Sheet3!C549,VLOOKUP(Sheet3!A549,A:G,5,FALSE)=Sheet3!D549,VLOOKUP(Sheet3!A549,A:G,6,FALSE)=Sheet3!E549,VLOOKUP(Sheet3!A549,A:G,7,FALSE)=Sheet3!F549),VLOOKUP(Sheet3!A549,A:G,2,FALSE),"wpw")</f>
        <v>wpw</v>
      </c>
    </row>
    <row r="550" spans="1:18" x14ac:dyDescent="0.25">
      <c r="A550" t="s">
        <v>203</v>
      </c>
      <c r="B550" t="s">
        <v>3380</v>
      </c>
      <c r="C550" t="s">
        <v>336</v>
      </c>
      <c r="D550" t="s">
        <v>332</v>
      </c>
      <c r="E550" t="s">
        <v>132</v>
      </c>
      <c r="F550" t="s">
        <v>114</v>
      </c>
      <c r="G550" t="s">
        <v>29</v>
      </c>
      <c r="R550" t="str">
        <f>IF(AND(VLOOKUP(Sheet3!A550,A:G,1,FALSE)=Sheet3!A550,VLOOKUP(Sheet3!A550,A:G,3,FALSE)=Sheet3!B550,VLOOKUP(Sheet3!A550,A:G,4,FALSE)=Sheet3!C550,VLOOKUP(Sheet3!A550,A:G,5,FALSE)=Sheet3!D550,VLOOKUP(Sheet3!A550,A:G,6,FALSE)=Sheet3!E550,VLOOKUP(Sheet3!A550,A:G,7,FALSE)=Sheet3!F550),VLOOKUP(Sheet3!A550,A:G,2,FALSE),"wpw")</f>
        <v>wpw</v>
      </c>
    </row>
    <row r="551" spans="1:18" x14ac:dyDescent="0.25">
      <c r="A551" t="s">
        <v>203</v>
      </c>
      <c r="B551" t="s">
        <v>3381</v>
      </c>
      <c r="C551" t="s">
        <v>336</v>
      </c>
      <c r="D551" t="s">
        <v>344</v>
      </c>
      <c r="E551" t="s">
        <v>132</v>
      </c>
      <c r="F551" t="s">
        <v>110</v>
      </c>
      <c r="G551" t="s">
        <v>29</v>
      </c>
      <c r="R551" t="str">
        <f>IF(AND(VLOOKUP(Sheet3!A551,A:G,1,FALSE)=Sheet3!A551,VLOOKUP(Sheet3!A551,A:G,3,FALSE)=Sheet3!B551,VLOOKUP(Sheet3!A551,A:G,4,FALSE)=Sheet3!C551,VLOOKUP(Sheet3!A551,A:G,5,FALSE)=Sheet3!D551,VLOOKUP(Sheet3!A551,A:G,6,FALSE)=Sheet3!E551,VLOOKUP(Sheet3!A551,A:G,7,FALSE)=Sheet3!F551),VLOOKUP(Sheet3!A551,A:G,2,FALSE),"wpw")</f>
        <v>wpw</v>
      </c>
    </row>
    <row r="552" spans="1:18" x14ac:dyDescent="0.25">
      <c r="A552" t="s">
        <v>203</v>
      </c>
      <c r="B552" t="s">
        <v>3387</v>
      </c>
      <c r="C552" t="s">
        <v>336</v>
      </c>
      <c r="D552" t="s">
        <v>332</v>
      </c>
      <c r="E552" t="s">
        <v>132</v>
      </c>
      <c r="F552" t="s">
        <v>114</v>
      </c>
      <c r="G552" t="s">
        <v>115</v>
      </c>
      <c r="R552" t="str">
        <f>IF(AND(VLOOKUP(Sheet3!A552,A:G,1,FALSE)=Sheet3!A552,VLOOKUP(Sheet3!A552,A:G,3,FALSE)=Sheet3!B552,VLOOKUP(Sheet3!A552,A:G,4,FALSE)=Sheet3!C552,VLOOKUP(Sheet3!A552,A:G,5,FALSE)=Sheet3!D552,VLOOKUP(Sheet3!A552,A:G,6,FALSE)=Sheet3!E552,VLOOKUP(Sheet3!A552,A:G,7,FALSE)=Sheet3!F552),VLOOKUP(Sheet3!A552,A:G,2,FALSE),"wpw")</f>
        <v>wpw</v>
      </c>
    </row>
    <row r="553" spans="1:18" x14ac:dyDescent="0.25">
      <c r="A553" t="s">
        <v>203</v>
      </c>
      <c r="B553" t="s">
        <v>3405</v>
      </c>
      <c r="C553" t="s">
        <v>336</v>
      </c>
      <c r="D553" t="s">
        <v>332</v>
      </c>
      <c r="E553" t="s">
        <v>132</v>
      </c>
      <c r="F553" t="s">
        <v>99</v>
      </c>
      <c r="G553" t="s">
        <v>206</v>
      </c>
    </row>
    <row r="554" spans="1:18" x14ac:dyDescent="0.25">
      <c r="A554" t="s">
        <v>203</v>
      </c>
      <c r="B554" t="s">
        <v>3418</v>
      </c>
      <c r="C554" t="s">
        <v>336</v>
      </c>
      <c r="D554" t="s">
        <v>332</v>
      </c>
      <c r="E554" t="s">
        <v>132</v>
      </c>
      <c r="F554" t="s">
        <v>99</v>
      </c>
      <c r="G554" t="s">
        <v>202</v>
      </c>
    </row>
    <row r="555" spans="1:18" x14ac:dyDescent="0.25">
      <c r="A555" t="s">
        <v>203</v>
      </c>
      <c r="B555" t="s">
        <v>3478</v>
      </c>
      <c r="C555" t="s">
        <v>336</v>
      </c>
      <c r="D555" t="s">
        <v>332</v>
      </c>
      <c r="E555" t="s">
        <v>132</v>
      </c>
      <c r="F555" t="s">
        <v>99</v>
      </c>
      <c r="G555" t="s">
        <v>115</v>
      </c>
    </row>
    <row r="556" spans="1:18" x14ac:dyDescent="0.25">
      <c r="A556" t="s">
        <v>203</v>
      </c>
      <c r="B556" t="s">
        <v>3530</v>
      </c>
      <c r="C556" t="s">
        <v>336</v>
      </c>
      <c r="D556" t="s">
        <v>332</v>
      </c>
      <c r="E556" t="s">
        <v>132</v>
      </c>
      <c r="F556" t="s">
        <v>211</v>
      </c>
      <c r="G556" t="s">
        <v>202</v>
      </c>
    </row>
    <row r="557" spans="1:18" x14ac:dyDescent="0.25">
      <c r="A557" t="s">
        <v>203</v>
      </c>
      <c r="B557" t="s">
        <v>3622</v>
      </c>
      <c r="C557" t="s">
        <v>336</v>
      </c>
      <c r="D557" t="s">
        <v>332</v>
      </c>
      <c r="E557" t="s">
        <v>132</v>
      </c>
      <c r="F557" t="s">
        <v>99</v>
      </c>
      <c r="G557" t="s">
        <v>197</v>
      </c>
    </row>
    <row r="558" spans="1:18" x14ac:dyDescent="0.25">
      <c r="A558" t="s">
        <v>203</v>
      </c>
      <c r="B558" t="s">
        <v>3634</v>
      </c>
      <c r="C558" t="s">
        <v>336</v>
      </c>
      <c r="D558" t="s">
        <v>332</v>
      </c>
      <c r="E558" t="s">
        <v>132</v>
      </c>
      <c r="F558" t="s">
        <v>99</v>
      </c>
      <c r="G558" t="s">
        <v>223</v>
      </c>
    </row>
    <row r="559" spans="1:18" x14ac:dyDescent="0.25">
      <c r="A559" t="s">
        <v>203</v>
      </c>
      <c r="B559" t="s">
        <v>3670</v>
      </c>
      <c r="C559" t="s">
        <v>336</v>
      </c>
      <c r="D559" t="s">
        <v>332</v>
      </c>
      <c r="E559" t="s">
        <v>132</v>
      </c>
      <c r="F559" t="s">
        <v>211</v>
      </c>
      <c r="G559" t="s">
        <v>208</v>
      </c>
    </row>
    <row r="560" spans="1:18" x14ac:dyDescent="0.25">
      <c r="A560" t="s">
        <v>203</v>
      </c>
      <c r="B560" t="s">
        <v>3828</v>
      </c>
      <c r="C560" t="s">
        <v>336</v>
      </c>
      <c r="D560" t="s">
        <v>344</v>
      </c>
      <c r="E560" t="s">
        <v>132</v>
      </c>
      <c r="F560" t="s">
        <v>110</v>
      </c>
      <c r="G560" t="s">
        <v>48</v>
      </c>
    </row>
    <row r="561" spans="1:7" x14ac:dyDescent="0.25">
      <c r="A561" t="s">
        <v>203</v>
      </c>
      <c r="B561" t="s">
        <v>3880</v>
      </c>
      <c r="C561" t="s">
        <v>331</v>
      </c>
      <c r="D561" t="s">
        <v>344</v>
      </c>
      <c r="E561" t="s">
        <v>132</v>
      </c>
      <c r="F561" t="s">
        <v>99</v>
      </c>
      <c r="G561" t="s">
        <v>115</v>
      </c>
    </row>
    <row r="562" spans="1:7" x14ac:dyDescent="0.25">
      <c r="A562" t="s">
        <v>214</v>
      </c>
      <c r="B562" t="s">
        <v>3336</v>
      </c>
      <c r="C562" t="s">
        <v>334</v>
      </c>
      <c r="D562" t="s">
        <v>339</v>
      </c>
      <c r="E562" t="s">
        <v>132</v>
      </c>
      <c r="F562" t="s">
        <v>110</v>
      </c>
      <c r="G562" t="s">
        <v>115</v>
      </c>
    </row>
    <row r="563" spans="1:7" x14ac:dyDescent="0.25">
      <c r="A563" t="s">
        <v>214</v>
      </c>
      <c r="B563" t="s">
        <v>3433</v>
      </c>
      <c r="C563" t="s">
        <v>334</v>
      </c>
      <c r="D563" t="s">
        <v>339</v>
      </c>
      <c r="E563" t="s">
        <v>132</v>
      </c>
      <c r="F563" t="s">
        <v>110</v>
      </c>
      <c r="G563" t="s">
        <v>115</v>
      </c>
    </row>
    <row r="564" spans="1:7" x14ac:dyDescent="0.25">
      <c r="A564" t="s">
        <v>214</v>
      </c>
      <c r="B564" t="s">
        <v>3489</v>
      </c>
      <c r="C564" t="s">
        <v>334</v>
      </c>
      <c r="D564" t="s">
        <v>339</v>
      </c>
      <c r="E564" t="s">
        <v>132</v>
      </c>
      <c r="F564" t="s">
        <v>110</v>
      </c>
      <c r="G564" t="s">
        <v>115</v>
      </c>
    </row>
    <row r="565" spans="1:7" x14ac:dyDescent="0.25">
      <c r="A565" t="s">
        <v>214</v>
      </c>
      <c r="B565" t="s">
        <v>3528</v>
      </c>
      <c r="C565" t="s">
        <v>334</v>
      </c>
      <c r="D565" t="s">
        <v>346</v>
      </c>
      <c r="E565" t="s">
        <v>132</v>
      </c>
      <c r="F565" t="s">
        <v>110</v>
      </c>
      <c r="G565" t="s">
        <v>115</v>
      </c>
    </row>
    <row r="566" spans="1:7" x14ac:dyDescent="0.25">
      <c r="A566" t="s">
        <v>214</v>
      </c>
      <c r="B566" t="s">
        <v>3694</v>
      </c>
      <c r="C566" t="s">
        <v>334</v>
      </c>
      <c r="D566" t="s">
        <v>346</v>
      </c>
      <c r="E566" t="s">
        <v>132</v>
      </c>
      <c r="F566" t="s">
        <v>110</v>
      </c>
      <c r="G566" t="s">
        <v>208</v>
      </c>
    </row>
    <row r="567" spans="1:7" x14ac:dyDescent="0.25">
      <c r="A567" t="s">
        <v>214</v>
      </c>
      <c r="B567" t="s">
        <v>3770</v>
      </c>
      <c r="C567" t="s">
        <v>334</v>
      </c>
      <c r="D567" t="s">
        <v>346</v>
      </c>
      <c r="E567" t="s">
        <v>132</v>
      </c>
      <c r="F567" t="s">
        <v>99</v>
      </c>
      <c r="G567" t="s">
        <v>115</v>
      </c>
    </row>
    <row r="568" spans="1:7" x14ac:dyDescent="0.25">
      <c r="A568" t="s">
        <v>214</v>
      </c>
      <c r="B568" t="s">
        <v>4015</v>
      </c>
      <c r="C568" t="s">
        <v>334</v>
      </c>
      <c r="D568" t="s">
        <v>346</v>
      </c>
      <c r="E568" t="s">
        <v>132</v>
      </c>
      <c r="F568" t="s">
        <v>99</v>
      </c>
      <c r="G568" t="s">
        <v>208</v>
      </c>
    </row>
    <row r="569" spans="1:7" x14ac:dyDescent="0.25">
      <c r="A569" t="s">
        <v>214</v>
      </c>
      <c r="B569" t="s">
        <v>4018</v>
      </c>
      <c r="C569" t="s">
        <v>334</v>
      </c>
      <c r="D569" t="s">
        <v>339</v>
      </c>
      <c r="E569" t="s">
        <v>132</v>
      </c>
      <c r="F569" t="s">
        <v>121</v>
      </c>
      <c r="G569" t="s">
        <v>115</v>
      </c>
    </row>
    <row r="570" spans="1:7" x14ac:dyDescent="0.25">
      <c r="A570" t="s">
        <v>214</v>
      </c>
      <c r="B570" t="s">
        <v>4092</v>
      </c>
      <c r="C570" t="s">
        <v>334</v>
      </c>
      <c r="D570" t="s">
        <v>339</v>
      </c>
      <c r="E570" t="s">
        <v>134</v>
      </c>
      <c r="F570" t="s">
        <v>110</v>
      </c>
      <c r="G570" t="s">
        <v>223</v>
      </c>
    </row>
    <row r="571" spans="1:7" x14ac:dyDescent="0.25">
      <c r="A571" t="s">
        <v>225</v>
      </c>
      <c r="B571" t="s">
        <v>3480</v>
      </c>
      <c r="C571" t="s">
        <v>333</v>
      </c>
      <c r="D571" t="s">
        <v>339</v>
      </c>
      <c r="E571" t="s">
        <v>132</v>
      </c>
      <c r="F571" t="s">
        <v>110</v>
      </c>
      <c r="G571" t="s">
        <v>48</v>
      </c>
    </row>
    <row r="572" spans="1:7" x14ac:dyDescent="0.25">
      <c r="A572" t="s">
        <v>225</v>
      </c>
      <c r="B572" t="s">
        <v>3606</v>
      </c>
      <c r="C572" t="s">
        <v>345</v>
      </c>
      <c r="D572" t="s">
        <v>5367</v>
      </c>
      <c r="E572" t="s">
        <v>132</v>
      </c>
      <c r="F572" t="s">
        <v>110</v>
      </c>
      <c r="G572" t="s">
        <v>48</v>
      </c>
    </row>
    <row r="573" spans="1:7" x14ac:dyDescent="0.25">
      <c r="A573" t="s">
        <v>225</v>
      </c>
      <c r="B573" t="s">
        <v>3673</v>
      </c>
      <c r="C573" t="s">
        <v>345</v>
      </c>
      <c r="D573" t="s">
        <v>5367</v>
      </c>
      <c r="E573" t="s">
        <v>132</v>
      </c>
      <c r="F573" t="s">
        <v>110</v>
      </c>
      <c r="G573" t="s">
        <v>48</v>
      </c>
    </row>
    <row r="574" spans="1:7" x14ac:dyDescent="0.25">
      <c r="A574" t="s">
        <v>225</v>
      </c>
      <c r="B574" t="s">
        <v>3715</v>
      </c>
      <c r="C574" t="s">
        <v>333</v>
      </c>
      <c r="D574" t="s">
        <v>339</v>
      </c>
      <c r="E574" t="s">
        <v>132</v>
      </c>
      <c r="F574" t="s">
        <v>99</v>
      </c>
      <c r="G574" t="s">
        <v>115</v>
      </c>
    </row>
    <row r="575" spans="1:7" x14ac:dyDescent="0.25">
      <c r="A575" t="s">
        <v>225</v>
      </c>
      <c r="B575" t="s">
        <v>3756</v>
      </c>
      <c r="C575" t="s">
        <v>345</v>
      </c>
      <c r="D575" t="s">
        <v>5367</v>
      </c>
      <c r="E575" t="s">
        <v>132</v>
      </c>
      <c r="F575" t="s">
        <v>110</v>
      </c>
      <c r="G575" t="s">
        <v>115</v>
      </c>
    </row>
    <row r="576" spans="1:7" x14ac:dyDescent="0.25">
      <c r="A576" t="s">
        <v>225</v>
      </c>
      <c r="B576" t="s">
        <v>3861</v>
      </c>
      <c r="C576" t="s">
        <v>345</v>
      </c>
      <c r="D576" t="s">
        <v>5367</v>
      </c>
      <c r="E576" t="s">
        <v>132</v>
      </c>
      <c r="F576" t="s">
        <v>99</v>
      </c>
      <c r="G576" t="s">
        <v>115</v>
      </c>
    </row>
    <row r="577" spans="1:7" x14ac:dyDescent="0.25">
      <c r="A577" t="s">
        <v>225</v>
      </c>
      <c r="B577" t="s">
        <v>3984</v>
      </c>
      <c r="C577" t="s">
        <v>333</v>
      </c>
      <c r="D577" t="s">
        <v>339</v>
      </c>
      <c r="E577" t="s">
        <v>132</v>
      </c>
      <c r="F577" t="s">
        <v>99</v>
      </c>
      <c r="G577" t="s">
        <v>115</v>
      </c>
    </row>
    <row r="578" spans="1:7" x14ac:dyDescent="0.25">
      <c r="A578" t="s">
        <v>225</v>
      </c>
      <c r="B578" t="s">
        <v>4004</v>
      </c>
      <c r="C578" t="s">
        <v>345</v>
      </c>
      <c r="D578" t="s">
        <v>5367</v>
      </c>
      <c r="E578" t="s">
        <v>132</v>
      </c>
      <c r="F578" t="s">
        <v>99</v>
      </c>
      <c r="G578" t="s">
        <v>202</v>
      </c>
    </row>
    <row r="579" spans="1:7" x14ac:dyDescent="0.25">
      <c r="A579" t="s">
        <v>225</v>
      </c>
      <c r="B579" t="s">
        <v>4005</v>
      </c>
      <c r="C579" t="s">
        <v>333</v>
      </c>
      <c r="D579" t="s">
        <v>339</v>
      </c>
      <c r="E579" t="s">
        <v>132</v>
      </c>
      <c r="F579" t="s">
        <v>99</v>
      </c>
      <c r="G579" t="s">
        <v>197</v>
      </c>
    </row>
    <row r="580" spans="1:7" x14ac:dyDescent="0.25">
      <c r="A580" t="s">
        <v>225</v>
      </c>
      <c r="B580" t="s">
        <v>4008</v>
      </c>
      <c r="C580" t="s">
        <v>333</v>
      </c>
      <c r="D580" t="s">
        <v>339</v>
      </c>
      <c r="E580" t="s">
        <v>132</v>
      </c>
      <c r="F580" t="s">
        <v>211</v>
      </c>
      <c r="G580" t="s">
        <v>197</v>
      </c>
    </row>
    <row r="581" spans="1:7" x14ac:dyDescent="0.25">
      <c r="A581" t="s">
        <v>225</v>
      </c>
      <c r="B581" t="s">
        <v>4029</v>
      </c>
      <c r="C581" t="s">
        <v>345</v>
      </c>
      <c r="D581" t="s">
        <v>5367</v>
      </c>
      <c r="E581" t="s">
        <v>132</v>
      </c>
      <c r="F581" t="s">
        <v>99</v>
      </c>
      <c r="G581" t="s">
        <v>48</v>
      </c>
    </row>
    <row r="582" spans="1:7" x14ac:dyDescent="0.25">
      <c r="A582" t="s">
        <v>225</v>
      </c>
      <c r="B582" t="s">
        <v>4106</v>
      </c>
      <c r="C582" t="s">
        <v>345</v>
      </c>
      <c r="D582" t="s">
        <v>5367</v>
      </c>
      <c r="E582" t="s">
        <v>132</v>
      </c>
      <c r="F582" t="s">
        <v>99</v>
      </c>
      <c r="G582" t="s">
        <v>202</v>
      </c>
    </row>
    <row r="583" spans="1:7" x14ac:dyDescent="0.25">
      <c r="A583" t="s">
        <v>249</v>
      </c>
      <c r="B583" t="s">
        <v>3730</v>
      </c>
      <c r="C583" t="s">
        <v>336</v>
      </c>
      <c r="D583" t="s">
        <v>332</v>
      </c>
      <c r="E583" t="s">
        <v>132</v>
      </c>
      <c r="F583" t="s">
        <v>110</v>
      </c>
      <c r="G583" t="s">
        <v>206</v>
      </c>
    </row>
    <row r="584" spans="1:7" x14ac:dyDescent="0.25">
      <c r="A584" t="s">
        <v>249</v>
      </c>
      <c r="B584" t="s">
        <v>3731</v>
      </c>
      <c r="C584" t="s">
        <v>336</v>
      </c>
      <c r="D584" t="s">
        <v>332</v>
      </c>
      <c r="E584" t="s">
        <v>132</v>
      </c>
      <c r="F584" t="s">
        <v>99</v>
      </c>
      <c r="G584" t="s">
        <v>202</v>
      </c>
    </row>
    <row r="585" spans="1:7" x14ac:dyDescent="0.25">
      <c r="A585" t="s">
        <v>249</v>
      </c>
      <c r="B585" t="s">
        <v>3732</v>
      </c>
      <c r="C585" t="s">
        <v>336</v>
      </c>
      <c r="D585" t="s">
        <v>332</v>
      </c>
      <c r="E585" t="s">
        <v>132</v>
      </c>
      <c r="F585" t="s">
        <v>110</v>
      </c>
      <c r="G585" t="s">
        <v>48</v>
      </c>
    </row>
    <row r="586" spans="1:7" x14ac:dyDescent="0.25">
      <c r="A586" t="s">
        <v>248</v>
      </c>
      <c r="B586" t="s">
        <v>3727</v>
      </c>
      <c r="C586" t="s">
        <v>336</v>
      </c>
      <c r="D586" t="s">
        <v>332</v>
      </c>
      <c r="E586" t="s">
        <v>132</v>
      </c>
      <c r="F586" t="s">
        <v>99</v>
      </c>
      <c r="G586" t="s">
        <v>208</v>
      </c>
    </row>
    <row r="587" spans="1:7" x14ac:dyDescent="0.25">
      <c r="A587" t="s">
        <v>246</v>
      </c>
      <c r="B587" t="s">
        <v>3722</v>
      </c>
      <c r="C587" t="s">
        <v>348</v>
      </c>
      <c r="D587" t="s">
        <v>350</v>
      </c>
      <c r="E587" t="s">
        <v>193</v>
      </c>
      <c r="F587" t="s">
        <v>99</v>
      </c>
      <c r="G587" t="s">
        <v>48</v>
      </c>
    </row>
    <row r="588" spans="1:7" x14ac:dyDescent="0.25">
      <c r="A588" t="s">
        <v>246</v>
      </c>
      <c r="B588" t="s">
        <v>3781</v>
      </c>
      <c r="C588" t="s">
        <v>348</v>
      </c>
      <c r="D588" t="s">
        <v>350</v>
      </c>
      <c r="E588" t="s">
        <v>193</v>
      </c>
      <c r="F588" t="s">
        <v>99</v>
      </c>
      <c r="G588" t="s">
        <v>115</v>
      </c>
    </row>
    <row r="589" spans="1:7" x14ac:dyDescent="0.25">
      <c r="A589" t="s">
        <v>246</v>
      </c>
      <c r="B589" t="s">
        <v>3782</v>
      </c>
      <c r="C589" t="s">
        <v>348</v>
      </c>
      <c r="D589" t="s">
        <v>350</v>
      </c>
      <c r="E589" t="s">
        <v>193</v>
      </c>
      <c r="F589" t="s">
        <v>99</v>
      </c>
      <c r="G589" t="s">
        <v>115</v>
      </c>
    </row>
    <row r="590" spans="1:7" x14ac:dyDescent="0.25">
      <c r="A590" t="s">
        <v>246</v>
      </c>
      <c r="B590" t="s">
        <v>3800</v>
      </c>
      <c r="C590" t="s">
        <v>348</v>
      </c>
      <c r="D590" t="s">
        <v>350</v>
      </c>
      <c r="E590" t="s">
        <v>193</v>
      </c>
      <c r="F590" t="s">
        <v>110</v>
      </c>
      <c r="G590" t="s">
        <v>115</v>
      </c>
    </row>
    <row r="591" spans="1:7" x14ac:dyDescent="0.25">
      <c r="A591" t="s">
        <v>246</v>
      </c>
      <c r="B591" t="s">
        <v>3821</v>
      </c>
      <c r="C591" t="s">
        <v>348</v>
      </c>
      <c r="D591" t="s">
        <v>350</v>
      </c>
      <c r="E591" t="s">
        <v>193</v>
      </c>
      <c r="F591" t="s">
        <v>110</v>
      </c>
      <c r="G591" t="s">
        <v>115</v>
      </c>
    </row>
    <row r="592" spans="1:7" x14ac:dyDescent="0.25">
      <c r="A592" t="s">
        <v>246</v>
      </c>
      <c r="B592" t="s">
        <v>3840</v>
      </c>
      <c r="C592" t="s">
        <v>348</v>
      </c>
      <c r="D592" t="s">
        <v>350</v>
      </c>
      <c r="E592" t="s">
        <v>193</v>
      </c>
      <c r="F592" t="s">
        <v>99</v>
      </c>
      <c r="G592" t="s">
        <v>115</v>
      </c>
    </row>
    <row r="593" spans="1:7" x14ac:dyDescent="0.25">
      <c r="A593" t="s">
        <v>246</v>
      </c>
      <c r="B593" t="s">
        <v>3975</v>
      </c>
      <c r="C593" t="s">
        <v>348</v>
      </c>
      <c r="D593" t="s">
        <v>350</v>
      </c>
      <c r="E593" t="s">
        <v>193</v>
      </c>
      <c r="F593" t="s">
        <v>99</v>
      </c>
      <c r="G593" t="s">
        <v>197</v>
      </c>
    </row>
    <row r="594" spans="1:7" x14ac:dyDescent="0.25">
      <c r="A594" t="s">
        <v>246</v>
      </c>
      <c r="B594" t="s">
        <v>3976</v>
      </c>
      <c r="C594" t="s">
        <v>348</v>
      </c>
      <c r="D594" t="s">
        <v>350</v>
      </c>
      <c r="E594" t="s">
        <v>193</v>
      </c>
      <c r="F594" t="s">
        <v>211</v>
      </c>
      <c r="G594" t="s">
        <v>115</v>
      </c>
    </row>
    <row r="595" spans="1:7" x14ac:dyDescent="0.25">
      <c r="A595" t="s">
        <v>246</v>
      </c>
      <c r="B595" t="s">
        <v>4045</v>
      </c>
      <c r="C595" t="s">
        <v>348</v>
      </c>
      <c r="D595" t="s">
        <v>350</v>
      </c>
      <c r="E595" t="s">
        <v>193</v>
      </c>
      <c r="F595" t="s">
        <v>99</v>
      </c>
      <c r="G595" t="s">
        <v>197</v>
      </c>
    </row>
    <row r="596" spans="1:7" x14ac:dyDescent="0.25">
      <c r="A596" t="s">
        <v>224</v>
      </c>
      <c r="B596" t="s">
        <v>3479</v>
      </c>
      <c r="C596" t="s">
        <v>334</v>
      </c>
      <c r="D596" t="s">
        <v>328</v>
      </c>
      <c r="E596" t="s">
        <v>132</v>
      </c>
      <c r="F596" t="s">
        <v>110</v>
      </c>
      <c r="G596" t="s">
        <v>206</v>
      </c>
    </row>
    <row r="597" spans="1:7" x14ac:dyDescent="0.25">
      <c r="A597" t="s">
        <v>221</v>
      </c>
      <c r="B597" t="s">
        <v>3431</v>
      </c>
      <c r="C597" t="s">
        <v>337</v>
      </c>
      <c r="D597" t="s">
        <v>332</v>
      </c>
      <c r="E597" t="s">
        <v>132</v>
      </c>
      <c r="F597" t="s">
        <v>110</v>
      </c>
      <c r="G597" t="s">
        <v>48</v>
      </c>
    </row>
    <row r="598" spans="1:7" x14ac:dyDescent="0.25">
      <c r="A598" t="s">
        <v>227</v>
      </c>
      <c r="B598" t="s">
        <v>3516</v>
      </c>
      <c r="C598" t="s">
        <v>337</v>
      </c>
      <c r="D598" t="s">
        <v>344</v>
      </c>
      <c r="E598" t="s">
        <v>132</v>
      </c>
      <c r="F598" t="s">
        <v>110</v>
      </c>
      <c r="G598" t="s">
        <v>206</v>
      </c>
    </row>
    <row r="599" spans="1:7" x14ac:dyDescent="0.25">
      <c r="A599" t="s">
        <v>227</v>
      </c>
      <c r="B599" t="s">
        <v>3707</v>
      </c>
      <c r="C599" t="s">
        <v>337</v>
      </c>
      <c r="D599" t="s">
        <v>344</v>
      </c>
      <c r="E599" t="s">
        <v>132</v>
      </c>
      <c r="F599" t="s">
        <v>99</v>
      </c>
      <c r="G599" t="s">
        <v>206</v>
      </c>
    </row>
    <row r="600" spans="1:7" x14ac:dyDescent="0.25">
      <c r="A600" t="s">
        <v>227</v>
      </c>
      <c r="B600" t="s">
        <v>3998</v>
      </c>
      <c r="C600" t="s">
        <v>337</v>
      </c>
      <c r="D600" t="s">
        <v>344</v>
      </c>
      <c r="E600" t="s">
        <v>132</v>
      </c>
      <c r="F600" t="s">
        <v>110</v>
      </c>
      <c r="G600" t="s">
        <v>206</v>
      </c>
    </row>
    <row r="601" spans="1:7" x14ac:dyDescent="0.25">
      <c r="A601" t="s">
        <v>258</v>
      </c>
      <c r="B601" t="s">
        <v>3906</v>
      </c>
      <c r="C601" t="s">
        <v>345</v>
      </c>
      <c r="D601" t="s">
        <v>328</v>
      </c>
      <c r="E601" t="s">
        <v>132</v>
      </c>
      <c r="F601" t="s">
        <v>110</v>
      </c>
      <c r="G601" t="s">
        <v>115</v>
      </c>
    </row>
    <row r="602" spans="1:7" x14ac:dyDescent="0.25">
      <c r="A602" t="s">
        <v>243</v>
      </c>
      <c r="B602" t="s">
        <v>3698</v>
      </c>
      <c r="C602" t="s">
        <v>337</v>
      </c>
      <c r="D602" t="s">
        <v>341</v>
      </c>
      <c r="E602" t="s">
        <v>132</v>
      </c>
      <c r="F602" t="s">
        <v>99</v>
      </c>
      <c r="G602" t="s">
        <v>244</v>
      </c>
    </row>
    <row r="603" spans="1:7" x14ac:dyDescent="0.25">
      <c r="A603" t="s">
        <v>250</v>
      </c>
      <c r="B603" t="s">
        <v>3834</v>
      </c>
      <c r="C603" t="s">
        <v>334</v>
      </c>
      <c r="D603" t="s">
        <v>328</v>
      </c>
      <c r="E603" t="s">
        <v>132</v>
      </c>
      <c r="F603" t="s">
        <v>110</v>
      </c>
      <c r="G603" t="s">
        <v>48</v>
      </c>
    </row>
    <row r="604" spans="1:7" x14ac:dyDescent="0.25">
      <c r="A604" t="s">
        <v>226</v>
      </c>
      <c r="B604" t="s">
        <v>3501</v>
      </c>
      <c r="C604" t="s">
        <v>340</v>
      </c>
      <c r="D604" t="s">
        <v>332</v>
      </c>
      <c r="E604" t="s">
        <v>132</v>
      </c>
      <c r="F604" t="s">
        <v>114</v>
      </c>
      <c r="G604" t="s">
        <v>29</v>
      </c>
    </row>
    <row r="605" spans="1:7" x14ac:dyDescent="0.25">
      <c r="A605" t="s">
        <v>247</v>
      </c>
      <c r="B605" t="s">
        <v>3726</v>
      </c>
      <c r="C605" t="s">
        <v>334</v>
      </c>
      <c r="D605" t="s">
        <v>328</v>
      </c>
      <c r="E605" t="s">
        <v>132</v>
      </c>
      <c r="F605" t="s">
        <v>99</v>
      </c>
      <c r="G605" t="s">
        <v>208</v>
      </c>
    </row>
    <row r="606" spans="1:7" x14ac:dyDescent="0.25">
      <c r="A606" t="s">
        <v>247</v>
      </c>
      <c r="B606" t="s">
        <v>3797</v>
      </c>
      <c r="C606" t="s">
        <v>334</v>
      </c>
      <c r="D606" t="s">
        <v>328</v>
      </c>
      <c r="E606" t="s">
        <v>132</v>
      </c>
      <c r="F606" t="s">
        <v>121</v>
      </c>
      <c r="G606" t="s">
        <v>208</v>
      </c>
    </row>
    <row r="607" spans="1:7" x14ac:dyDescent="0.25">
      <c r="A607" t="s">
        <v>247</v>
      </c>
      <c r="B607" t="s">
        <v>3838</v>
      </c>
      <c r="C607" t="s">
        <v>334</v>
      </c>
      <c r="D607" t="s">
        <v>328</v>
      </c>
      <c r="E607" t="s">
        <v>132</v>
      </c>
      <c r="F607" t="s">
        <v>114</v>
      </c>
      <c r="G607" t="s">
        <v>206</v>
      </c>
    </row>
    <row r="608" spans="1:7" x14ac:dyDescent="0.25">
      <c r="A608" t="s">
        <v>3078</v>
      </c>
      <c r="B608" t="s">
        <v>3798</v>
      </c>
      <c r="C608" t="s">
        <v>334</v>
      </c>
      <c r="D608" t="s">
        <v>328</v>
      </c>
      <c r="E608" t="s">
        <v>132</v>
      </c>
      <c r="F608" t="s">
        <v>114</v>
      </c>
      <c r="G608" t="s">
        <v>206</v>
      </c>
    </row>
    <row r="609" spans="1:7" x14ac:dyDescent="0.25">
      <c r="A609" t="s">
        <v>3101</v>
      </c>
      <c r="B609" t="s">
        <v>4026</v>
      </c>
      <c r="C609" t="s">
        <v>348</v>
      </c>
      <c r="D609" t="s">
        <v>339</v>
      </c>
      <c r="E609" t="s">
        <v>193</v>
      </c>
      <c r="F609" t="s">
        <v>99</v>
      </c>
      <c r="G609" t="s">
        <v>115</v>
      </c>
    </row>
    <row r="610" spans="1:7" x14ac:dyDescent="0.25">
      <c r="A610" t="s">
        <v>3047</v>
      </c>
      <c r="B610" t="s">
        <v>3325</v>
      </c>
      <c r="C610" t="s">
        <v>336</v>
      </c>
      <c r="D610" t="s">
        <v>332</v>
      </c>
      <c r="E610" t="s">
        <v>132</v>
      </c>
      <c r="F610" t="s">
        <v>110</v>
      </c>
      <c r="G610" t="s">
        <v>4118</v>
      </c>
    </row>
    <row r="611" spans="1:7" x14ac:dyDescent="0.25">
      <c r="A611" t="s">
        <v>3047</v>
      </c>
      <c r="B611" t="s">
        <v>3619</v>
      </c>
      <c r="C611" t="s">
        <v>336</v>
      </c>
      <c r="D611" t="s">
        <v>332</v>
      </c>
      <c r="E611" t="s">
        <v>193</v>
      </c>
      <c r="F611" t="s">
        <v>110</v>
      </c>
      <c r="G611" t="s">
        <v>29</v>
      </c>
    </row>
    <row r="612" spans="1:7" x14ac:dyDescent="0.25">
      <c r="A612" t="s">
        <v>3049</v>
      </c>
      <c r="B612" t="s">
        <v>3350</v>
      </c>
      <c r="C612" t="s">
        <v>336</v>
      </c>
      <c r="D612" t="s">
        <v>332</v>
      </c>
      <c r="E612" t="s">
        <v>132</v>
      </c>
      <c r="F612" t="s">
        <v>99</v>
      </c>
      <c r="G612" t="s">
        <v>202</v>
      </c>
    </row>
    <row r="613" spans="1:7" x14ac:dyDescent="0.25">
      <c r="A613" t="s">
        <v>3049</v>
      </c>
      <c r="B613" t="s">
        <v>3393</v>
      </c>
      <c r="C613" t="s">
        <v>336</v>
      </c>
      <c r="D613" t="s">
        <v>332</v>
      </c>
      <c r="E613" t="s">
        <v>132</v>
      </c>
      <c r="F613" t="s">
        <v>211</v>
      </c>
      <c r="G613" t="s">
        <v>48</v>
      </c>
    </row>
    <row r="614" spans="1:7" x14ac:dyDescent="0.25">
      <c r="A614" t="s">
        <v>196</v>
      </c>
      <c r="B614" t="s">
        <v>3128</v>
      </c>
      <c r="C614" t="s">
        <v>334</v>
      </c>
      <c r="D614" t="s">
        <v>328</v>
      </c>
      <c r="E614" t="s">
        <v>132</v>
      </c>
      <c r="F614" t="s">
        <v>110</v>
      </c>
      <c r="G614" t="s">
        <v>48</v>
      </c>
    </row>
    <row r="615" spans="1:7" x14ac:dyDescent="0.25">
      <c r="A615" t="s">
        <v>196</v>
      </c>
      <c r="B615" t="s">
        <v>3225</v>
      </c>
      <c r="C615" t="s">
        <v>334</v>
      </c>
      <c r="D615" t="s">
        <v>328</v>
      </c>
      <c r="E615" t="s">
        <v>132</v>
      </c>
      <c r="F615" t="s">
        <v>114</v>
      </c>
      <c r="G615" t="s">
        <v>48</v>
      </c>
    </row>
    <row r="616" spans="1:7" x14ac:dyDescent="0.25">
      <c r="A616" t="s">
        <v>196</v>
      </c>
      <c r="B616" t="s">
        <v>3270</v>
      </c>
      <c r="C616" t="s">
        <v>334</v>
      </c>
      <c r="D616" t="s">
        <v>328</v>
      </c>
      <c r="E616" t="s">
        <v>132</v>
      </c>
      <c r="F616" t="s">
        <v>114</v>
      </c>
      <c r="G616" t="s">
        <v>115</v>
      </c>
    </row>
    <row r="617" spans="1:7" x14ac:dyDescent="0.25">
      <c r="A617" t="s">
        <v>196</v>
      </c>
      <c r="B617" t="s">
        <v>3867</v>
      </c>
      <c r="C617" t="s">
        <v>334</v>
      </c>
      <c r="D617" t="s">
        <v>328</v>
      </c>
      <c r="E617" t="s">
        <v>132</v>
      </c>
      <c r="F617" t="s">
        <v>211</v>
      </c>
      <c r="G617" t="s">
        <v>210</v>
      </c>
    </row>
    <row r="618" spans="1:7" x14ac:dyDescent="0.25">
      <c r="A618" t="s">
        <v>3032</v>
      </c>
      <c r="B618" t="s">
        <v>3131</v>
      </c>
      <c r="C618" t="s">
        <v>334</v>
      </c>
      <c r="D618" t="s">
        <v>328</v>
      </c>
      <c r="E618" t="s">
        <v>132</v>
      </c>
      <c r="F618" t="s">
        <v>110</v>
      </c>
      <c r="G618" t="s">
        <v>48</v>
      </c>
    </row>
    <row r="619" spans="1:7" x14ac:dyDescent="0.25">
      <c r="A619" t="s">
        <v>3032</v>
      </c>
      <c r="B619" t="s">
        <v>3132</v>
      </c>
      <c r="C619" t="s">
        <v>334</v>
      </c>
      <c r="D619" t="s">
        <v>328</v>
      </c>
      <c r="E619" t="s">
        <v>132</v>
      </c>
      <c r="F619" t="s">
        <v>110</v>
      </c>
      <c r="G619" t="s">
        <v>48</v>
      </c>
    </row>
    <row r="620" spans="1:7" x14ac:dyDescent="0.25">
      <c r="A620" t="s">
        <v>3032</v>
      </c>
      <c r="B620" t="s">
        <v>3185</v>
      </c>
      <c r="C620" t="s">
        <v>334</v>
      </c>
      <c r="D620" t="s">
        <v>328</v>
      </c>
      <c r="E620" t="s">
        <v>132</v>
      </c>
      <c r="F620" t="s">
        <v>110</v>
      </c>
      <c r="G620" t="s">
        <v>48</v>
      </c>
    </row>
    <row r="621" spans="1:7" x14ac:dyDescent="0.25">
      <c r="A621" t="s">
        <v>3032</v>
      </c>
      <c r="B621" t="s">
        <v>3189</v>
      </c>
      <c r="C621" t="s">
        <v>334</v>
      </c>
      <c r="D621" t="s">
        <v>328</v>
      </c>
      <c r="E621" t="s">
        <v>132</v>
      </c>
      <c r="F621" t="s">
        <v>110</v>
      </c>
      <c r="G621" t="s">
        <v>48</v>
      </c>
    </row>
    <row r="622" spans="1:7" x14ac:dyDescent="0.25">
      <c r="A622" t="s">
        <v>3032</v>
      </c>
      <c r="B622" t="s">
        <v>3296</v>
      </c>
      <c r="C622" t="s">
        <v>334</v>
      </c>
      <c r="D622" t="s">
        <v>328</v>
      </c>
      <c r="E622" t="s">
        <v>132</v>
      </c>
      <c r="F622" t="s">
        <v>99</v>
      </c>
      <c r="G622" t="s">
        <v>115</v>
      </c>
    </row>
    <row r="623" spans="1:7" x14ac:dyDescent="0.25">
      <c r="A623" t="s">
        <v>3032</v>
      </c>
      <c r="B623" t="s">
        <v>3301</v>
      </c>
      <c r="C623" t="s">
        <v>334</v>
      </c>
      <c r="D623" t="s">
        <v>328</v>
      </c>
      <c r="E623" t="s">
        <v>132</v>
      </c>
      <c r="F623" t="s">
        <v>99</v>
      </c>
      <c r="G623" t="s">
        <v>202</v>
      </c>
    </row>
    <row r="624" spans="1:7" x14ac:dyDescent="0.25">
      <c r="A624" t="s">
        <v>3032</v>
      </c>
      <c r="B624" t="s">
        <v>3316</v>
      </c>
      <c r="C624" t="s">
        <v>334</v>
      </c>
      <c r="D624" t="s">
        <v>328</v>
      </c>
      <c r="E624" t="s">
        <v>132</v>
      </c>
      <c r="F624" t="s">
        <v>99</v>
      </c>
      <c r="G624" t="s">
        <v>202</v>
      </c>
    </row>
    <row r="625" spans="1:7" x14ac:dyDescent="0.25">
      <c r="A625" t="s">
        <v>3032</v>
      </c>
      <c r="B625" t="s">
        <v>3360</v>
      </c>
      <c r="C625" t="s">
        <v>334</v>
      </c>
      <c r="D625" t="s">
        <v>328</v>
      </c>
      <c r="E625" t="s">
        <v>132</v>
      </c>
      <c r="F625" t="s">
        <v>99</v>
      </c>
      <c r="G625" t="s">
        <v>208</v>
      </c>
    </row>
    <row r="626" spans="1:7" x14ac:dyDescent="0.25">
      <c r="A626" t="s">
        <v>3032</v>
      </c>
      <c r="B626" t="s">
        <v>3366</v>
      </c>
      <c r="C626" t="s">
        <v>334</v>
      </c>
      <c r="D626" t="s">
        <v>328</v>
      </c>
      <c r="E626" t="s">
        <v>132</v>
      </c>
      <c r="F626" t="s">
        <v>114</v>
      </c>
      <c r="G626" t="s">
        <v>202</v>
      </c>
    </row>
    <row r="627" spans="1:7" x14ac:dyDescent="0.25">
      <c r="A627" t="s">
        <v>3032</v>
      </c>
      <c r="B627" t="s">
        <v>3477</v>
      </c>
      <c r="C627" t="s">
        <v>334</v>
      </c>
      <c r="D627" t="s">
        <v>328</v>
      </c>
      <c r="E627" t="s">
        <v>132</v>
      </c>
      <c r="F627" t="s">
        <v>114</v>
      </c>
      <c r="G627" t="s">
        <v>206</v>
      </c>
    </row>
    <row r="628" spans="1:7" x14ac:dyDescent="0.25">
      <c r="A628" t="s">
        <v>3032</v>
      </c>
      <c r="B628" t="s">
        <v>3484</v>
      </c>
      <c r="C628" t="s">
        <v>334</v>
      </c>
      <c r="D628" t="s">
        <v>328</v>
      </c>
      <c r="E628" t="s">
        <v>132</v>
      </c>
      <c r="F628" t="s">
        <v>99</v>
      </c>
      <c r="G628" t="s">
        <v>202</v>
      </c>
    </row>
    <row r="629" spans="1:7" x14ac:dyDescent="0.25">
      <c r="A629" t="s">
        <v>3032</v>
      </c>
      <c r="B629" t="s">
        <v>3494</v>
      </c>
      <c r="C629" t="s">
        <v>334</v>
      </c>
      <c r="D629" t="s">
        <v>328</v>
      </c>
      <c r="E629" t="s">
        <v>132</v>
      </c>
      <c r="F629" t="s">
        <v>211</v>
      </c>
      <c r="G629" t="s">
        <v>202</v>
      </c>
    </row>
    <row r="630" spans="1:7" x14ac:dyDescent="0.25">
      <c r="A630" t="s">
        <v>3032</v>
      </c>
      <c r="B630" t="s">
        <v>3555</v>
      </c>
      <c r="C630" t="s">
        <v>334</v>
      </c>
      <c r="D630" t="s">
        <v>328</v>
      </c>
      <c r="E630" t="s">
        <v>132</v>
      </c>
      <c r="F630" t="s">
        <v>211</v>
      </c>
      <c r="G630" t="s">
        <v>197</v>
      </c>
    </row>
    <row r="631" spans="1:7" x14ac:dyDescent="0.25">
      <c r="A631" t="s">
        <v>3032</v>
      </c>
      <c r="B631" t="s">
        <v>3604</v>
      </c>
      <c r="C631" t="s">
        <v>334</v>
      </c>
      <c r="D631" t="s">
        <v>328</v>
      </c>
      <c r="E631" t="s">
        <v>132</v>
      </c>
      <c r="F631" t="s">
        <v>114</v>
      </c>
      <c r="G631" t="s">
        <v>202</v>
      </c>
    </row>
    <row r="632" spans="1:7" x14ac:dyDescent="0.25">
      <c r="A632" t="s">
        <v>3032</v>
      </c>
      <c r="B632" t="s">
        <v>3610</v>
      </c>
      <c r="C632" t="s">
        <v>334</v>
      </c>
      <c r="D632" t="s">
        <v>328</v>
      </c>
      <c r="E632" t="s">
        <v>132</v>
      </c>
      <c r="F632" t="s">
        <v>99</v>
      </c>
      <c r="G632" t="s">
        <v>208</v>
      </c>
    </row>
    <row r="633" spans="1:7" x14ac:dyDescent="0.25">
      <c r="A633" t="s">
        <v>3032</v>
      </c>
      <c r="B633" t="s">
        <v>3641</v>
      </c>
      <c r="C633" t="s">
        <v>334</v>
      </c>
      <c r="D633" t="s">
        <v>328</v>
      </c>
      <c r="E633" t="s">
        <v>132</v>
      </c>
      <c r="F633" t="s">
        <v>211</v>
      </c>
      <c r="G633" t="s">
        <v>197</v>
      </c>
    </row>
    <row r="634" spans="1:7" x14ac:dyDescent="0.25">
      <c r="A634" t="s">
        <v>3032</v>
      </c>
      <c r="B634" t="s">
        <v>3712</v>
      </c>
      <c r="C634" t="s">
        <v>334</v>
      </c>
      <c r="D634" t="s">
        <v>328</v>
      </c>
      <c r="E634" t="s">
        <v>132</v>
      </c>
      <c r="F634" t="s">
        <v>99</v>
      </c>
      <c r="G634" t="s">
        <v>208</v>
      </c>
    </row>
    <row r="635" spans="1:7" x14ac:dyDescent="0.25">
      <c r="A635" t="s">
        <v>3032</v>
      </c>
      <c r="B635" t="s">
        <v>3716</v>
      </c>
      <c r="C635" t="s">
        <v>334</v>
      </c>
      <c r="D635" t="s">
        <v>328</v>
      </c>
      <c r="E635" t="s">
        <v>132</v>
      </c>
      <c r="F635" t="s">
        <v>99</v>
      </c>
      <c r="G635" t="s">
        <v>202</v>
      </c>
    </row>
    <row r="636" spans="1:7" x14ac:dyDescent="0.25">
      <c r="A636" t="s">
        <v>3032</v>
      </c>
      <c r="B636" t="s">
        <v>3859</v>
      </c>
      <c r="C636" t="s">
        <v>334</v>
      </c>
      <c r="D636" t="s">
        <v>328</v>
      </c>
      <c r="E636" t="s">
        <v>132</v>
      </c>
      <c r="F636" t="s">
        <v>211</v>
      </c>
      <c r="G636" t="s">
        <v>210</v>
      </c>
    </row>
    <row r="637" spans="1:7" x14ac:dyDescent="0.25">
      <c r="A637" t="s">
        <v>3031</v>
      </c>
      <c r="B637" t="s">
        <v>3122</v>
      </c>
      <c r="C637" t="s">
        <v>334</v>
      </c>
      <c r="D637" t="s">
        <v>328</v>
      </c>
      <c r="E637" t="s">
        <v>132</v>
      </c>
      <c r="F637" t="s">
        <v>110</v>
      </c>
      <c r="G637" t="s">
        <v>48</v>
      </c>
    </row>
    <row r="638" spans="1:7" x14ac:dyDescent="0.25">
      <c r="A638" t="s">
        <v>3026</v>
      </c>
      <c r="B638" t="s">
        <v>3113</v>
      </c>
      <c r="C638" t="s">
        <v>334</v>
      </c>
      <c r="D638" t="s">
        <v>328</v>
      </c>
      <c r="E638" t="s">
        <v>132</v>
      </c>
      <c r="F638" t="s">
        <v>110</v>
      </c>
      <c r="G638" t="s">
        <v>48</v>
      </c>
    </row>
    <row r="639" spans="1:7" x14ac:dyDescent="0.25">
      <c r="A639" t="s">
        <v>3035</v>
      </c>
      <c r="B639" t="s">
        <v>3143</v>
      </c>
      <c r="C639" t="s">
        <v>338</v>
      </c>
      <c r="D639" t="s">
        <v>328</v>
      </c>
      <c r="E639" t="s">
        <v>134</v>
      </c>
      <c r="F639" t="s">
        <v>110</v>
      </c>
      <c r="G639" t="s">
        <v>48</v>
      </c>
    </row>
    <row r="640" spans="1:7" x14ac:dyDescent="0.25">
      <c r="A640" t="s">
        <v>3035</v>
      </c>
      <c r="B640" t="s">
        <v>3150</v>
      </c>
      <c r="C640" t="s">
        <v>338</v>
      </c>
      <c r="D640" t="s">
        <v>328</v>
      </c>
      <c r="E640" t="s">
        <v>132</v>
      </c>
      <c r="F640" t="s">
        <v>110</v>
      </c>
      <c r="G640" t="s">
        <v>202</v>
      </c>
    </row>
    <row r="641" spans="1:7" x14ac:dyDescent="0.25">
      <c r="A641" t="s">
        <v>3035</v>
      </c>
      <c r="B641" t="s">
        <v>3153</v>
      </c>
      <c r="C641" t="s">
        <v>338</v>
      </c>
      <c r="D641" t="s">
        <v>328</v>
      </c>
      <c r="E641" t="s">
        <v>132</v>
      </c>
      <c r="F641" t="s">
        <v>110</v>
      </c>
      <c r="G641" t="s">
        <v>48</v>
      </c>
    </row>
    <row r="642" spans="1:7" x14ac:dyDescent="0.25">
      <c r="A642" t="s">
        <v>3035</v>
      </c>
      <c r="B642" t="s">
        <v>3170</v>
      </c>
      <c r="C642" t="s">
        <v>338</v>
      </c>
      <c r="D642" t="s">
        <v>328</v>
      </c>
      <c r="E642" t="s">
        <v>132</v>
      </c>
      <c r="F642" t="s">
        <v>110</v>
      </c>
      <c r="G642" t="s">
        <v>48</v>
      </c>
    </row>
    <row r="643" spans="1:7" x14ac:dyDescent="0.25">
      <c r="A643" t="s">
        <v>3035</v>
      </c>
      <c r="B643" t="s">
        <v>3186</v>
      </c>
      <c r="C643" t="s">
        <v>338</v>
      </c>
      <c r="D643" t="s">
        <v>328</v>
      </c>
      <c r="E643" t="s">
        <v>132</v>
      </c>
      <c r="F643" t="s">
        <v>99</v>
      </c>
      <c r="G643" t="s">
        <v>202</v>
      </c>
    </row>
    <row r="644" spans="1:7" x14ac:dyDescent="0.25">
      <c r="A644" t="s">
        <v>3035</v>
      </c>
      <c r="B644" t="s">
        <v>3216</v>
      </c>
      <c r="C644" t="s">
        <v>338</v>
      </c>
      <c r="D644" t="s">
        <v>328</v>
      </c>
      <c r="E644" t="s">
        <v>132</v>
      </c>
      <c r="F644" t="s">
        <v>99</v>
      </c>
      <c r="G644" t="s">
        <v>115</v>
      </c>
    </row>
    <row r="645" spans="1:7" x14ac:dyDescent="0.25">
      <c r="A645" t="s">
        <v>3035</v>
      </c>
      <c r="B645" t="s">
        <v>3219</v>
      </c>
      <c r="C645" t="s">
        <v>338</v>
      </c>
      <c r="D645" t="s">
        <v>328</v>
      </c>
      <c r="E645" t="s">
        <v>132</v>
      </c>
      <c r="F645" t="s">
        <v>99</v>
      </c>
      <c r="G645" t="s">
        <v>202</v>
      </c>
    </row>
    <row r="646" spans="1:7" x14ac:dyDescent="0.25">
      <c r="A646" t="s">
        <v>3035</v>
      </c>
      <c r="B646" t="s">
        <v>3220</v>
      </c>
      <c r="C646" t="s">
        <v>338</v>
      </c>
      <c r="D646" t="s">
        <v>328</v>
      </c>
      <c r="E646" t="s">
        <v>132</v>
      </c>
      <c r="F646" t="s">
        <v>99</v>
      </c>
      <c r="G646" t="s">
        <v>115</v>
      </c>
    </row>
    <row r="647" spans="1:7" x14ac:dyDescent="0.25">
      <c r="A647" t="s">
        <v>3035</v>
      </c>
      <c r="B647" t="s">
        <v>3292</v>
      </c>
      <c r="C647" t="s">
        <v>338</v>
      </c>
      <c r="D647" t="s">
        <v>328</v>
      </c>
      <c r="E647" t="s">
        <v>132</v>
      </c>
      <c r="F647" t="s">
        <v>99</v>
      </c>
      <c r="G647" t="s">
        <v>208</v>
      </c>
    </row>
    <row r="648" spans="1:7" x14ac:dyDescent="0.25">
      <c r="A648" t="s">
        <v>3035</v>
      </c>
      <c r="B648" t="s">
        <v>3326</v>
      </c>
      <c r="C648" t="s">
        <v>338</v>
      </c>
      <c r="D648" t="s">
        <v>328</v>
      </c>
      <c r="E648" t="s">
        <v>132</v>
      </c>
      <c r="F648" t="s">
        <v>211</v>
      </c>
      <c r="G648" t="s">
        <v>115</v>
      </c>
    </row>
    <row r="649" spans="1:7" x14ac:dyDescent="0.25">
      <c r="A649" t="s">
        <v>3035</v>
      </c>
      <c r="B649" t="s">
        <v>3392</v>
      </c>
      <c r="C649" t="s">
        <v>338</v>
      </c>
      <c r="D649" t="s">
        <v>328</v>
      </c>
      <c r="E649" t="s">
        <v>132</v>
      </c>
      <c r="F649" t="s">
        <v>99</v>
      </c>
      <c r="G649" t="s">
        <v>197</v>
      </c>
    </row>
    <row r="650" spans="1:7" x14ac:dyDescent="0.25">
      <c r="A650" t="s">
        <v>3035</v>
      </c>
      <c r="B650" t="s">
        <v>3439</v>
      </c>
      <c r="C650" t="s">
        <v>338</v>
      </c>
      <c r="D650" t="s">
        <v>328</v>
      </c>
      <c r="E650" t="s">
        <v>132</v>
      </c>
      <c r="F650" t="s">
        <v>211</v>
      </c>
      <c r="G650" t="s">
        <v>197</v>
      </c>
    </row>
    <row r="651" spans="1:7" x14ac:dyDescent="0.25">
      <c r="A651" t="s">
        <v>3035</v>
      </c>
      <c r="B651" t="s">
        <v>3440</v>
      </c>
      <c r="C651" t="s">
        <v>338</v>
      </c>
      <c r="D651" t="s">
        <v>328</v>
      </c>
      <c r="E651" t="s">
        <v>132</v>
      </c>
      <c r="F651" t="s">
        <v>211</v>
      </c>
      <c r="G651" t="s">
        <v>208</v>
      </c>
    </row>
    <row r="652" spans="1:7" x14ac:dyDescent="0.25">
      <c r="A652" t="s">
        <v>3035</v>
      </c>
      <c r="B652" t="s">
        <v>3456</v>
      </c>
      <c r="C652" t="s">
        <v>338</v>
      </c>
      <c r="D652" t="s">
        <v>328</v>
      </c>
      <c r="E652" t="s">
        <v>132</v>
      </c>
      <c r="F652" t="s">
        <v>211</v>
      </c>
      <c r="G652" t="s">
        <v>197</v>
      </c>
    </row>
    <row r="653" spans="1:7" x14ac:dyDescent="0.25">
      <c r="A653" t="s">
        <v>3035</v>
      </c>
      <c r="B653" t="s">
        <v>3474</v>
      </c>
      <c r="C653" t="s">
        <v>338</v>
      </c>
      <c r="D653" t="s">
        <v>328</v>
      </c>
      <c r="E653" t="s">
        <v>132</v>
      </c>
      <c r="F653" t="s">
        <v>211</v>
      </c>
      <c r="G653" t="s">
        <v>213</v>
      </c>
    </row>
    <row r="654" spans="1:7" x14ac:dyDescent="0.25">
      <c r="A654" t="s">
        <v>3035</v>
      </c>
      <c r="B654" t="s">
        <v>3853</v>
      </c>
      <c r="C654" t="s">
        <v>338</v>
      </c>
      <c r="D654" t="s">
        <v>328</v>
      </c>
      <c r="E654" t="s">
        <v>132</v>
      </c>
      <c r="F654" t="s">
        <v>4116</v>
      </c>
      <c r="G654" t="s">
        <v>208</v>
      </c>
    </row>
    <row r="655" spans="1:7" x14ac:dyDescent="0.25">
      <c r="A655" t="s">
        <v>3025</v>
      </c>
      <c r="B655" t="s">
        <v>3112</v>
      </c>
      <c r="C655" t="s">
        <v>338</v>
      </c>
      <c r="D655" t="s">
        <v>328</v>
      </c>
      <c r="E655" t="s">
        <v>132</v>
      </c>
      <c r="F655" t="s">
        <v>110</v>
      </c>
      <c r="G655" t="s">
        <v>48</v>
      </c>
    </row>
    <row r="656" spans="1:7" x14ac:dyDescent="0.25">
      <c r="A656" t="s">
        <v>3034</v>
      </c>
      <c r="B656" t="s">
        <v>3142</v>
      </c>
      <c r="C656" t="s">
        <v>338</v>
      </c>
      <c r="D656" t="s">
        <v>328</v>
      </c>
      <c r="E656" t="s">
        <v>132</v>
      </c>
      <c r="F656" t="s">
        <v>110</v>
      </c>
      <c r="G656" t="s">
        <v>115</v>
      </c>
    </row>
    <row r="657" spans="1:7" x14ac:dyDescent="0.25">
      <c r="A657" t="s">
        <v>3034</v>
      </c>
      <c r="B657" t="s">
        <v>3146</v>
      </c>
      <c r="C657" t="s">
        <v>338</v>
      </c>
      <c r="D657" t="s">
        <v>328</v>
      </c>
      <c r="E657" t="s">
        <v>132</v>
      </c>
      <c r="F657" t="s">
        <v>99</v>
      </c>
      <c r="G657" t="s">
        <v>48</v>
      </c>
    </row>
    <row r="658" spans="1:7" x14ac:dyDescent="0.25">
      <c r="A658" t="s">
        <v>3034</v>
      </c>
      <c r="B658" t="s">
        <v>3205</v>
      </c>
      <c r="C658" t="s">
        <v>338</v>
      </c>
      <c r="D658" t="s">
        <v>328</v>
      </c>
      <c r="E658" t="s">
        <v>134</v>
      </c>
      <c r="F658" t="s">
        <v>99</v>
      </c>
      <c r="G658" t="s">
        <v>115</v>
      </c>
    </row>
    <row r="659" spans="1:7" x14ac:dyDescent="0.25">
      <c r="A659" t="s">
        <v>3034</v>
      </c>
      <c r="B659" t="s">
        <v>3643</v>
      </c>
      <c r="C659" t="s">
        <v>338</v>
      </c>
      <c r="D659" t="s">
        <v>328</v>
      </c>
      <c r="E659" t="s">
        <v>132</v>
      </c>
      <c r="F659" t="s">
        <v>211</v>
      </c>
      <c r="G659" t="s">
        <v>197</v>
      </c>
    </row>
    <row r="660" spans="1:7" x14ac:dyDescent="0.25">
      <c r="A660" t="s">
        <v>3030</v>
      </c>
      <c r="B660" t="s">
        <v>3121</v>
      </c>
      <c r="C660" t="s">
        <v>338</v>
      </c>
      <c r="D660" t="s">
        <v>328</v>
      </c>
      <c r="E660" t="s">
        <v>134</v>
      </c>
      <c r="F660" t="s">
        <v>110</v>
      </c>
      <c r="G660" t="s">
        <v>48</v>
      </c>
    </row>
    <row r="661" spans="1:7" x14ac:dyDescent="0.25">
      <c r="A661" t="s">
        <v>3044</v>
      </c>
      <c r="B661" t="s">
        <v>3264</v>
      </c>
      <c r="C661" t="s">
        <v>336</v>
      </c>
      <c r="D661" t="s">
        <v>332</v>
      </c>
      <c r="E661" t="s">
        <v>132</v>
      </c>
      <c r="F661" t="s">
        <v>114</v>
      </c>
      <c r="G661" t="s">
        <v>202</v>
      </c>
    </row>
    <row r="662" spans="1:7" x14ac:dyDescent="0.25">
      <c r="A662" t="s">
        <v>3044</v>
      </c>
      <c r="B662" t="s">
        <v>3324</v>
      </c>
      <c r="C662" t="s">
        <v>336</v>
      </c>
      <c r="D662" t="s">
        <v>332</v>
      </c>
      <c r="E662" t="s">
        <v>132</v>
      </c>
      <c r="F662" t="s">
        <v>110</v>
      </c>
      <c r="G662" t="s">
        <v>206</v>
      </c>
    </row>
    <row r="663" spans="1:7" x14ac:dyDescent="0.25">
      <c r="A663" t="s">
        <v>3044</v>
      </c>
      <c r="B663" t="s">
        <v>3378</v>
      </c>
      <c r="C663" t="s">
        <v>336</v>
      </c>
      <c r="D663" t="s">
        <v>332</v>
      </c>
      <c r="E663" t="s">
        <v>132</v>
      </c>
      <c r="F663" t="s">
        <v>114</v>
      </c>
      <c r="G663" t="s">
        <v>206</v>
      </c>
    </row>
    <row r="664" spans="1:7" x14ac:dyDescent="0.25">
      <c r="A664" t="s">
        <v>3044</v>
      </c>
      <c r="B664" t="s">
        <v>3382</v>
      </c>
      <c r="C664" t="s">
        <v>340</v>
      </c>
      <c r="D664" t="s">
        <v>332</v>
      </c>
      <c r="E664" t="s">
        <v>132</v>
      </c>
      <c r="F664" t="s">
        <v>99</v>
      </c>
      <c r="G664" t="s">
        <v>202</v>
      </c>
    </row>
    <row r="665" spans="1:7" x14ac:dyDescent="0.25">
      <c r="A665" t="s">
        <v>3044</v>
      </c>
      <c r="B665" t="s">
        <v>3388</v>
      </c>
      <c r="C665" t="s">
        <v>336</v>
      </c>
      <c r="D665" t="s">
        <v>332</v>
      </c>
      <c r="E665" t="s">
        <v>193</v>
      </c>
      <c r="F665" t="s">
        <v>110</v>
      </c>
      <c r="G665" t="s">
        <v>206</v>
      </c>
    </row>
    <row r="666" spans="1:7" x14ac:dyDescent="0.25">
      <c r="A666" t="s">
        <v>3044</v>
      </c>
      <c r="B666" t="s">
        <v>3497</v>
      </c>
      <c r="C666" t="s">
        <v>331</v>
      </c>
      <c r="D666" t="s">
        <v>344</v>
      </c>
      <c r="E666" t="s">
        <v>132</v>
      </c>
      <c r="F666" t="s">
        <v>110</v>
      </c>
      <c r="G666" t="s">
        <v>4110</v>
      </c>
    </row>
    <row r="667" spans="1:7" x14ac:dyDescent="0.25">
      <c r="A667" t="s">
        <v>204</v>
      </c>
      <c r="B667" t="s">
        <v>3180</v>
      </c>
      <c r="C667" t="s">
        <v>334</v>
      </c>
      <c r="D667" t="s">
        <v>328</v>
      </c>
      <c r="E667" t="s">
        <v>193</v>
      </c>
      <c r="F667" t="s">
        <v>110</v>
      </c>
      <c r="G667" t="s">
        <v>48</v>
      </c>
    </row>
    <row r="668" spans="1:7" x14ac:dyDescent="0.25">
      <c r="A668" t="s">
        <v>3039</v>
      </c>
      <c r="B668" t="s">
        <v>3187</v>
      </c>
      <c r="C668" t="s">
        <v>334</v>
      </c>
      <c r="D668" t="s">
        <v>328</v>
      </c>
      <c r="E668" t="s">
        <v>132</v>
      </c>
      <c r="F668" t="s">
        <v>110</v>
      </c>
      <c r="G668" t="s">
        <v>48</v>
      </c>
    </row>
    <row r="669" spans="1:7" x14ac:dyDescent="0.25">
      <c r="A669" t="s">
        <v>3051</v>
      </c>
      <c r="B669" t="s">
        <v>3391</v>
      </c>
      <c r="C669" t="s">
        <v>333</v>
      </c>
      <c r="D669" t="s">
        <v>5367</v>
      </c>
      <c r="E669" t="s">
        <v>4112</v>
      </c>
      <c r="F669" t="s">
        <v>110</v>
      </c>
      <c r="G669" t="s">
        <v>115</v>
      </c>
    </row>
    <row r="670" spans="1:7" x14ac:dyDescent="0.25">
      <c r="A670" t="s">
        <v>3051</v>
      </c>
      <c r="B670" t="s">
        <v>3815</v>
      </c>
      <c r="C670" t="s">
        <v>333</v>
      </c>
      <c r="D670" t="s">
        <v>346</v>
      </c>
      <c r="E670" t="s">
        <v>4113</v>
      </c>
      <c r="F670" t="s">
        <v>211</v>
      </c>
      <c r="G670" t="s">
        <v>197</v>
      </c>
    </row>
    <row r="671" spans="1:7" x14ac:dyDescent="0.25">
      <c r="A671" t="s">
        <v>3051</v>
      </c>
      <c r="B671" t="s">
        <v>3822</v>
      </c>
      <c r="C671" t="s">
        <v>333</v>
      </c>
      <c r="D671" t="s">
        <v>346</v>
      </c>
      <c r="E671" t="s">
        <v>4113</v>
      </c>
      <c r="F671" t="s">
        <v>99</v>
      </c>
      <c r="G671" t="s">
        <v>197</v>
      </c>
    </row>
    <row r="672" spans="1:7" x14ac:dyDescent="0.25">
      <c r="A672" t="s">
        <v>3055</v>
      </c>
      <c r="B672" t="s">
        <v>3441</v>
      </c>
      <c r="C672" t="s">
        <v>333</v>
      </c>
      <c r="D672" t="s">
        <v>346</v>
      </c>
      <c r="E672" t="s">
        <v>4113</v>
      </c>
      <c r="F672" t="s">
        <v>110</v>
      </c>
      <c r="G672" t="s">
        <v>115</v>
      </c>
    </row>
    <row r="673" spans="1:7" x14ac:dyDescent="0.25">
      <c r="A673" t="s">
        <v>3055</v>
      </c>
      <c r="B673" t="s">
        <v>3529</v>
      </c>
      <c r="C673" t="s">
        <v>333</v>
      </c>
      <c r="D673" t="s">
        <v>346</v>
      </c>
      <c r="E673" t="s">
        <v>4113</v>
      </c>
      <c r="F673" t="s">
        <v>110</v>
      </c>
      <c r="G673" t="s">
        <v>115</v>
      </c>
    </row>
    <row r="674" spans="1:7" x14ac:dyDescent="0.25">
      <c r="A674" t="s">
        <v>3055</v>
      </c>
      <c r="B674" t="s">
        <v>3535</v>
      </c>
      <c r="C674" t="s">
        <v>333</v>
      </c>
      <c r="D674" t="s">
        <v>346</v>
      </c>
      <c r="E674" t="s">
        <v>4113</v>
      </c>
      <c r="F674" t="s">
        <v>99</v>
      </c>
      <c r="G674" t="s">
        <v>115</v>
      </c>
    </row>
    <row r="675" spans="1:7" x14ac:dyDescent="0.25">
      <c r="A675" t="s">
        <v>3055</v>
      </c>
      <c r="B675" t="s">
        <v>3603</v>
      </c>
      <c r="C675" t="s">
        <v>333</v>
      </c>
      <c r="D675" t="s">
        <v>346</v>
      </c>
      <c r="E675" t="s">
        <v>4113</v>
      </c>
      <c r="F675" t="s">
        <v>110</v>
      </c>
      <c r="G675" t="s">
        <v>115</v>
      </c>
    </row>
    <row r="676" spans="1:7" x14ac:dyDescent="0.25">
      <c r="A676" t="s">
        <v>3055</v>
      </c>
      <c r="B676" t="s">
        <v>3612</v>
      </c>
      <c r="C676" t="s">
        <v>333</v>
      </c>
      <c r="D676" t="s">
        <v>346</v>
      </c>
      <c r="E676" t="s">
        <v>4113</v>
      </c>
      <c r="F676" t="s">
        <v>99</v>
      </c>
      <c r="G676" t="s">
        <v>115</v>
      </c>
    </row>
    <row r="677" spans="1:7" x14ac:dyDescent="0.25">
      <c r="A677" t="s">
        <v>3055</v>
      </c>
      <c r="B677" t="s">
        <v>3825</v>
      </c>
      <c r="C677" t="s">
        <v>345</v>
      </c>
      <c r="D677" t="s">
        <v>5367</v>
      </c>
      <c r="E677" t="s">
        <v>4113</v>
      </c>
      <c r="F677" t="s">
        <v>99</v>
      </c>
      <c r="G677" t="s">
        <v>115</v>
      </c>
    </row>
    <row r="678" spans="1:7" x14ac:dyDescent="0.25">
      <c r="A678" t="s">
        <v>3053</v>
      </c>
      <c r="B678" t="s">
        <v>3412</v>
      </c>
      <c r="C678" t="s">
        <v>333</v>
      </c>
      <c r="D678" t="s">
        <v>328</v>
      </c>
      <c r="E678" t="s">
        <v>4112</v>
      </c>
      <c r="F678" t="s">
        <v>110</v>
      </c>
      <c r="G678" t="s">
        <v>4109</v>
      </c>
    </row>
    <row r="679" spans="1:7" x14ac:dyDescent="0.25">
      <c r="A679" t="s">
        <v>3052</v>
      </c>
      <c r="B679" t="s">
        <v>3411</v>
      </c>
      <c r="C679" t="s">
        <v>333</v>
      </c>
      <c r="D679" t="s">
        <v>346</v>
      </c>
      <c r="E679" t="s">
        <v>4113</v>
      </c>
      <c r="F679" t="s">
        <v>110</v>
      </c>
      <c r="G679" t="s">
        <v>115</v>
      </c>
    </row>
    <row r="680" spans="1:7" x14ac:dyDescent="0.25">
      <c r="A680" t="s">
        <v>3062</v>
      </c>
      <c r="B680" t="s">
        <v>3526</v>
      </c>
      <c r="C680" t="s">
        <v>345</v>
      </c>
      <c r="D680" t="s">
        <v>5367</v>
      </c>
      <c r="E680" t="s">
        <v>4112</v>
      </c>
      <c r="F680" t="s">
        <v>110</v>
      </c>
      <c r="G680" t="s">
        <v>48</v>
      </c>
    </row>
    <row r="681" spans="1:7" x14ac:dyDescent="0.25">
      <c r="A681" t="s">
        <v>3102</v>
      </c>
      <c r="B681" t="s">
        <v>4030</v>
      </c>
      <c r="C681" t="s">
        <v>342</v>
      </c>
      <c r="D681" t="s">
        <v>346</v>
      </c>
      <c r="E681" t="s">
        <v>229</v>
      </c>
      <c r="F681" t="s">
        <v>110</v>
      </c>
      <c r="G681" t="s">
        <v>4108</v>
      </c>
    </row>
    <row r="682" spans="1:7" x14ac:dyDescent="0.25">
      <c r="A682" t="s">
        <v>3106</v>
      </c>
      <c r="B682" t="s">
        <v>4107</v>
      </c>
      <c r="C682" t="s">
        <v>345</v>
      </c>
      <c r="D682" t="s">
        <v>328</v>
      </c>
      <c r="E682" t="s">
        <v>229</v>
      </c>
      <c r="F682" t="s">
        <v>99</v>
      </c>
      <c r="G682" t="s">
        <v>208</v>
      </c>
    </row>
    <row r="683" spans="1:7" x14ac:dyDescent="0.25">
      <c r="A683" t="s">
        <v>3029</v>
      </c>
      <c r="B683" t="s">
        <v>3116</v>
      </c>
      <c r="C683" t="s">
        <v>333</v>
      </c>
      <c r="D683" t="s">
        <v>330</v>
      </c>
      <c r="E683" t="s">
        <v>200</v>
      </c>
      <c r="F683" t="s">
        <v>110</v>
      </c>
      <c r="G683" t="s">
        <v>48</v>
      </c>
    </row>
    <row r="684" spans="1:7" x14ac:dyDescent="0.25">
      <c r="A684" t="s">
        <v>3029</v>
      </c>
      <c r="B684" t="s">
        <v>3136</v>
      </c>
      <c r="C684" t="s">
        <v>333</v>
      </c>
      <c r="D684" t="s">
        <v>330</v>
      </c>
      <c r="E684" t="s">
        <v>200</v>
      </c>
      <c r="F684" t="s">
        <v>110</v>
      </c>
      <c r="G684" t="s">
        <v>48</v>
      </c>
    </row>
    <row r="685" spans="1:7" x14ac:dyDescent="0.25">
      <c r="A685" t="s">
        <v>3029</v>
      </c>
      <c r="B685" t="s">
        <v>3152</v>
      </c>
      <c r="C685" t="s">
        <v>333</v>
      </c>
      <c r="D685" t="s">
        <v>330</v>
      </c>
      <c r="E685" t="s">
        <v>200</v>
      </c>
      <c r="F685" t="s">
        <v>110</v>
      </c>
      <c r="G685" t="s">
        <v>48</v>
      </c>
    </row>
    <row r="686" spans="1:7" x14ac:dyDescent="0.25">
      <c r="A686" t="s">
        <v>3029</v>
      </c>
      <c r="B686" t="s">
        <v>3177</v>
      </c>
      <c r="C686" t="s">
        <v>333</v>
      </c>
      <c r="D686" t="s">
        <v>5367</v>
      </c>
      <c r="E686" t="s">
        <v>132</v>
      </c>
      <c r="F686" t="s">
        <v>110</v>
      </c>
      <c r="G686" t="s">
        <v>48</v>
      </c>
    </row>
    <row r="687" spans="1:7" x14ac:dyDescent="0.25">
      <c r="A687" t="s">
        <v>3029</v>
      </c>
      <c r="B687" t="s">
        <v>3252</v>
      </c>
      <c r="C687" t="s">
        <v>333</v>
      </c>
      <c r="D687" t="s">
        <v>330</v>
      </c>
      <c r="E687" t="s">
        <v>200</v>
      </c>
      <c r="F687" t="s">
        <v>99</v>
      </c>
      <c r="G687" t="s">
        <v>115</v>
      </c>
    </row>
    <row r="688" spans="1:7" x14ac:dyDescent="0.25">
      <c r="A688" t="s">
        <v>3029</v>
      </c>
      <c r="B688" t="s">
        <v>3253</v>
      </c>
      <c r="C688" t="s">
        <v>333</v>
      </c>
      <c r="D688" t="s">
        <v>330</v>
      </c>
      <c r="E688" t="s">
        <v>132</v>
      </c>
      <c r="F688" t="s">
        <v>110</v>
      </c>
      <c r="G688" t="s">
        <v>48</v>
      </c>
    </row>
    <row r="689" spans="1:7" x14ac:dyDescent="0.25">
      <c r="A689" t="s">
        <v>3029</v>
      </c>
      <c r="B689" t="s">
        <v>3255</v>
      </c>
      <c r="C689" t="s">
        <v>333</v>
      </c>
      <c r="D689" t="s">
        <v>330</v>
      </c>
      <c r="E689" t="s">
        <v>200</v>
      </c>
      <c r="F689" t="s">
        <v>99</v>
      </c>
      <c r="G689" t="s">
        <v>115</v>
      </c>
    </row>
    <row r="690" spans="1:7" x14ac:dyDescent="0.25">
      <c r="A690" t="s">
        <v>3029</v>
      </c>
      <c r="B690" t="s">
        <v>3306</v>
      </c>
      <c r="C690" t="s">
        <v>333</v>
      </c>
      <c r="D690" t="s">
        <v>330</v>
      </c>
      <c r="E690" t="s">
        <v>132</v>
      </c>
      <c r="F690" t="s">
        <v>110</v>
      </c>
      <c r="G690" t="s">
        <v>202</v>
      </c>
    </row>
    <row r="691" spans="1:7" x14ac:dyDescent="0.25">
      <c r="A691" t="s">
        <v>3029</v>
      </c>
      <c r="B691" t="s">
        <v>3317</v>
      </c>
      <c r="C691" t="s">
        <v>333</v>
      </c>
      <c r="D691" t="s">
        <v>330</v>
      </c>
      <c r="E691" t="s">
        <v>200</v>
      </c>
      <c r="F691" t="s">
        <v>110</v>
      </c>
      <c r="G691" t="s">
        <v>48</v>
      </c>
    </row>
    <row r="692" spans="1:7" x14ac:dyDescent="0.25">
      <c r="A692" t="s">
        <v>3029</v>
      </c>
      <c r="B692" t="s">
        <v>3365</v>
      </c>
      <c r="C692" t="s">
        <v>333</v>
      </c>
      <c r="D692" t="s">
        <v>330</v>
      </c>
      <c r="E692" t="s">
        <v>200</v>
      </c>
      <c r="F692" t="s">
        <v>99</v>
      </c>
      <c r="G692" t="s">
        <v>48</v>
      </c>
    </row>
    <row r="693" spans="1:7" x14ac:dyDescent="0.25">
      <c r="A693" t="s">
        <v>3029</v>
      </c>
      <c r="B693" t="s">
        <v>3448</v>
      </c>
      <c r="C693" t="s">
        <v>345</v>
      </c>
      <c r="D693" t="s">
        <v>5367</v>
      </c>
      <c r="E693" t="s">
        <v>200</v>
      </c>
      <c r="F693" t="s">
        <v>110</v>
      </c>
      <c r="G693" t="s">
        <v>115</v>
      </c>
    </row>
    <row r="694" spans="1:7" x14ac:dyDescent="0.25">
      <c r="A694" t="s">
        <v>3029</v>
      </c>
      <c r="B694" t="s">
        <v>3485</v>
      </c>
      <c r="C694" t="s">
        <v>333</v>
      </c>
      <c r="D694" t="s">
        <v>330</v>
      </c>
      <c r="E694" t="s">
        <v>200</v>
      </c>
      <c r="F694" t="s">
        <v>99</v>
      </c>
      <c r="G694" t="s">
        <v>197</v>
      </c>
    </row>
    <row r="695" spans="1:7" x14ac:dyDescent="0.25">
      <c r="A695" t="s">
        <v>3029</v>
      </c>
      <c r="B695" t="s">
        <v>3513</v>
      </c>
      <c r="C695" t="s">
        <v>333</v>
      </c>
      <c r="D695" t="s">
        <v>330</v>
      </c>
      <c r="E695" t="s">
        <v>200</v>
      </c>
      <c r="F695" t="s">
        <v>99</v>
      </c>
      <c r="G695" t="s">
        <v>115</v>
      </c>
    </row>
    <row r="696" spans="1:7" x14ac:dyDescent="0.25">
      <c r="A696" t="s">
        <v>3029</v>
      </c>
      <c r="B696" t="s">
        <v>3556</v>
      </c>
      <c r="C696" t="s">
        <v>333</v>
      </c>
      <c r="D696" t="s">
        <v>330</v>
      </c>
      <c r="E696" t="s">
        <v>200</v>
      </c>
      <c r="F696" t="s">
        <v>99</v>
      </c>
      <c r="G696" t="s">
        <v>115</v>
      </c>
    </row>
    <row r="697" spans="1:7" x14ac:dyDescent="0.25">
      <c r="A697" t="s">
        <v>3029</v>
      </c>
      <c r="B697" t="s">
        <v>3576</v>
      </c>
      <c r="C697" t="s">
        <v>333</v>
      </c>
      <c r="D697" t="s">
        <v>5367</v>
      </c>
      <c r="E697" t="s">
        <v>200</v>
      </c>
      <c r="F697" t="s">
        <v>99</v>
      </c>
      <c r="G697" t="s">
        <v>115</v>
      </c>
    </row>
    <row r="698" spans="1:7" x14ac:dyDescent="0.25">
      <c r="A698" t="s">
        <v>3029</v>
      </c>
      <c r="B698" t="s">
        <v>3586</v>
      </c>
      <c r="C698" t="s">
        <v>333</v>
      </c>
      <c r="D698" t="s">
        <v>330</v>
      </c>
      <c r="E698" t="s">
        <v>200</v>
      </c>
      <c r="F698" t="s">
        <v>99</v>
      </c>
      <c r="G698" t="s">
        <v>208</v>
      </c>
    </row>
    <row r="699" spans="1:7" x14ac:dyDescent="0.25">
      <c r="A699" t="s">
        <v>3029</v>
      </c>
      <c r="B699" t="s">
        <v>3611</v>
      </c>
      <c r="C699" t="s">
        <v>333</v>
      </c>
      <c r="D699" t="s">
        <v>330</v>
      </c>
      <c r="E699" t="s">
        <v>132</v>
      </c>
      <c r="F699" t="s">
        <v>99</v>
      </c>
      <c r="G699" t="s">
        <v>208</v>
      </c>
    </row>
    <row r="700" spans="1:7" x14ac:dyDescent="0.25">
      <c r="A700" t="s">
        <v>3029</v>
      </c>
      <c r="B700" t="s">
        <v>3614</v>
      </c>
      <c r="C700" t="s">
        <v>333</v>
      </c>
      <c r="D700" t="s">
        <v>330</v>
      </c>
      <c r="E700" t="s">
        <v>200</v>
      </c>
      <c r="F700" t="s">
        <v>99</v>
      </c>
      <c r="G700" t="s">
        <v>115</v>
      </c>
    </row>
    <row r="701" spans="1:7" x14ac:dyDescent="0.25">
      <c r="A701" t="s">
        <v>3029</v>
      </c>
      <c r="B701" t="s">
        <v>3693</v>
      </c>
      <c r="C701" t="s">
        <v>333</v>
      </c>
      <c r="D701" t="s">
        <v>5367</v>
      </c>
      <c r="E701" t="s">
        <v>200</v>
      </c>
      <c r="F701" t="s">
        <v>99</v>
      </c>
      <c r="G701" t="s">
        <v>208</v>
      </c>
    </row>
    <row r="702" spans="1:7" x14ac:dyDescent="0.25">
      <c r="A702" t="s">
        <v>3029</v>
      </c>
      <c r="B702" t="s">
        <v>3706</v>
      </c>
      <c r="C702" t="s">
        <v>333</v>
      </c>
      <c r="D702" t="s">
        <v>330</v>
      </c>
      <c r="E702" t="s">
        <v>200</v>
      </c>
      <c r="F702" t="s">
        <v>99</v>
      </c>
      <c r="G702" t="s">
        <v>197</v>
      </c>
    </row>
    <row r="703" spans="1:7" x14ac:dyDescent="0.25">
      <c r="A703" t="s">
        <v>3029</v>
      </c>
      <c r="B703" t="s">
        <v>3713</v>
      </c>
      <c r="C703" t="s">
        <v>333</v>
      </c>
      <c r="D703" t="s">
        <v>330</v>
      </c>
      <c r="E703" t="s">
        <v>200</v>
      </c>
      <c r="F703" t="s">
        <v>99</v>
      </c>
      <c r="G703" t="s">
        <v>197</v>
      </c>
    </row>
    <row r="704" spans="1:7" x14ac:dyDescent="0.25">
      <c r="A704" t="s">
        <v>3029</v>
      </c>
      <c r="B704" t="s">
        <v>3714</v>
      </c>
      <c r="C704" t="s">
        <v>333</v>
      </c>
      <c r="D704" t="s">
        <v>330</v>
      </c>
      <c r="E704" t="s">
        <v>200</v>
      </c>
      <c r="F704" t="s">
        <v>99</v>
      </c>
      <c r="G704" t="s">
        <v>210</v>
      </c>
    </row>
    <row r="705" spans="1:7" x14ac:dyDescent="0.25">
      <c r="A705" t="s">
        <v>3029</v>
      </c>
      <c r="B705" t="s">
        <v>3720</v>
      </c>
      <c r="C705" t="s">
        <v>333</v>
      </c>
      <c r="D705" t="s">
        <v>330</v>
      </c>
      <c r="E705" t="s">
        <v>200</v>
      </c>
      <c r="F705" t="s">
        <v>211</v>
      </c>
      <c r="G705" t="s">
        <v>197</v>
      </c>
    </row>
    <row r="706" spans="1:7" x14ac:dyDescent="0.25">
      <c r="A706" t="s">
        <v>3029</v>
      </c>
      <c r="B706" t="s">
        <v>3724</v>
      </c>
      <c r="C706" t="s">
        <v>333</v>
      </c>
      <c r="D706" t="s">
        <v>5367</v>
      </c>
      <c r="E706" t="s">
        <v>200</v>
      </c>
      <c r="F706" t="s">
        <v>99</v>
      </c>
      <c r="G706" t="s">
        <v>197</v>
      </c>
    </row>
    <row r="707" spans="1:7" x14ac:dyDescent="0.25">
      <c r="A707" t="s">
        <v>3029</v>
      </c>
      <c r="B707" t="s">
        <v>3849</v>
      </c>
      <c r="C707" t="s">
        <v>333</v>
      </c>
      <c r="D707" t="s">
        <v>5367</v>
      </c>
      <c r="E707" t="s">
        <v>200</v>
      </c>
      <c r="F707" t="s">
        <v>99</v>
      </c>
      <c r="G707" t="s">
        <v>210</v>
      </c>
    </row>
    <row r="708" spans="1:7" x14ac:dyDescent="0.25">
      <c r="A708" t="s">
        <v>3029</v>
      </c>
      <c r="B708" t="s">
        <v>3858</v>
      </c>
      <c r="C708" t="s">
        <v>333</v>
      </c>
      <c r="D708" t="s">
        <v>330</v>
      </c>
      <c r="E708" t="s">
        <v>200</v>
      </c>
      <c r="F708" t="s">
        <v>99</v>
      </c>
      <c r="G708" t="s">
        <v>208</v>
      </c>
    </row>
    <row r="709" spans="1:7" x14ac:dyDescent="0.25">
      <c r="A709" t="s">
        <v>3029</v>
      </c>
      <c r="B709" t="s">
        <v>3864</v>
      </c>
      <c r="C709" t="s">
        <v>333</v>
      </c>
      <c r="D709" t="s">
        <v>330</v>
      </c>
      <c r="E709" t="s">
        <v>132</v>
      </c>
      <c r="F709" t="s">
        <v>99</v>
      </c>
      <c r="G709" t="s">
        <v>210</v>
      </c>
    </row>
    <row r="710" spans="1:7" x14ac:dyDescent="0.25">
      <c r="A710" t="s">
        <v>3029</v>
      </c>
      <c r="B710" t="s">
        <v>3942</v>
      </c>
      <c r="C710" t="s">
        <v>333</v>
      </c>
      <c r="D710" t="s">
        <v>330</v>
      </c>
      <c r="E710" t="s">
        <v>200</v>
      </c>
      <c r="F710" t="s">
        <v>211</v>
      </c>
      <c r="G710" t="s">
        <v>208</v>
      </c>
    </row>
    <row r="711" spans="1:7" x14ac:dyDescent="0.25">
      <c r="A711" t="s">
        <v>3029</v>
      </c>
      <c r="B711" t="s">
        <v>3986</v>
      </c>
      <c r="C711" t="s">
        <v>333</v>
      </c>
      <c r="D711" t="s">
        <v>5367</v>
      </c>
      <c r="E711" t="s">
        <v>200</v>
      </c>
      <c r="F711" t="s">
        <v>211</v>
      </c>
      <c r="G711" t="s">
        <v>115</v>
      </c>
    </row>
    <row r="712" spans="1:7" x14ac:dyDescent="0.25">
      <c r="A712" t="s">
        <v>198</v>
      </c>
      <c r="B712" t="s">
        <v>3133</v>
      </c>
      <c r="C712" t="s">
        <v>327</v>
      </c>
      <c r="D712" t="s">
        <v>328</v>
      </c>
      <c r="E712" t="s">
        <v>132</v>
      </c>
      <c r="F712" t="s">
        <v>110</v>
      </c>
      <c r="G712" t="s">
        <v>48</v>
      </c>
    </row>
    <row r="713" spans="1:7" x14ac:dyDescent="0.25">
      <c r="A713" t="s">
        <v>198</v>
      </c>
      <c r="B713" t="s">
        <v>3239</v>
      </c>
      <c r="C713" t="s">
        <v>327</v>
      </c>
      <c r="D713" t="s">
        <v>328</v>
      </c>
      <c r="E713" t="s">
        <v>132</v>
      </c>
      <c r="F713" t="s">
        <v>99</v>
      </c>
      <c r="G713" t="s">
        <v>48</v>
      </c>
    </row>
    <row r="714" spans="1:7" x14ac:dyDescent="0.25">
      <c r="A714" t="s">
        <v>198</v>
      </c>
      <c r="B714" t="s">
        <v>3241</v>
      </c>
      <c r="C714" t="s">
        <v>327</v>
      </c>
      <c r="D714" t="s">
        <v>328</v>
      </c>
      <c r="E714" t="s">
        <v>132</v>
      </c>
      <c r="F714" t="s">
        <v>99</v>
      </c>
      <c r="G714" t="s">
        <v>115</v>
      </c>
    </row>
    <row r="715" spans="1:7" x14ac:dyDescent="0.25">
      <c r="A715" t="s">
        <v>198</v>
      </c>
      <c r="B715" t="s">
        <v>3265</v>
      </c>
      <c r="C715" t="s">
        <v>334</v>
      </c>
      <c r="D715" t="s">
        <v>328</v>
      </c>
      <c r="E715" t="s">
        <v>134</v>
      </c>
      <c r="F715" t="s">
        <v>110</v>
      </c>
      <c r="G715" t="s">
        <v>115</v>
      </c>
    </row>
    <row r="716" spans="1:7" x14ac:dyDescent="0.25">
      <c r="A716" t="s">
        <v>198</v>
      </c>
      <c r="B716" t="s">
        <v>3323</v>
      </c>
      <c r="C716" t="s">
        <v>334</v>
      </c>
      <c r="D716" t="s">
        <v>328</v>
      </c>
      <c r="E716" t="s">
        <v>134</v>
      </c>
      <c r="F716" t="s">
        <v>99</v>
      </c>
      <c r="G716" t="s">
        <v>115</v>
      </c>
    </row>
    <row r="717" spans="1:7" x14ac:dyDescent="0.25">
      <c r="A717" t="s">
        <v>188</v>
      </c>
      <c r="B717" t="s">
        <v>3111</v>
      </c>
      <c r="C717" t="s">
        <v>327</v>
      </c>
      <c r="D717" t="s">
        <v>328</v>
      </c>
      <c r="E717" t="s">
        <v>134</v>
      </c>
      <c r="F717" t="s">
        <v>110</v>
      </c>
      <c r="G717" t="s">
        <v>48</v>
      </c>
    </row>
    <row r="718" spans="1:7" x14ac:dyDescent="0.25">
      <c r="A718" t="s">
        <v>188</v>
      </c>
      <c r="B718" t="s">
        <v>3181</v>
      </c>
      <c r="C718" t="s">
        <v>327</v>
      </c>
      <c r="D718" t="s">
        <v>328</v>
      </c>
      <c r="E718" t="s">
        <v>134</v>
      </c>
      <c r="F718" t="s">
        <v>110</v>
      </c>
      <c r="G718" t="s">
        <v>48</v>
      </c>
    </row>
    <row r="719" spans="1:7" x14ac:dyDescent="0.25">
      <c r="A719" t="s">
        <v>188</v>
      </c>
      <c r="B719" t="s">
        <v>3271</v>
      </c>
      <c r="C719" t="s">
        <v>334</v>
      </c>
      <c r="D719" t="s">
        <v>328</v>
      </c>
      <c r="E719" t="s">
        <v>132</v>
      </c>
      <c r="F719" t="s">
        <v>110</v>
      </c>
      <c r="G719" t="s">
        <v>115</v>
      </c>
    </row>
    <row r="720" spans="1:7" x14ac:dyDescent="0.25">
      <c r="A720" t="s">
        <v>188</v>
      </c>
      <c r="B720" t="s">
        <v>3275</v>
      </c>
      <c r="C720" t="s">
        <v>334</v>
      </c>
      <c r="D720" t="s">
        <v>328</v>
      </c>
      <c r="E720" t="s">
        <v>132</v>
      </c>
      <c r="F720" t="s">
        <v>110</v>
      </c>
      <c r="G720" t="s">
        <v>115</v>
      </c>
    </row>
    <row r="721" spans="1:7" x14ac:dyDescent="0.25">
      <c r="A721" t="s">
        <v>188</v>
      </c>
      <c r="B721" t="s">
        <v>3339</v>
      </c>
      <c r="C721" t="s">
        <v>327</v>
      </c>
      <c r="D721" t="s">
        <v>328</v>
      </c>
      <c r="E721" t="s">
        <v>134</v>
      </c>
      <c r="F721" t="s">
        <v>110</v>
      </c>
      <c r="G721" t="s">
        <v>197</v>
      </c>
    </row>
    <row r="722" spans="1:7" x14ac:dyDescent="0.25">
      <c r="A722" t="s">
        <v>188</v>
      </c>
      <c r="B722" t="s">
        <v>3464</v>
      </c>
      <c r="C722" t="s">
        <v>334</v>
      </c>
      <c r="D722" t="s">
        <v>328</v>
      </c>
      <c r="E722" t="s">
        <v>132</v>
      </c>
      <c r="F722" t="s">
        <v>99</v>
      </c>
      <c r="G722" t="s">
        <v>115</v>
      </c>
    </row>
    <row r="723" spans="1:7" x14ac:dyDescent="0.25">
      <c r="A723" t="s">
        <v>188</v>
      </c>
      <c r="B723" t="s">
        <v>3607</v>
      </c>
      <c r="C723" t="s">
        <v>334</v>
      </c>
      <c r="D723" t="s">
        <v>328</v>
      </c>
      <c r="E723" t="s">
        <v>132</v>
      </c>
      <c r="F723" t="s">
        <v>110</v>
      </c>
      <c r="G723" t="s">
        <v>48</v>
      </c>
    </row>
    <row r="724" spans="1:7" x14ac:dyDescent="0.25">
      <c r="A724" t="s">
        <v>188</v>
      </c>
      <c r="B724" t="s">
        <v>3618</v>
      </c>
      <c r="C724" t="s">
        <v>334</v>
      </c>
      <c r="D724" t="s">
        <v>328</v>
      </c>
      <c r="E724" t="s">
        <v>132</v>
      </c>
      <c r="F724" t="s">
        <v>110</v>
      </c>
      <c r="G724" t="s">
        <v>48</v>
      </c>
    </row>
    <row r="725" spans="1:7" x14ac:dyDescent="0.25">
      <c r="A725" t="s">
        <v>188</v>
      </c>
      <c r="B725" t="s">
        <v>3623</v>
      </c>
      <c r="C725" t="s">
        <v>334</v>
      </c>
      <c r="D725" t="s">
        <v>328</v>
      </c>
      <c r="E725" t="s">
        <v>132</v>
      </c>
      <c r="F725" t="s">
        <v>110</v>
      </c>
      <c r="G725" t="s">
        <v>115</v>
      </c>
    </row>
    <row r="726" spans="1:7" x14ac:dyDescent="0.25">
      <c r="A726" t="s">
        <v>188</v>
      </c>
      <c r="B726" t="s">
        <v>3624</v>
      </c>
      <c r="C726" t="s">
        <v>334</v>
      </c>
      <c r="D726" t="s">
        <v>328</v>
      </c>
      <c r="E726" t="s">
        <v>132</v>
      </c>
      <c r="F726" t="s">
        <v>110</v>
      </c>
      <c r="G726" t="s">
        <v>48</v>
      </c>
    </row>
    <row r="727" spans="1:7" x14ac:dyDescent="0.25">
      <c r="A727" t="s">
        <v>188</v>
      </c>
      <c r="B727" t="s">
        <v>3631</v>
      </c>
      <c r="C727" t="s">
        <v>334</v>
      </c>
      <c r="D727" t="s">
        <v>328</v>
      </c>
      <c r="E727" t="s">
        <v>132</v>
      </c>
      <c r="F727" t="s">
        <v>110</v>
      </c>
      <c r="G727" t="s">
        <v>115</v>
      </c>
    </row>
    <row r="728" spans="1:7" x14ac:dyDescent="0.25">
      <c r="A728" t="s">
        <v>188</v>
      </c>
      <c r="B728" t="s">
        <v>3632</v>
      </c>
      <c r="C728" t="s">
        <v>334</v>
      </c>
      <c r="D728" t="s">
        <v>328</v>
      </c>
      <c r="E728" t="s">
        <v>132</v>
      </c>
      <c r="F728" t="s">
        <v>110</v>
      </c>
      <c r="G728" t="s">
        <v>115</v>
      </c>
    </row>
    <row r="729" spans="1:7" x14ac:dyDescent="0.25">
      <c r="A729" t="s">
        <v>188</v>
      </c>
      <c r="B729" t="s">
        <v>3855</v>
      </c>
      <c r="C729" t="s">
        <v>333</v>
      </c>
      <c r="D729" t="s">
        <v>328</v>
      </c>
      <c r="E729" t="s">
        <v>132</v>
      </c>
      <c r="F729" t="s">
        <v>211</v>
      </c>
      <c r="G729" t="s">
        <v>197</v>
      </c>
    </row>
    <row r="730" spans="1:7" x14ac:dyDescent="0.25">
      <c r="A730" t="s">
        <v>3061</v>
      </c>
      <c r="B730" t="s">
        <v>3493</v>
      </c>
      <c r="C730" t="s">
        <v>342</v>
      </c>
      <c r="D730" t="s">
        <v>328</v>
      </c>
      <c r="E730" t="s">
        <v>229</v>
      </c>
      <c r="F730" t="s">
        <v>99</v>
      </c>
      <c r="G730" t="s">
        <v>115</v>
      </c>
    </row>
    <row r="731" spans="1:7" x14ac:dyDescent="0.25">
      <c r="A731" t="s">
        <v>3061</v>
      </c>
      <c r="B731" t="s">
        <v>3630</v>
      </c>
      <c r="C731" t="s">
        <v>342</v>
      </c>
      <c r="D731" t="s">
        <v>328</v>
      </c>
      <c r="E731" t="s">
        <v>229</v>
      </c>
      <c r="F731" t="s">
        <v>99</v>
      </c>
      <c r="G731" t="s">
        <v>197</v>
      </c>
    </row>
    <row r="732" spans="1:7" x14ac:dyDescent="0.25">
      <c r="A732" t="s">
        <v>3061</v>
      </c>
      <c r="B732" t="s">
        <v>3872</v>
      </c>
      <c r="C732" t="s">
        <v>342</v>
      </c>
      <c r="D732" t="s">
        <v>328</v>
      </c>
      <c r="E732" t="s">
        <v>229</v>
      </c>
      <c r="F732" t="s">
        <v>211</v>
      </c>
      <c r="G732" t="s">
        <v>197</v>
      </c>
    </row>
    <row r="733" spans="1:7" x14ac:dyDescent="0.25">
      <c r="A733" t="s">
        <v>209</v>
      </c>
      <c r="B733" t="s">
        <v>3282</v>
      </c>
      <c r="C733" t="s">
        <v>334</v>
      </c>
      <c r="D733" t="s">
        <v>328</v>
      </c>
      <c r="E733" t="s">
        <v>132</v>
      </c>
      <c r="F733" t="s">
        <v>110</v>
      </c>
      <c r="G733" t="s">
        <v>115</v>
      </c>
    </row>
    <row r="734" spans="1:7" x14ac:dyDescent="0.25">
      <c r="A734" t="s">
        <v>209</v>
      </c>
      <c r="B734" t="s">
        <v>3285</v>
      </c>
      <c r="C734" t="s">
        <v>334</v>
      </c>
      <c r="D734" t="s">
        <v>328</v>
      </c>
      <c r="E734" t="s">
        <v>132</v>
      </c>
      <c r="F734" t="s">
        <v>110</v>
      </c>
      <c r="G734" t="s">
        <v>115</v>
      </c>
    </row>
    <row r="735" spans="1:7" x14ac:dyDescent="0.25">
      <c r="A735" t="s">
        <v>222</v>
      </c>
      <c r="B735" t="s">
        <v>3447</v>
      </c>
      <c r="C735" t="s">
        <v>338</v>
      </c>
      <c r="D735" t="s">
        <v>5367</v>
      </c>
      <c r="E735" t="s">
        <v>200</v>
      </c>
      <c r="F735" t="s">
        <v>110</v>
      </c>
      <c r="G735" t="s">
        <v>202</v>
      </c>
    </row>
    <row r="736" spans="1:7" x14ac:dyDescent="0.25">
      <c r="A736" t="s">
        <v>222</v>
      </c>
      <c r="B736" t="s">
        <v>3541</v>
      </c>
      <c r="C736" t="s">
        <v>338</v>
      </c>
      <c r="D736" t="s">
        <v>5367</v>
      </c>
      <c r="E736" t="s">
        <v>200</v>
      </c>
      <c r="F736" t="s">
        <v>99</v>
      </c>
      <c r="G736" t="s">
        <v>208</v>
      </c>
    </row>
    <row r="737" spans="1:7" x14ac:dyDescent="0.25">
      <c r="A737" t="s">
        <v>222</v>
      </c>
      <c r="B737" t="s">
        <v>3563</v>
      </c>
      <c r="C737" t="s">
        <v>348</v>
      </c>
      <c r="D737" t="s">
        <v>5367</v>
      </c>
      <c r="E737" t="s">
        <v>200</v>
      </c>
      <c r="F737" t="s">
        <v>99</v>
      </c>
      <c r="G737" t="s">
        <v>208</v>
      </c>
    </row>
    <row r="738" spans="1:7" x14ac:dyDescent="0.25">
      <c r="A738" t="s">
        <v>222</v>
      </c>
      <c r="B738" t="s">
        <v>3577</v>
      </c>
      <c r="C738" t="s">
        <v>348</v>
      </c>
      <c r="D738" t="s">
        <v>330</v>
      </c>
      <c r="E738" t="s">
        <v>200</v>
      </c>
      <c r="F738" t="s">
        <v>110</v>
      </c>
      <c r="G738" t="s">
        <v>115</v>
      </c>
    </row>
    <row r="739" spans="1:7" x14ac:dyDescent="0.25">
      <c r="A739" t="s">
        <v>222</v>
      </c>
      <c r="B739" t="s">
        <v>3599</v>
      </c>
      <c r="C739" t="s">
        <v>338</v>
      </c>
      <c r="D739" t="s">
        <v>5367</v>
      </c>
      <c r="E739" t="s">
        <v>200</v>
      </c>
      <c r="F739" t="s">
        <v>99</v>
      </c>
      <c r="G739" t="s">
        <v>208</v>
      </c>
    </row>
    <row r="740" spans="1:7" x14ac:dyDescent="0.25">
      <c r="A740" t="s">
        <v>222</v>
      </c>
      <c r="B740" t="s">
        <v>3615</v>
      </c>
      <c r="C740" t="s">
        <v>338</v>
      </c>
      <c r="D740" t="s">
        <v>330</v>
      </c>
      <c r="E740" t="s">
        <v>200</v>
      </c>
      <c r="F740" t="s">
        <v>211</v>
      </c>
      <c r="G740" t="s">
        <v>197</v>
      </c>
    </row>
    <row r="741" spans="1:7" x14ac:dyDescent="0.25">
      <c r="A741" t="s">
        <v>222</v>
      </c>
      <c r="B741" t="s">
        <v>3625</v>
      </c>
      <c r="C741" t="s">
        <v>348</v>
      </c>
      <c r="D741" t="s">
        <v>330</v>
      </c>
      <c r="E741" t="s">
        <v>200</v>
      </c>
      <c r="F741" t="s">
        <v>110</v>
      </c>
      <c r="G741" t="s">
        <v>115</v>
      </c>
    </row>
    <row r="742" spans="1:7" x14ac:dyDescent="0.25">
      <c r="A742" t="s">
        <v>222</v>
      </c>
      <c r="B742" t="s">
        <v>3642</v>
      </c>
      <c r="C742" t="s">
        <v>348</v>
      </c>
      <c r="D742" t="s">
        <v>339</v>
      </c>
      <c r="E742" t="s">
        <v>193</v>
      </c>
      <c r="F742" t="s">
        <v>99</v>
      </c>
      <c r="G742" t="s">
        <v>48</v>
      </c>
    </row>
    <row r="743" spans="1:7" x14ac:dyDescent="0.25">
      <c r="A743" t="s">
        <v>222</v>
      </c>
      <c r="B743" t="s">
        <v>3645</v>
      </c>
      <c r="C743" t="s">
        <v>348</v>
      </c>
      <c r="D743" t="s">
        <v>339</v>
      </c>
      <c r="E743" t="s">
        <v>193</v>
      </c>
      <c r="F743" t="s">
        <v>99</v>
      </c>
      <c r="G743" t="s">
        <v>115</v>
      </c>
    </row>
    <row r="744" spans="1:7" x14ac:dyDescent="0.25">
      <c r="A744" t="s">
        <v>222</v>
      </c>
      <c r="B744" t="s">
        <v>3682</v>
      </c>
      <c r="C744" t="s">
        <v>348</v>
      </c>
      <c r="D744" t="s">
        <v>330</v>
      </c>
      <c r="E744" t="s">
        <v>200</v>
      </c>
      <c r="F744" t="s">
        <v>110</v>
      </c>
      <c r="G744" t="s">
        <v>115</v>
      </c>
    </row>
    <row r="745" spans="1:7" x14ac:dyDescent="0.25">
      <c r="A745" t="s">
        <v>222</v>
      </c>
      <c r="B745" t="s">
        <v>3684</v>
      </c>
      <c r="C745" t="s">
        <v>348</v>
      </c>
      <c r="D745" t="s">
        <v>5367</v>
      </c>
      <c r="E745" t="s">
        <v>132</v>
      </c>
      <c r="F745" t="s">
        <v>110</v>
      </c>
      <c r="G745" t="s">
        <v>208</v>
      </c>
    </row>
    <row r="746" spans="1:7" x14ac:dyDescent="0.25">
      <c r="A746" t="s">
        <v>222</v>
      </c>
      <c r="B746" t="s">
        <v>3758</v>
      </c>
      <c r="C746" t="s">
        <v>348</v>
      </c>
      <c r="D746" t="s">
        <v>330</v>
      </c>
      <c r="E746" t="s">
        <v>200</v>
      </c>
      <c r="F746" t="s">
        <v>110</v>
      </c>
      <c r="G746" t="s">
        <v>115</v>
      </c>
    </row>
    <row r="747" spans="1:7" x14ac:dyDescent="0.25">
      <c r="A747" t="s">
        <v>222</v>
      </c>
      <c r="B747" t="s">
        <v>3759</v>
      </c>
      <c r="C747" t="s">
        <v>348</v>
      </c>
      <c r="D747" t="s">
        <v>330</v>
      </c>
      <c r="E747" t="s">
        <v>200</v>
      </c>
      <c r="F747" t="s">
        <v>110</v>
      </c>
      <c r="G747" t="s">
        <v>115</v>
      </c>
    </row>
    <row r="748" spans="1:7" x14ac:dyDescent="0.25">
      <c r="A748" t="s">
        <v>222</v>
      </c>
      <c r="B748" t="s">
        <v>3789</v>
      </c>
      <c r="C748" t="s">
        <v>338</v>
      </c>
      <c r="D748" t="s">
        <v>330</v>
      </c>
      <c r="E748" t="s">
        <v>200</v>
      </c>
      <c r="F748" t="s">
        <v>99</v>
      </c>
      <c r="G748" t="s">
        <v>115</v>
      </c>
    </row>
    <row r="749" spans="1:7" x14ac:dyDescent="0.25">
      <c r="A749" t="s">
        <v>222</v>
      </c>
      <c r="B749" t="s">
        <v>3794</v>
      </c>
      <c r="C749" t="s">
        <v>348</v>
      </c>
      <c r="D749" t="s">
        <v>330</v>
      </c>
      <c r="E749" t="s">
        <v>200</v>
      </c>
      <c r="F749" t="s">
        <v>99</v>
      </c>
      <c r="G749" t="s">
        <v>115</v>
      </c>
    </row>
    <row r="750" spans="1:7" x14ac:dyDescent="0.25">
      <c r="A750" t="s">
        <v>222</v>
      </c>
      <c r="B750" t="s">
        <v>3826</v>
      </c>
      <c r="C750" t="s">
        <v>338</v>
      </c>
      <c r="D750" t="s">
        <v>5367</v>
      </c>
      <c r="E750" t="s">
        <v>200</v>
      </c>
      <c r="F750" t="s">
        <v>211</v>
      </c>
      <c r="G750" t="s">
        <v>208</v>
      </c>
    </row>
    <row r="751" spans="1:7" x14ac:dyDescent="0.25">
      <c r="A751" t="s">
        <v>222</v>
      </c>
      <c r="B751" t="s">
        <v>3852</v>
      </c>
      <c r="C751" t="s">
        <v>338</v>
      </c>
      <c r="D751" t="s">
        <v>5367</v>
      </c>
      <c r="E751" t="s">
        <v>200</v>
      </c>
      <c r="F751" t="s">
        <v>211</v>
      </c>
      <c r="G751" t="s">
        <v>208</v>
      </c>
    </row>
    <row r="752" spans="1:7" x14ac:dyDescent="0.25">
      <c r="A752" t="s">
        <v>222</v>
      </c>
      <c r="B752" t="s">
        <v>3903</v>
      </c>
      <c r="C752" t="s">
        <v>348</v>
      </c>
      <c r="D752" t="s">
        <v>339</v>
      </c>
      <c r="E752" t="s">
        <v>193</v>
      </c>
      <c r="F752" t="s">
        <v>99</v>
      </c>
      <c r="G752" t="s">
        <v>115</v>
      </c>
    </row>
    <row r="753" spans="1:7" x14ac:dyDescent="0.25">
      <c r="A753" t="s">
        <v>222</v>
      </c>
      <c r="B753" t="s">
        <v>3935</v>
      </c>
      <c r="C753" t="s">
        <v>348</v>
      </c>
      <c r="D753" t="s">
        <v>330</v>
      </c>
      <c r="E753" t="s">
        <v>200</v>
      </c>
      <c r="F753" t="s">
        <v>211</v>
      </c>
      <c r="G753" t="s">
        <v>115</v>
      </c>
    </row>
    <row r="754" spans="1:7" x14ac:dyDescent="0.25">
      <c r="A754" t="s">
        <v>222</v>
      </c>
      <c r="B754" t="s">
        <v>3981</v>
      </c>
      <c r="C754" t="s">
        <v>348</v>
      </c>
      <c r="D754" t="s">
        <v>330</v>
      </c>
      <c r="E754" t="s">
        <v>200</v>
      </c>
      <c r="F754" t="s">
        <v>99</v>
      </c>
      <c r="G754" t="s">
        <v>115</v>
      </c>
    </row>
    <row r="755" spans="1:7" x14ac:dyDescent="0.25">
      <c r="A755" t="s">
        <v>220</v>
      </c>
      <c r="B755" t="s">
        <v>3428</v>
      </c>
      <c r="C755" t="s">
        <v>345</v>
      </c>
      <c r="D755" t="s">
        <v>5367</v>
      </c>
      <c r="E755" t="s">
        <v>200</v>
      </c>
      <c r="F755" t="s">
        <v>110</v>
      </c>
      <c r="G755" t="s">
        <v>115</v>
      </c>
    </row>
    <row r="756" spans="1:7" x14ac:dyDescent="0.25">
      <c r="A756" t="s">
        <v>220</v>
      </c>
      <c r="B756" t="s">
        <v>3466</v>
      </c>
      <c r="C756" t="s">
        <v>345</v>
      </c>
      <c r="D756" t="s">
        <v>5367</v>
      </c>
      <c r="E756" t="s">
        <v>200</v>
      </c>
      <c r="F756" t="s">
        <v>110</v>
      </c>
      <c r="G756" t="s">
        <v>115</v>
      </c>
    </row>
    <row r="757" spans="1:7" x14ac:dyDescent="0.25">
      <c r="A757" t="s">
        <v>220</v>
      </c>
      <c r="B757" t="s">
        <v>3481</v>
      </c>
      <c r="C757" t="s">
        <v>345</v>
      </c>
      <c r="D757" t="s">
        <v>5367</v>
      </c>
      <c r="E757" t="s">
        <v>132</v>
      </c>
      <c r="F757" t="s">
        <v>110</v>
      </c>
      <c r="G757" t="s">
        <v>48</v>
      </c>
    </row>
    <row r="758" spans="1:7" x14ac:dyDescent="0.25">
      <c r="A758" t="s">
        <v>220</v>
      </c>
      <c r="B758" t="s">
        <v>3674</v>
      </c>
      <c r="C758" t="s">
        <v>345</v>
      </c>
      <c r="D758" t="s">
        <v>5367</v>
      </c>
      <c r="E758" t="s">
        <v>200</v>
      </c>
      <c r="F758" t="s">
        <v>99</v>
      </c>
      <c r="G758" t="s">
        <v>115</v>
      </c>
    </row>
    <row r="759" spans="1:7" x14ac:dyDescent="0.25">
      <c r="A759" t="s">
        <v>220</v>
      </c>
      <c r="B759" t="s">
        <v>3685</v>
      </c>
      <c r="C759" t="s">
        <v>345</v>
      </c>
      <c r="D759" t="s">
        <v>328</v>
      </c>
      <c r="E759" t="s">
        <v>132</v>
      </c>
      <c r="F759" t="s">
        <v>110</v>
      </c>
      <c r="G759" t="s">
        <v>202</v>
      </c>
    </row>
    <row r="760" spans="1:7" x14ac:dyDescent="0.25">
      <c r="A760" t="s">
        <v>220</v>
      </c>
      <c r="B760" t="s">
        <v>3708</v>
      </c>
      <c r="C760" t="s">
        <v>345</v>
      </c>
      <c r="D760" t="s">
        <v>5367</v>
      </c>
      <c r="E760" t="s">
        <v>200</v>
      </c>
      <c r="F760" t="s">
        <v>110</v>
      </c>
      <c r="G760" t="s">
        <v>197</v>
      </c>
    </row>
    <row r="761" spans="1:7" x14ac:dyDescent="0.25">
      <c r="A761" t="s">
        <v>220</v>
      </c>
      <c r="B761" t="s">
        <v>3765</v>
      </c>
      <c r="C761" t="s">
        <v>345</v>
      </c>
      <c r="D761" t="s">
        <v>339</v>
      </c>
      <c r="E761" t="s">
        <v>200</v>
      </c>
      <c r="F761" t="s">
        <v>110</v>
      </c>
      <c r="G761" t="s">
        <v>115</v>
      </c>
    </row>
    <row r="762" spans="1:7" x14ac:dyDescent="0.25">
      <c r="A762" t="s">
        <v>220</v>
      </c>
      <c r="B762" t="s">
        <v>3842</v>
      </c>
      <c r="C762" t="s">
        <v>345</v>
      </c>
      <c r="D762" t="s">
        <v>5367</v>
      </c>
      <c r="E762" t="s">
        <v>200</v>
      </c>
      <c r="F762" t="s">
        <v>99</v>
      </c>
      <c r="G762" t="s">
        <v>197</v>
      </c>
    </row>
    <row r="763" spans="1:7" x14ac:dyDescent="0.25">
      <c r="A763" t="s">
        <v>220</v>
      </c>
      <c r="B763" t="s">
        <v>3886</v>
      </c>
      <c r="C763" t="s">
        <v>345</v>
      </c>
      <c r="D763" t="s">
        <v>328</v>
      </c>
      <c r="E763" t="s">
        <v>132</v>
      </c>
      <c r="F763" t="s">
        <v>110</v>
      </c>
      <c r="G763" t="s">
        <v>48</v>
      </c>
    </row>
    <row r="764" spans="1:7" x14ac:dyDescent="0.25">
      <c r="A764" t="s">
        <v>220</v>
      </c>
      <c r="B764" t="s">
        <v>3890</v>
      </c>
      <c r="C764" t="s">
        <v>345</v>
      </c>
      <c r="D764" t="s">
        <v>339</v>
      </c>
      <c r="E764" t="s">
        <v>132</v>
      </c>
      <c r="F764" t="s">
        <v>110</v>
      </c>
      <c r="G764" t="s">
        <v>206</v>
      </c>
    </row>
    <row r="765" spans="1:7" x14ac:dyDescent="0.25">
      <c r="A765" t="s">
        <v>220</v>
      </c>
      <c r="B765" t="s">
        <v>3938</v>
      </c>
      <c r="C765" t="s">
        <v>345</v>
      </c>
      <c r="D765" t="s">
        <v>328</v>
      </c>
      <c r="E765" t="s">
        <v>132</v>
      </c>
      <c r="F765" t="s">
        <v>110</v>
      </c>
      <c r="G765" t="s">
        <v>115</v>
      </c>
    </row>
    <row r="766" spans="1:7" x14ac:dyDescent="0.25">
      <c r="A766" t="s">
        <v>220</v>
      </c>
      <c r="B766" t="s">
        <v>3956</v>
      </c>
      <c r="C766" t="s">
        <v>345</v>
      </c>
      <c r="D766" t="s">
        <v>5367</v>
      </c>
      <c r="E766" t="s">
        <v>200</v>
      </c>
      <c r="F766" t="s">
        <v>211</v>
      </c>
      <c r="G766" t="s">
        <v>115</v>
      </c>
    </row>
    <row r="767" spans="1:7" x14ac:dyDescent="0.25">
      <c r="A767" t="s">
        <v>220</v>
      </c>
      <c r="B767" t="s">
        <v>3989</v>
      </c>
      <c r="C767" t="s">
        <v>345</v>
      </c>
      <c r="D767" t="s">
        <v>339</v>
      </c>
      <c r="E767" t="s">
        <v>200</v>
      </c>
      <c r="F767" t="s">
        <v>110</v>
      </c>
      <c r="G767" t="s">
        <v>115</v>
      </c>
    </row>
    <row r="768" spans="1:7" x14ac:dyDescent="0.25">
      <c r="A768" t="s">
        <v>220</v>
      </c>
      <c r="B768" t="s">
        <v>4073</v>
      </c>
      <c r="C768" t="s">
        <v>345</v>
      </c>
      <c r="D768" t="s">
        <v>339</v>
      </c>
      <c r="E768" t="s">
        <v>132</v>
      </c>
      <c r="F768" t="s">
        <v>99</v>
      </c>
      <c r="G768" t="s">
        <v>48</v>
      </c>
    </row>
    <row r="769" spans="1:7" x14ac:dyDescent="0.25">
      <c r="A769" t="s">
        <v>230</v>
      </c>
      <c r="B769" t="s">
        <v>3525</v>
      </c>
      <c r="C769" t="s">
        <v>340</v>
      </c>
      <c r="D769" t="s">
        <v>341</v>
      </c>
      <c r="E769" t="s">
        <v>132</v>
      </c>
      <c r="F769" t="s">
        <v>99</v>
      </c>
      <c r="G769" t="s">
        <v>35</v>
      </c>
    </row>
    <row r="770" spans="1:7" x14ac:dyDescent="0.25">
      <c r="A770" t="s">
        <v>230</v>
      </c>
      <c r="B770" t="s">
        <v>3649</v>
      </c>
      <c r="C770" t="s">
        <v>340</v>
      </c>
      <c r="D770" t="s">
        <v>341</v>
      </c>
      <c r="E770" t="s">
        <v>132</v>
      </c>
      <c r="F770" t="s">
        <v>99</v>
      </c>
      <c r="G770" t="s">
        <v>115</v>
      </c>
    </row>
    <row r="771" spans="1:7" x14ac:dyDescent="0.25">
      <c r="A771" t="s">
        <v>230</v>
      </c>
      <c r="B771" t="s">
        <v>3683</v>
      </c>
      <c r="C771" t="s">
        <v>340</v>
      </c>
      <c r="D771" t="s">
        <v>332</v>
      </c>
      <c r="E771" t="s">
        <v>132</v>
      </c>
      <c r="F771" t="s">
        <v>110</v>
      </c>
      <c r="G771" t="s">
        <v>29</v>
      </c>
    </row>
    <row r="772" spans="1:7" x14ac:dyDescent="0.25">
      <c r="A772" t="s">
        <v>230</v>
      </c>
      <c r="B772" t="s">
        <v>3954</v>
      </c>
      <c r="C772" t="s">
        <v>340</v>
      </c>
      <c r="D772" t="s">
        <v>332</v>
      </c>
      <c r="E772" t="s">
        <v>132</v>
      </c>
      <c r="F772" t="s">
        <v>99</v>
      </c>
      <c r="G772" t="s">
        <v>48</v>
      </c>
    </row>
    <row r="773" spans="1:7" x14ac:dyDescent="0.25">
      <c r="A773" t="s">
        <v>237</v>
      </c>
      <c r="B773" t="s">
        <v>3636</v>
      </c>
      <c r="C773" t="s">
        <v>349</v>
      </c>
      <c r="D773" t="s">
        <v>332</v>
      </c>
      <c r="E773" t="s">
        <v>132</v>
      </c>
      <c r="F773" t="s">
        <v>110</v>
      </c>
      <c r="G773" t="s">
        <v>29</v>
      </c>
    </row>
    <row r="774" spans="1:7" x14ac:dyDescent="0.25">
      <c r="A774" t="s">
        <v>242</v>
      </c>
      <c r="B774" t="s">
        <v>3687</v>
      </c>
      <c r="C774" t="s">
        <v>342</v>
      </c>
      <c r="D774" t="s">
        <v>339</v>
      </c>
      <c r="E774" t="s">
        <v>193</v>
      </c>
      <c r="F774" t="s">
        <v>99</v>
      </c>
      <c r="G774" t="s">
        <v>48</v>
      </c>
    </row>
    <row r="775" spans="1:7" x14ac:dyDescent="0.25">
      <c r="A775" t="s">
        <v>242</v>
      </c>
      <c r="B775" t="s">
        <v>3801</v>
      </c>
      <c r="C775" t="s">
        <v>342</v>
      </c>
      <c r="D775" t="s">
        <v>339</v>
      </c>
      <c r="E775" t="s">
        <v>132</v>
      </c>
      <c r="F775" t="s">
        <v>99</v>
      </c>
      <c r="G775" t="s">
        <v>48</v>
      </c>
    </row>
    <row r="776" spans="1:7" x14ac:dyDescent="0.25">
      <c r="A776" t="s">
        <v>242</v>
      </c>
      <c r="B776" t="s">
        <v>3857</v>
      </c>
      <c r="C776" t="s">
        <v>342</v>
      </c>
      <c r="D776" t="s">
        <v>339</v>
      </c>
      <c r="E776" t="s">
        <v>193</v>
      </c>
      <c r="F776" t="s">
        <v>99</v>
      </c>
      <c r="G776" t="s">
        <v>48</v>
      </c>
    </row>
    <row r="777" spans="1:7" x14ac:dyDescent="0.25">
      <c r="A777" t="s">
        <v>242</v>
      </c>
      <c r="B777" t="s">
        <v>3874</v>
      </c>
      <c r="C777" t="s">
        <v>342</v>
      </c>
      <c r="D777" t="s">
        <v>339</v>
      </c>
      <c r="E777" t="s">
        <v>193</v>
      </c>
      <c r="F777" t="s">
        <v>99</v>
      </c>
      <c r="G777" t="s">
        <v>48</v>
      </c>
    </row>
    <row r="778" spans="1:7" x14ac:dyDescent="0.25">
      <c r="A778" t="s">
        <v>242</v>
      </c>
      <c r="B778" t="s">
        <v>3953</v>
      </c>
      <c r="C778" t="s">
        <v>342</v>
      </c>
      <c r="D778" t="s">
        <v>339</v>
      </c>
      <c r="E778" t="s">
        <v>193</v>
      </c>
      <c r="F778" t="s">
        <v>99</v>
      </c>
      <c r="G778" t="s">
        <v>206</v>
      </c>
    </row>
    <row r="779" spans="1:7" x14ac:dyDescent="0.25">
      <c r="A779" t="s">
        <v>242</v>
      </c>
      <c r="B779" t="s">
        <v>3979</v>
      </c>
      <c r="C779" t="s">
        <v>342</v>
      </c>
      <c r="D779" t="s">
        <v>339</v>
      </c>
      <c r="E779" t="s">
        <v>132</v>
      </c>
      <c r="F779" t="s">
        <v>99</v>
      </c>
      <c r="G779" t="s">
        <v>202</v>
      </c>
    </row>
    <row r="780" spans="1:7" x14ac:dyDescent="0.25">
      <c r="A780" t="s">
        <v>242</v>
      </c>
      <c r="B780" t="s">
        <v>3997</v>
      </c>
      <c r="C780" t="s">
        <v>342</v>
      </c>
      <c r="D780" t="s">
        <v>339</v>
      </c>
      <c r="E780" t="s">
        <v>193</v>
      </c>
      <c r="F780" t="s">
        <v>110</v>
      </c>
      <c r="G780" t="s">
        <v>115</v>
      </c>
    </row>
    <row r="781" spans="1:7" x14ac:dyDescent="0.25">
      <c r="A781" t="s">
        <v>242</v>
      </c>
      <c r="B781" t="s">
        <v>4031</v>
      </c>
      <c r="C781" t="s">
        <v>342</v>
      </c>
      <c r="D781" t="s">
        <v>328</v>
      </c>
      <c r="E781" t="s">
        <v>132</v>
      </c>
      <c r="F781" t="s">
        <v>110</v>
      </c>
      <c r="G781" t="s">
        <v>115</v>
      </c>
    </row>
    <row r="782" spans="1:7" x14ac:dyDescent="0.25">
      <c r="A782" t="s">
        <v>242</v>
      </c>
      <c r="B782" t="s">
        <v>4044</v>
      </c>
      <c r="C782" t="s">
        <v>342</v>
      </c>
      <c r="D782" t="s">
        <v>339</v>
      </c>
      <c r="E782" t="s">
        <v>193</v>
      </c>
      <c r="F782" t="s">
        <v>99</v>
      </c>
      <c r="G782" t="s">
        <v>48</v>
      </c>
    </row>
    <row r="783" spans="1:7" x14ac:dyDescent="0.25">
      <c r="A783" t="s">
        <v>242</v>
      </c>
      <c r="B783" t="s">
        <v>4046</v>
      </c>
      <c r="C783" t="s">
        <v>342</v>
      </c>
      <c r="D783" t="s">
        <v>339</v>
      </c>
      <c r="E783" t="s">
        <v>193</v>
      </c>
      <c r="F783" t="s">
        <v>99</v>
      </c>
      <c r="G783" t="s">
        <v>115</v>
      </c>
    </row>
    <row r="784" spans="1:7" x14ac:dyDescent="0.25">
      <c r="A784" t="s">
        <v>242</v>
      </c>
      <c r="B784" t="s">
        <v>4093</v>
      </c>
      <c r="C784" t="s">
        <v>342</v>
      </c>
      <c r="D784" t="s">
        <v>339</v>
      </c>
      <c r="E784" t="s">
        <v>193</v>
      </c>
      <c r="F784" t="s">
        <v>110</v>
      </c>
      <c r="G784" t="s">
        <v>208</v>
      </c>
    </row>
    <row r="785" spans="1:7" x14ac:dyDescent="0.25">
      <c r="A785" t="s">
        <v>242</v>
      </c>
      <c r="B785" t="s">
        <v>4094</v>
      </c>
      <c r="C785" t="s">
        <v>342</v>
      </c>
      <c r="D785" t="s">
        <v>339</v>
      </c>
      <c r="E785" t="s">
        <v>193</v>
      </c>
      <c r="F785" t="s">
        <v>110</v>
      </c>
      <c r="G785" t="s">
        <v>208</v>
      </c>
    </row>
    <row r="786" spans="1:7" x14ac:dyDescent="0.25">
      <c r="A786" t="s">
        <v>242</v>
      </c>
      <c r="B786" t="s">
        <v>4105</v>
      </c>
      <c r="C786" t="s">
        <v>342</v>
      </c>
      <c r="D786" t="s">
        <v>339</v>
      </c>
      <c r="E786" t="s">
        <v>193</v>
      </c>
      <c r="F786" t="s">
        <v>110</v>
      </c>
      <c r="G786" t="s">
        <v>48</v>
      </c>
    </row>
    <row r="787" spans="1:7" x14ac:dyDescent="0.25">
      <c r="A787" t="s">
        <v>218</v>
      </c>
      <c r="B787" t="s">
        <v>3386</v>
      </c>
      <c r="C787" t="s">
        <v>336</v>
      </c>
      <c r="D787" t="s">
        <v>332</v>
      </c>
      <c r="E787" t="s">
        <v>132</v>
      </c>
      <c r="F787" t="s">
        <v>99</v>
      </c>
      <c r="G787" t="s">
        <v>48</v>
      </c>
    </row>
    <row r="788" spans="1:7" x14ac:dyDescent="0.25">
      <c r="A788" t="s">
        <v>218</v>
      </c>
      <c r="B788" t="s">
        <v>3863</v>
      </c>
      <c r="C788" t="s">
        <v>336</v>
      </c>
      <c r="D788" t="s">
        <v>332</v>
      </c>
      <c r="E788" t="s">
        <v>132</v>
      </c>
      <c r="F788" t="s">
        <v>99</v>
      </c>
      <c r="G788" t="s">
        <v>223</v>
      </c>
    </row>
    <row r="789" spans="1:7" x14ac:dyDescent="0.25">
      <c r="A789" t="s">
        <v>218</v>
      </c>
      <c r="B789" t="s">
        <v>4066</v>
      </c>
      <c r="C789" t="s">
        <v>336</v>
      </c>
      <c r="D789" t="s">
        <v>332</v>
      </c>
      <c r="E789" t="s">
        <v>132</v>
      </c>
      <c r="F789" t="s">
        <v>99</v>
      </c>
      <c r="G789" t="s">
        <v>208</v>
      </c>
    </row>
    <row r="790" spans="1:7" x14ac:dyDescent="0.25">
      <c r="A790" t="s">
        <v>212</v>
      </c>
      <c r="B790" t="s">
        <v>3319</v>
      </c>
      <c r="C790" t="s">
        <v>340</v>
      </c>
      <c r="D790" t="s">
        <v>341</v>
      </c>
      <c r="E790" t="s">
        <v>132</v>
      </c>
      <c r="F790" t="s">
        <v>99</v>
      </c>
      <c r="G790" t="s">
        <v>208</v>
      </c>
    </row>
    <row r="791" spans="1:7" x14ac:dyDescent="0.25">
      <c r="A791" t="s">
        <v>212</v>
      </c>
      <c r="B791" t="s">
        <v>3884</v>
      </c>
      <c r="C791" t="s">
        <v>340</v>
      </c>
      <c r="D791" t="s">
        <v>341</v>
      </c>
      <c r="E791" t="s">
        <v>132</v>
      </c>
      <c r="F791" t="s">
        <v>110</v>
      </c>
      <c r="G791" t="s">
        <v>29</v>
      </c>
    </row>
    <row r="792" spans="1:7" x14ac:dyDescent="0.25">
      <c r="A792" t="s">
        <v>212</v>
      </c>
      <c r="B792" t="s">
        <v>3902</v>
      </c>
      <c r="C792" t="s">
        <v>340</v>
      </c>
      <c r="D792" t="s">
        <v>341</v>
      </c>
      <c r="E792" t="s">
        <v>132</v>
      </c>
      <c r="F792" t="s">
        <v>110</v>
      </c>
      <c r="G792" t="s">
        <v>206</v>
      </c>
    </row>
    <row r="793" spans="1:7" x14ac:dyDescent="0.25">
      <c r="A793" t="s">
        <v>212</v>
      </c>
      <c r="B793" t="s">
        <v>4025</v>
      </c>
      <c r="C793" t="s">
        <v>340</v>
      </c>
      <c r="D793" t="s">
        <v>341</v>
      </c>
      <c r="E793" t="s">
        <v>132</v>
      </c>
      <c r="F793" t="s">
        <v>99</v>
      </c>
      <c r="G793" t="s">
        <v>115</v>
      </c>
    </row>
    <row r="794" spans="1:7" x14ac:dyDescent="0.25">
      <c r="A794" t="s">
        <v>212</v>
      </c>
      <c r="B794" t="s">
        <v>4085</v>
      </c>
      <c r="C794" t="s">
        <v>340</v>
      </c>
      <c r="D794" t="s">
        <v>341</v>
      </c>
      <c r="E794" t="s">
        <v>132</v>
      </c>
      <c r="F794" t="s">
        <v>99</v>
      </c>
      <c r="G794" t="s">
        <v>208</v>
      </c>
    </row>
    <row r="795" spans="1:7" x14ac:dyDescent="0.25">
      <c r="A795" t="s">
        <v>3084</v>
      </c>
      <c r="B795" t="s">
        <v>3832</v>
      </c>
      <c r="C795" t="s">
        <v>334</v>
      </c>
      <c r="D795" t="s">
        <v>339</v>
      </c>
      <c r="E795" t="s">
        <v>200</v>
      </c>
      <c r="F795" t="s">
        <v>110</v>
      </c>
      <c r="G795" t="s">
        <v>48</v>
      </c>
    </row>
    <row r="796" spans="1:7" x14ac:dyDescent="0.25">
      <c r="A796" t="s">
        <v>3097</v>
      </c>
      <c r="B796" t="s">
        <v>3991</v>
      </c>
      <c r="C796" t="s">
        <v>331</v>
      </c>
      <c r="D796" t="s">
        <v>341</v>
      </c>
      <c r="E796" t="s">
        <v>132</v>
      </c>
      <c r="F796" t="s">
        <v>99</v>
      </c>
      <c r="G796" t="s">
        <v>48</v>
      </c>
    </row>
    <row r="797" spans="1:7" x14ac:dyDescent="0.25">
      <c r="A797" t="s">
        <v>195</v>
      </c>
      <c r="B797" t="s">
        <v>3126</v>
      </c>
      <c r="C797" t="s">
        <v>334</v>
      </c>
      <c r="D797" t="s">
        <v>335</v>
      </c>
      <c r="E797" t="s">
        <v>132</v>
      </c>
      <c r="F797" t="s">
        <v>110</v>
      </c>
      <c r="G797" t="s">
        <v>48</v>
      </c>
    </row>
    <row r="798" spans="1:7" x14ac:dyDescent="0.25">
      <c r="A798" t="s">
        <v>195</v>
      </c>
      <c r="B798" t="s">
        <v>3129</v>
      </c>
      <c r="C798" t="s">
        <v>334</v>
      </c>
      <c r="D798" t="s">
        <v>335</v>
      </c>
      <c r="E798" t="s">
        <v>132</v>
      </c>
      <c r="F798" t="s">
        <v>110</v>
      </c>
      <c r="G798" t="s">
        <v>48</v>
      </c>
    </row>
    <row r="799" spans="1:7" x14ac:dyDescent="0.25">
      <c r="A799" t="s">
        <v>195</v>
      </c>
      <c r="B799" t="s">
        <v>3138</v>
      </c>
      <c r="C799" t="s">
        <v>334</v>
      </c>
      <c r="D799" t="s">
        <v>335</v>
      </c>
      <c r="E799" t="s">
        <v>132</v>
      </c>
      <c r="F799" t="s">
        <v>110</v>
      </c>
      <c r="G799" t="s">
        <v>48</v>
      </c>
    </row>
    <row r="800" spans="1:7" x14ac:dyDescent="0.25">
      <c r="A800" t="s">
        <v>195</v>
      </c>
      <c r="B800" t="s">
        <v>3155</v>
      </c>
      <c r="C800" t="s">
        <v>334</v>
      </c>
      <c r="D800" t="s">
        <v>335</v>
      </c>
      <c r="E800" t="s">
        <v>132</v>
      </c>
      <c r="F800" t="s">
        <v>110</v>
      </c>
      <c r="G800" t="s">
        <v>48</v>
      </c>
    </row>
    <row r="801" spans="1:7" x14ac:dyDescent="0.25">
      <c r="A801" t="s">
        <v>195</v>
      </c>
      <c r="B801" t="s">
        <v>3156</v>
      </c>
      <c r="C801" t="s">
        <v>334</v>
      </c>
      <c r="D801" t="s">
        <v>335</v>
      </c>
      <c r="E801" t="s">
        <v>132</v>
      </c>
      <c r="F801" t="s">
        <v>110</v>
      </c>
      <c r="G801" t="s">
        <v>115</v>
      </c>
    </row>
    <row r="802" spans="1:7" x14ac:dyDescent="0.25">
      <c r="A802" t="s">
        <v>195</v>
      </c>
      <c r="B802" t="s">
        <v>3166</v>
      </c>
      <c r="C802" t="s">
        <v>334</v>
      </c>
      <c r="D802" t="s">
        <v>335</v>
      </c>
      <c r="E802" t="s">
        <v>132</v>
      </c>
      <c r="F802" t="s">
        <v>110</v>
      </c>
      <c r="G802" t="s">
        <v>207</v>
      </c>
    </row>
    <row r="803" spans="1:7" x14ac:dyDescent="0.25">
      <c r="A803" t="s">
        <v>195</v>
      </c>
      <c r="B803" t="s">
        <v>3167</v>
      </c>
      <c r="C803" t="s">
        <v>334</v>
      </c>
      <c r="D803" t="s">
        <v>335</v>
      </c>
      <c r="E803" t="s">
        <v>132</v>
      </c>
      <c r="F803" t="s">
        <v>99</v>
      </c>
      <c r="G803" t="s">
        <v>48</v>
      </c>
    </row>
    <row r="804" spans="1:7" x14ac:dyDescent="0.25">
      <c r="A804" t="s">
        <v>195</v>
      </c>
      <c r="B804" t="s">
        <v>3168</v>
      </c>
      <c r="C804" t="s">
        <v>334</v>
      </c>
      <c r="D804" t="s">
        <v>335</v>
      </c>
      <c r="E804" t="s">
        <v>132</v>
      </c>
      <c r="F804" t="s">
        <v>99</v>
      </c>
      <c r="G804" t="s">
        <v>48</v>
      </c>
    </row>
    <row r="805" spans="1:7" x14ac:dyDescent="0.25">
      <c r="A805" t="s">
        <v>195</v>
      </c>
      <c r="B805" t="s">
        <v>3203</v>
      </c>
      <c r="C805" t="s">
        <v>334</v>
      </c>
      <c r="D805" t="s">
        <v>335</v>
      </c>
      <c r="E805" t="s">
        <v>132</v>
      </c>
      <c r="F805" t="s">
        <v>99</v>
      </c>
      <c r="G805" t="s">
        <v>207</v>
      </c>
    </row>
    <row r="806" spans="1:7" x14ac:dyDescent="0.25">
      <c r="A806" t="s">
        <v>195</v>
      </c>
      <c r="B806" t="s">
        <v>3204</v>
      </c>
      <c r="C806" t="s">
        <v>334</v>
      </c>
      <c r="D806" t="s">
        <v>335</v>
      </c>
      <c r="E806" t="s">
        <v>132</v>
      </c>
      <c r="F806" t="s">
        <v>110</v>
      </c>
      <c r="G806" t="s">
        <v>202</v>
      </c>
    </row>
    <row r="807" spans="1:7" x14ac:dyDescent="0.25">
      <c r="A807" t="s">
        <v>195</v>
      </c>
      <c r="B807" t="s">
        <v>3210</v>
      </c>
      <c r="C807" t="s">
        <v>334</v>
      </c>
      <c r="D807" t="s">
        <v>335</v>
      </c>
      <c r="E807" t="s">
        <v>132</v>
      </c>
      <c r="F807" t="s">
        <v>110</v>
      </c>
      <c r="G807" t="s">
        <v>207</v>
      </c>
    </row>
    <row r="808" spans="1:7" x14ac:dyDescent="0.25">
      <c r="A808" t="s">
        <v>195</v>
      </c>
      <c r="B808" t="s">
        <v>3211</v>
      </c>
      <c r="C808" t="s">
        <v>334</v>
      </c>
      <c r="D808" t="s">
        <v>335</v>
      </c>
      <c r="E808" t="s">
        <v>132</v>
      </c>
      <c r="F808" t="s">
        <v>99</v>
      </c>
      <c r="G808" t="s">
        <v>48</v>
      </c>
    </row>
    <row r="809" spans="1:7" x14ac:dyDescent="0.25">
      <c r="A809" t="s">
        <v>195</v>
      </c>
      <c r="B809" t="s">
        <v>3212</v>
      </c>
      <c r="C809" t="s">
        <v>334</v>
      </c>
      <c r="D809" t="s">
        <v>335</v>
      </c>
      <c r="E809" t="s">
        <v>132</v>
      </c>
      <c r="F809" t="s">
        <v>99</v>
      </c>
      <c r="G809" t="s">
        <v>207</v>
      </c>
    </row>
    <row r="810" spans="1:7" x14ac:dyDescent="0.25">
      <c r="A810" t="s">
        <v>195</v>
      </c>
      <c r="B810" t="s">
        <v>3259</v>
      </c>
      <c r="C810" t="s">
        <v>334</v>
      </c>
      <c r="D810" t="s">
        <v>335</v>
      </c>
      <c r="E810" t="s">
        <v>132</v>
      </c>
      <c r="F810" t="s">
        <v>99</v>
      </c>
      <c r="G810" t="s">
        <v>207</v>
      </c>
    </row>
    <row r="811" spans="1:7" x14ac:dyDescent="0.25">
      <c r="A811" t="s">
        <v>195</v>
      </c>
      <c r="B811" t="s">
        <v>3260</v>
      </c>
      <c r="C811" t="s">
        <v>334</v>
      </c>
      <c r="D811" t="s">
        <v>335</v>
      </c>
      <c r="E811" t="s">
        <v>132</v>
      </c>
      <c r="F811" t="s">
        <v>211</v>
      </c>
      <c r="G811" t="s">
        <v>48</v>
      </c>
    </row>
    <row r="812" spans="1:7" x14ac:dyDescent="0.25">
      <c r="A812" t="s">
        <v>195</v>
      </c>
      <c r="B812" t="s">
        <v>3261</v>
      </c>
      <c r="C812" t="s">
        <v>334</v>
      </c>
      <c r="D812" t="s">
        <v>335</v>
      </c>
      <c r="E812" t="s">
        <v>132</v>
      </c>
      <c r="F812" t="s">
        <v>110</v>
      </c>
      <c r="G812" t="s">
        <v>213</v>
      </c>
    </row>
    <row r="813" spans="1:7" x14ac:dyDescent="0.25">
      <c r="A813" t="s">
        <v>195</v>
      </c>
      <c r="B813" t="s">
        <v>3262</v>
      </c>
      <c r="C813" t="s">
        <v>334</v>
      </c>
      <c r="D813" t="s">
        <v>335</v>
      </c>
      <c r="E813" t="s">
        <v>132</v>
      </c>
      <c r="F813" t="s">
        <v>99</v>
      </c>
      <c r="G813" t="s">
        <v>202</v>
      </c>
    </row>
    <row r="814" spans="1:7" x14ac:dyDescent="0.25">
      <c r="A814" t="s">
        <v>195</v>
      </c>
      <c r="B814" t="s">
        <v>3279</v>
      </c>
      <c r="C814" t="s">
        <v>334</v>
      </c>
      <c r="D814" t="s">
        <v>328</v>
      </c>
      <c r="E814" t="s">
        <v>132</v>
      </c>
      <c r="F814" t="s">
        <v>110</v>
      </c>
      <c r="G814" t="s">
        <v>48</v>
      </c>
    </row>
    <row r="815" spans="1:7" x14ac:dyDescent="0.25">
      <c r="A815" t="s">
        <v>195</v>
      </c>
      <c r="B815" t="s">
        <v>3298</v>
      </c>
      <c r="C815" t="s">
        <v>334</v>
      </c>
      <c r="D815" t="s">
        <v>335</v>
      </c>
      <c r="E815" t="s">
        <v>132</v>
      </c>
      <c r="F815" t="s">
        <v>110</v>
      </c>
      <c r="G815" t="s">
        <v>197</v>
      </c>
    </row>
    <row r="816" spans="1:7" x14ac:dyDescent="0.25">
      <c r="A816" t="s">
        <v>195</v>
      </c>
      <c r="B816" t="s">
        <v>3299</v>
      </c>
      <c r="C816" t="s">
        <v>334</v>
      </c>
      <c r="D816" t="s">
        <v>335</v>
      </c>
      <c r="E816" t="s">
        <v>132</v>
      </c>
      <c r="F816" t="s">
        <v>211</v>
      </c>
      <c r="G816" t="s">
        <v>207</v>
      </c>
    </row>
    <row r="817" spans="1:7" x14ac:dyDescent="0.25">
      <c r="A817" t="s">
        <v>195</v>
      </c>
      <c r="B817" t="s">
        <v>3318</v>
      </c>
      <c r="C817" t="s">
        <v>334</v>
      </c>
      <c r="D817" t="s">
        <v>335</v>
      </c>
      <c r="E817" t="s">
        <v>132</v>
      </c>
      <c r="F817" t="s">
        <v>211</v>
      </c>
      <c r="G817" t="s">
        <v>48</v>
      </c>
    </row>
    <row r="818" spans="1:7" x14ac:dyDescent="0.25">
      <c r="A818" t="s">
        <v>195</v>
      </c>
      <c r="B818" t="s">
        <v>3331</v>
      </c>
      <c r="C818" t="s">
        <v>334</v>
      </c>
      <c r="D818" t="s">
        <v>335</v>
      </c>
      <c r="E818" t="s">
        <v>132</v>
      </c>
      <c r="F818" t="s">
        <v>211</v>
      </c>
      <c r="G818" t="s">
        <v>48</v>
      </c>
    </row>
    <row r="819" spans="1:7" x14ac:dyDescent="0.25">
      <c r="A819" t="s">
        <v>195</v>
      </c>
      <c r="B819" t="s">
        <v>3367</v>
      </c>
      <c r="C819" t="s">
        <v>342</v>
      </c>
      <c r="D819" t="s">
        <v>335</v>
      </c>
      <c r="E819" t="s">
        <v>132</v>
      </c>
      <c r="F819" t="s">
        <v>110</v>
      </c>
      <c r="G819" t="s">
        <v>4108</v>
      </c>
    </row>
    <row r="820" spans="1:7" x14ac:dyDescent="0.25">
      <c r="A820" t="s">
        <v>195</v>
      </c>
      <c r="B820" t="s">
        <v>3375</v>
      </c>
      <c r="C820" t="s">
        <v>334</v>
      </c>
      <c r="D820" t="s">
        <v>335</v>
      </c>
      <c r="E820" t="s">
        <v>132</v>
      </c>
      <c r="F820" t="s">
        <v>99</v>
      </c>
      <c r="G820" t="s">
        <v>213</v>
      </c>
    </row>
    <row r="821" spans="1:7" x14ac:dyDescent="0.25">
      <c r="A821" t="s">
        <v>195</v>
      </c>
      <c r="B821" t="s">
        <v>3401</v>
      </c>
      <c r="C821" t="s">
        <v>334</v>
      </c>
      <c r="D821" t="s">
        <v>328</v>
      </c>
      <c r="E821" t="s">
        <v>132</v>
      </c>
      <c r="F821" t="s">
        <v>110</v>
      </c>
      <c r="G821" t="s">
        <v>48</v>
      </c>
    </row>
    <row r="822" spans="1:7" x14ac:dyDescent="0.25">
      <c r="A822" t="s">
        <v>195</v>
      </c>
      <c r="B822" t="s">
        <v>3419</v>
      </c>
      <c r="C822" t="s">
        <v>334</v>
      </c>
      <c r="D822" t="s">
        <v>335</v>
      </c>
      <c r="E822" t="s">
        <v>132</v>
      </c>
      <c r="F822" t="s">
        <v>211</v>
      </c>
      <c r="G822" t="s">
        <v>207</v>
      </c>
    </row>
    <row r="823" spans="1:7" x14ac:dyDescent="0.25">
      <c r="A823" t="s">
        <v>195</v>
      </c>
      <c r="B823" t="s">
        <v>3430</v>
      </c>
      <c r="C823" t="s">
        <v>334</v>
      </c>
      <c r="D823" t="s">
        <v>328</v>
      </c>
      <c r="E823" t="s">
        <v>132</v>
      </c>
      <c r="F823" t="s">
        <v>110</v>
      </c>
      <c r="G823" t="s">
        <v>115</v>
      </c>
    </row>
    <row r="824" spans="1:7" x14ac:dyDescent="0.25">
      <c r="A824" t="s">
        <v>195</v>
      </c>
      <c r="B824" t="s">
        <v>3445</v>
      </c>
      <c r="C824" t="s">
        <v>334</v>
      </c>
      <c r="D824" t="s">
        <v>335</v>
      </c>
      <c r="E824" t="s">
        <v>132</v>
      </c>
      <c r="F824" t="s">
        <v>211</v>
      </c>
      <c r="G824" t="s">
        <v>115</v>
      </c>
    </row>
    <row r="825" spans="1:7" x14ac:dyDescent="0.25">
      <c r="A825" t="s">
        <v>195</v>
      </c>
      <c r="B825" t="s">
        <v>3453</v>
      </c>
      <c r="C825" t="s">
        <v>342</v>
      </c>
      <c r="D825" t="s">
        <v>332</v>
      </c>
      <c r="E825" t="s">
        <v>132</v>
      </c>
      <c r="F825" t="s">
        <v>110</v>
      </c>
      <c r="G825" t="s">
        <v>4108</v>
      </c>
    </row>
    <row r="826" spans="1:7" x14ac:dyDescent="0.25">
      <c r="A826" t="s">
        <v>195</v>
      </c>
      <c r="B826" t="s">
        <v>3455</v>
      </c>
      <c r="C826" t="s">
        <v>334</v>
      </c>
      <c r="D826" t="s">
        <v>335</v>
      </c>
      <c r="E826" t="s">
        <v>132</v>
      </c>
      <c r="F826" t="s">
        <v>99</v>
      </c>
      <c r="G826" t="s">
        <v>223</v>
      </c>
    </row>
    <row r="827" spans="1:7" x14ac:dyDescent="0.25">
      <c r="A827" t="s">
        <v>195</v>
      </c>
      <c r="B827" t="s">
        <v>3490</v>
      </c>
      <c r="C827" t="s">
        <v>334</v>
      </c>
      <c r="D827" t="s">
        <v>335</v>
      </c>
      <c r="E827" t="s">
        <v>132</v>
      </c>
      <c r="F827" t="s">
        <v>211</v>
      </c>
      <c r="G827" t="s">
        <v>197</v>
      </c>
    </row>
    <row r="828" spans="1:7" x14ac:dyDescent="0.25">
      <c r="A828" t="s">
        <v>195</v>
      </c>
      <c r="B828" t="s">
        <v>3515</v>
      </c>
      <c r="C828" t="s">
        <v>334</v>
      </c>
      <c r="D828" t="s">
        <v>335</v>
      </c>
      <c r="E828" t="s">
        <v>132</v>
      </c>
      <c r="F828" t="s">
        <v>211</v>
      </c>
      <c r="G828" t="s">
        <v>202</v>
      </c>
    </row>
    <row r="829" spans="1:7" x14ac:dyDescent="0.25">
      <c r="A829" t="s">
        <v>195</v>
      </c>
      <c r="B829" t="s">
        <v>3531</v>
      </c>
      <c r="C829" t="s">
        <v>342</v>
      </c>
      <c r="D829" t="s">
        <v>332</v>
      </c>
      <c r="E829" t="s">
        <v>132</v>
      </c>
      <c r="F829" t="s">
        <v>110</v>
      </c>
      <c r="G829" t="s">
        <v>4110</v>
      </c>
    </row>
    <row r="830" spans="1:7" x14ac:dyDescent="0.25">
      <c r="A830" t="s">
        <v>195</v>
      </c>
      <c r="B830" t="s">
        <v>3532</v>
      </c>
      <c r="C830" t="s">
        <v>342</v>
      </c>
      <c r="D830" t="s">
        <v>332</v>
      </c>
      <c r="E830" t="s">
        <v>132</v>
      </c>
      <c r="F830" t="s">
        <v>110</v>
      </c>
      <c r="G830" t="s">
        <v>4110</v>
      </c>
    </row>
    <row r="831" spans="1:7" x14ac:dyDescent="0.25">
      <c r="A831" t="s">
        <v>195</v>
      </c>
      <c r="B831" t="s">
        <v>3536</v>
      </c>
      <c r="C831" t="s">
        <v>334</v>
      </c>
      <c r="D831" t="s">
        <v>328</v>
      </c>
      <c r="E831" t="s">
        <v>132</v>
      </c>
      <c r="F831" t="s">
        <v>110</v>
      </c>
      <c r="G831" t="s">
        <v>197</v>
      </c>
    </row>
    <row r="832" spans="1:7" x14ac:dyDescent="0.25">
      <c r="A832" t="s">
        <v>195</v>
      </c>
      <c r="B832" t="s">
        <v>3578</v>
      </c>
      <c r="C832" t="s">
        <v>334</v>
      </c>
      <c r="D832" t="s">
        <v>328</v>
      </c>
      <c r="E832" t="s">
        <v>132</v>
      </c>
      <c r="F832" t="s">
        <v>99</v>
      </c>
      <c r="G832" t="s">
        <v>115</v>
      </c>
    </row>
    <row r="833" spans="1:7" x14ac:dyDescent="0.25">
      <c r="A833" t="s">
        <v>195</v>
      </c>
      <c r="B833" t="s">
        <v>3626</v>
      </c>
      <c r="C833" t="s">
        <v>334</v>
      </c>
      <c r="D833" t="s">
        <v>335</v>
      </c>
      <c r="E833" t="s">
        <v>132</v>
      </c>
      <c r="F833" t="s">
        <v>99</v>
      </c>
      <c r="G833" t="s">
        <v>197</v>
      </c>
    </row>
    <row r="834" spans="1:7" x14ac:dyDescent="0.25">
      <c r="A834" t="s">
        <v>195</v>
      </c>
      <c r="B834" t="s">
        <v>3627</v>
      </c>
      <c r="C834" t="s">
        <v>334</v>
      </c>
      <c r="D834" t="s">
        <v>335</v>
      </c>
      <c r="E834" t="s">
        <v>132</v>
      </c>
      <c r="F834" t="s">
        <v>211</v>
      </c>
      <c r="G834" t="s">
        <v>213</v>
      </c>
    </row>
    <row r="835" spans="1:7" x14ac:dyDescent="0.25">
      <c r="A835" t="s">
        <v>195</v>
      </c>
      <c r="B835" t="s">
        <v>3628</v>
      </c>
      <c r="C835" t="s">
        <v>334</v>
      </c>
      <c r="D835" t="s">
        <v>335</v>
      </c>
      <c r="E835" t="s">
        <v>132</v>
      </c>
      <c r="F835" t="s">
        <v>99</v>
      </c>
      <c r="G835" t="s">
        <v>245</v>
      </c>
    </row>
    <row r="836" spans="1:7" x14ac:dyDescent="0.25">
      <c r="A836" t="s">
        <v>195</v>
      </c>
      <c r="B836" t="s">
        <v>3629</v>
      </c>
      <c r="C836" t="s">
        <v>334</v>
      </c>
      <c r="D836" t="s">
        <v>335</v>
      </c>
      <c r="E836" t="s">
        <v>132</v>
      </c>
      <c r="F836" t="s">
        <v>99</v>
      </c>
      <c r="G836" t="s">
        <v>235</v>
      </c>
    </row>
    <row r="837" spans="1:7" x14ac:dyDescent="0.25">
      <c r="A837" t="s">
        <v>195</v>
      </c>
      <c r="B837" t="s">
        <v>3648</v>
      </c>
      <c r="C837" t="s">
        <v>334</v>
      </c>
      <c r="D837" t="s">
        <v>328</v>
      </c>
      <c r="E837" t="s">
        <v>132</v>
      </c>
      <c r="F837" t="s">
        <v>211</v>
      </c>
      <c r="G837" t="s">
        <v>115</v>
      </c>
    </row>
    <row r="838" spans="1:7" x14ac:dyDescent="0.25">
      <c r="A838" t="s">
        <v>195</v>
      </c>
      <c r="B838" t="s">
        <v>3658</v>
      </c>
      <c r="C838" t="s">
        <v>334</v>
      </c>
      <c r="D838" t="s">
        <v>335</v>
      </c>
      <c r="E838" t="s">
        <v>132</v>
      </c>
      <c r="F838" t="s">
        <v>110</v>
      </c>
      <c r="G838" t="s">
        <v>240</v>
      </c>
    </row>
    <row r="839" spans="1:7" x14ac:dyDescent="0.25">
      <c r="A839" t="s">
        <v>195</v>
      </c>
      <c r="B839" t="s">
        <v>3671</v>
      </c>
      <c r="C839" t="s">
        <v>334</v>
      </c>
      <c r="D839" t="s">
        <v>328</v>
      </c>
      <c r="E839" t="s">
        <v>132</v>
      </c>
      <c r="F839" t="s">
        <v>99</v>
      </c>
      <c r="G839" t="s">
        <v>197</v>
      </c>
    </row>
    <row r="840" spans="1:7" x14ac:dyDescent="0.25">
      <c r="A840" t="s">
        <v>195</v>
      </c>
      <c r="B840" t="s">
        <v>3725</v>
      </c>
      <c r="C840" t="s">
        <v>334</v>
      </c>
      <c r="D840" t="s">
        <v>335</v>
      </c>
      <c r="E840" t="s">
        <v>132</v>
      </c>
      <c r="F840" t="s">
        <v>211</v>
      </c>
      <c r="G840" t="s">
        <v>223</v>
      </c>
    </row>
    <row r="841" spans="1:7" x14ac:dyDescent="0.25">
      <c r="A841" t="s">
        <v>195</v>
      </c>
      <c r="B841" t="s">
        <v>3734</v>
      </c>
      <c r="C841" t="s">
        <v>334</v>
      </c>
      <c r="D841" t="s">
        <v>328</v>
      </c>
      <c r="E841" t="s">
        <v>132</v>
      </c>
      <c r="F841" t="s">
        <v>211</v>
      </c>
      <c r="G841" t="s">
        <v>197</v>
      </c>
    </row>
    <row r="842" spans="1:7" x14ac:dyDescent="0.25">
      <c r="A842" t="s">
        <v>195</v>
      </c>
      <c r="B842" t="s">
        <v>3762</v>
      </c>
      <c r="C842" t="s">
        <v>342</v>
      </c>
      <c r="D842" t="s">
        <v>335</v>
      </c>
      <c r="E842" t="s">
        <v>132</v>
      </c>
      <c r="F842" t="s">
        <v>110</v>
      </c>
      <c r="G842" t="s">
        <v>4108</v>
      </c>
    </row>
    <row r="843" spans="1:7" x14ac:dyDescent="0.25">
      <c r="A843" t="s">
        <v>195</v>
      </c>
      <c r="B843" t="s">
        <v>3772</v>
      </c>
      <c r="C843" t="s">
        <v>334</v>
      </c>
      <c r="D843" t="s">
        <v>335</v>
      </c>
      <c r="E843" t="s">
        <v>132</v>
      </c>
      <c r="F843" t="s">
        <v>211</v>
      </c>
      <c r="G843" t="s">
        <v>197</v>
      </c>
    </row>
    <row r="844" spans="1:7" x14ac:dyDescent="0.25">
      <c r="A844" t="s">
        <v>195</v>
      </c>
      <c r="B844" t="s">
        <v>3773</v>
      </c>
      <c r="C844" t="s">
        <v>342</v>
      </c>
      <c r="D844" t="s">
        <v>332</v>
      </c>
      <c r="E844" t="s">
        <v>132</v>
      </c>
      <c r="F844" t="s">
        <v>110</v>
      </c>
      <c r="G844" t="s">
        <v>4110</v>
      </c>
    </row>
    <row r="845" spans="1:7" x14ac:dyDescent="0.25">
      <c r="A845" t="s">
        <v>195</v>
      </c>
      <c r="B845" t="s">
        <v>3808</v>
      </c>
      <c r="C845" t="s">
        <v>334</v>
      </c>
      <c r="D845" t="s">
        <v>335</v>
      </c>
      <c r="E845" t="s">
        <v>132</v>
      </c>
      <c r="F845" t="s">
        <v>110</v>
      </c>
      <c r="G845" t="s">
        <v>115</v>
      </c>
    </row>
    <row r="846" spans="1:7" x14ac:dyDescent="0.25">
      <c r="A846" t="s">
        <v>195</v>
      </c>
      <c r="B846" t="s">
        <v>3875</v>
      </c>
      <c r="C846" t="s">
        <v>334</v>
      </c>
      <c r="D846" t="s">
        <v>335</v>
      </c>
      <c r="E846" t="s">
        <v>132</v>
      </c>
      <c r="F846" t="s">
        <v>110</v>
      </c>
      <c r="G846" t="s">
        <v>197</v>
      </c>
    </row>
    <row r="847" spans="1:7" x14ac:dyDescent="0.25">
      <c r="A847" t="s">
        <v>195</v>
      </c>
      <c r="B847" t="s">
        <v>3876</v>
      </c>
      <c r="C847" t="s">
        <v>342</v>
      </c>
      <c r="D847" t="s">
        <v>332</v>
      </c>
      <c r="E847" t="s">
        <v>132</v>
      </c>
      <c r="F847" t="s">
        <v>110</v>
      </c>
      <c r="G847" t="s">
        <v>4110</v>
      </c>
    </row>
    <row r="848" spans="1:7" x14ac:dyDescent="0.25">
      <c r="A848" t="s">
        <v>195</v>
      </c>
      <c r="B848" t="s">
        <v>3944</v>
      </c>
      <c r="C848" t="s">
        <v>334</v>
      </c>
      <c r="D848" t="s">
        <v>335</v>
      </c>
      <c r="E848" t="s">
        <v>132</v>
      </c>
      <c r="F848" t="s">
        <v>211</v>
      </c>
      <c r="G848" t="s">
        <v>235</v>
      </c>
    </row>
    <row r="849" spans="1:7" x14ac:dyDescent="0.25">
      <c r="A849" t="s">
        <v>195</v>
      </c>
      <c r="B849" t="s">
        <v>3951</v>
      </c>
      <c r="C849" t="s">
        <v>334</v>
      </c>
      <c r="D849" t="s">
        <v>328</v>
      </c>
      <c r="E849" t="s">
        <v>132</v>
      </c>
      <c r="F849" t="s">
        <v>99</v>
      </c>
      <c r="G849" t="s">
        <v>240</v>
      </c>
    </row>
    <row r="850" spans="1:7" x14ac:dyDescent="0.25">
      <c r="A850" t="s">
        <v>195</v>
      </c>
      <c r="B850" t="s">
        <v>3969</v>
      </c>
      <c r="C850" t="s">
        <v>334</v>
      </c>
      <c r="D850" t="s">
        <v>335</v>
      </c>
      <c r="E850" t="s">
        <v>132</v>
      </c>
      <c r="F850" t="s">
        <v>99</v>
      </c>
      <c r="G850" t="s">
        <v>197</v>
      </c>
    </row>
    <row r="851" spans="1:7" x14ac:dyDescent="0.25">
      <c r="A851" t="s">
        <v>195</v>
      </c>
      <c r="B851" t="s">
        <v>3970</v>
      </c>
      <c r="C851" t="s">
        <v>342</v>
      </c>
      <c r="D851" t="s">
        <v>332</v>
      </c>
      <c r="E851" t="s">
        <v>132</v>
      </c>
      <c r="F851" t="s">
        <v>110</v>
      </c>
      <c r="G851" t="s">
        <v>4110</v>
      </c>
    </row>
    <row r="852" spans="1:7" x14ac:dyDescent="0.25">
      <c r="A852" t="s">
        <v>195</v>
      </c>
      <c r="B852" t="s">
        <v>4022</v>
      </c>
      <c r="C852" t="s">
        <v>334</v>
      </c>
      <c r="D852" t="s">
        <v>335</v>
      </c>
      <c r="E852" t="s">
        <v>132</v>
      </c>
      <c r="F852" t="s">
        <v>99</v>
      </c>
      <c r="G852" t="s">
        <v>240</v>
      </c>
    </row>
    <row r="853" spans="1:7" x14ac:dyDescent="0.25">
      <c r="A853" t="s">
        <v>195</v>
      </c>
      <c r="B853" t="s">
        <v>4069</v>
      </c>
      <c r="C853" t="s">
        <v>334</v>
      </c>
      <c r="D853" t="s">
        <v>335</v>
      </c>
      <c r="E853" t="s">
        <v>132</v>
      </c>
      <c r="F853" t="s">
        <v>99</v>
      </c>
      <c r="G853" t="s">
        <v>197</v>
      </c>
    </row>
    <row r="854" spans="1:7" x14ac:dyDescent="0.25">
      <c r="A854" t="s">
        <v>3082</v>
      </c>
      <c r="B854" t="s">
        <v>3807</v>
      </c>
      <c r="C854" t="s">
        <v>334</v>
      </c>
      <c r="D854" t="s">
        <v>335</v>
      </c>
      <c r="E854" t="s">
        <v>132</v>
      </c>
      <c r="F854" t="s">
        <v>110</v>
      </c>
      <c r="G854" t="s">
        <v>115</v>
      </c>
    </row>
    <row r="855" spans="1:7" x14ac:dyDescent="0.25">
      <c r="A855" t="s">
        <v>3027</v>
      </c>
      <c r="B855" t="s">
        <v>3114</v>
      </c>
      <c r="C855" t="s">
        <v>334</v>
      </c>
      <c r="D855" t="s">
        <v>335</v>
      </c>
      <c r="E855" t="s">
        <v>132</v>
      </c>
      <c r="F855" t="s">
        <v>110</v>
      </c>
      <c r="G855" t="s">
        <v>48</v>
      </c>
    </row>
    <row r="856" spans="1:7" x14ac:dyDescent="0.25">
      <c r="A856" t="s">
        <v>3027</v>
      </c>
      <c r="B856" t="s">
        <v>3245</v>
      </c>
      <c r="C856" t="s">
        <v>334</v>
      </c>
      <c r="D856" t="s">
        <v>335</v>
      </c>
      <c r="E856" t="s">
        <v>132</v>
      </c>
      <c r="F856" t="s">
        <v>110</v>
      </c>
      <c r="G856" t="s">
        <v>4117</v>
      </c>
    </row>
    <row r="857" spans="1:7" x14ac:dyDescent="0.25">
      <c r="A857" t="s">
        <v>3027</v>
      </c>
      <c r="B857" t="s">
        <v>3295</v>
      </c>
      <c r="C857" t="s">
        <v>334</v>
      </c>
      <c r="D857" t="s">
        <v>335</v>
      </c>
      <c r="E857" t="s">
        <v>132</v>
      </c>
      <c r="F857" t="s">
        <v>110</v>
      </c>
      <c r="G857" t="s">
        <v>197</v>
      </c>
    </row>
    <row r="858" spans="1:7" x14ac:dyDescent="0.25">
      <c r="A858" t="s">
        <v>3027</v>
      </c>
      <c r="B858" t="s">
        <v>3297</v>
      </c>
      <c r="C858" t="s">
        <v>334</v>
      </c>
      <c r="D858" t="s">
        <v>335</v>
      </c>
      <c r="E858" t="s">
        <v>132</v>
      </c>
      <c r="F858" t="s">
        <v>110</v>
      </c>
      <c r="G858" t="s">
        <v>197</v>
      </c>
    </row>
    <row r="859" spans="1:7" x14ac:dyDescent="0.25">
      <c r="A859" t="s">
        <v>3027</v>
      </c>
      <c r="B859" t="s">
        <v>3312</v>
      </c>
      <c r="C859" t="s">
        <v>334</v>
      </c>
      <c r="D859" t="s">
        <v>335</v>
      </c>
      <c r="E859" t="s">
        <v>132</v>
      </c>
      <c r="F859" t="s">
        <v>110</v>
      </c>
      <c r="G859" t="s">
        <v>29</v>
      </c>
    </row>
    <row r="860" spans="1:7" x14ac:dyDescent="0.25">
      <c r="A860" t="s">
        <v>3027</v>
      </c>
      <c r="B860" t="s">
        <v>3314</v>
      </c>
      <c r="C860" t="s">
        <v>334</v>
      </c>
      <c r="D860" t="s">
        <v>335</v>
      </c>
      <c r="E860" t="s">
        <v>132</v>
      </c>
      <c r="F860" t="s">
        <v>110</v>
      </c>
      <c r="G860" t="s">
        <v>202</v>
      </c>
    </row>
    <row r="861" spans="1:7" x14ac:dyDescent="0.25">
      <c r="A861" t="s">
        <v>3027</v>
      </c>
      <c r="B861" t="s">
        <v>3328</v>
      </c>
      <c r="C861" t="s">
        <v>334</v>
      </c>
      <c r="D861" t="s">
        <v>335</v>
      </c>
      <c r="E861" t="s">
        <v>132</v>
      </c>
      <c r="F861" t="s">
        <v>99</v>
      </c>
      <c r="G861" t="s">
        <v>197</v>
      </c>
    </row>
    <row r="862" spans="1:7" x14ac:dyDescent="0.25">
      <c r="A862" t="s">
        <v>3027</v>
      </c>
      <c r="B862" t="s">
        <v>3329</v>
      </c>
      <c r="C862" t="s">
        <v>334</v>
      </c>
      <c r="D862" t="s">
        <v>335</v>
      </c>
      <c r="E862" t="s">
        <v>132</v>
      </c>
      <c r="F862" t="s">
        <v>99</v>
      </c>
      <c r="G862" t="s">
        <v>197</v>
      </c>
    </row>
    <row r="863" spans="1:7" x14ac:dyDescent="0.25">
      <c r="A863" t="s">
        <v>3027</v>
      </c>
      <c r="B863" t="s">
        <v>3359</v>
      </c>
      <c r="C863" t="s">
        <v>334</v>
      </c>
      <c r="D863" t="s">
        <v>335</v>
      </c>
      <c r="E863" t="s">
        <v>132</v>
      </c>
      <c r="F863" t="s">
        <v>110</v>
      </c>
      <c r="G863" t="s">
        <v>197</v>
      </c>
    </row>
    <row r="864" spans="1:7" x14ac:dyDescent="0.25">
      <c r="A864" t="s">
        <v>3027</v>
      </c>
      <c r="B864" t="s">
        <v>3361</v>
      </c>
      <c r="C864" t="s">
        <v>334</v>
      </c>
      <c r="D864" t="s">
        <v>335</v>
      </c>
      <c r="E864" t="s">
        <v>132</v>
      </c>
      <c r="F864" t="s">
        <v>110</v>
      </c>
      <c r="G864" t="s">
        <v>197</v>
      </c>
    </row>
    <row r="865" spans="1:7" x14ac:dyDescent="0.25">
      <c r="A865" t="s">
        <v>3027</v>
      </c>
      <c r="B865" t="s">
        <v>3572</v>
      </c>
      <c r="C865" t="s">
        <v>334</v>
      </c>
      <c r="D865" t="s">
        <v>335</v>
      </c>
      <c r="E865" t="s">
        <v>132</v>
      </c>
      <c r="F865" t="s">
        <v>211</v>
      </c>
      <c r="G865" t="s">
        <v>197</v>
      </c>
    </row>
    <row r="866" spans="1:7" x14ac:dyDescent="0.25">
      <c r="A866" t="s">
        <v>3027</v>
      </c>
      <c r="B866" t="s">
        <v>3573</v>
      </c>
      <c r="C866" t="s">
        <v>334</v>
      </c>
      <c r="D866" t="s">
        <v>335</v>
      </c>
      <c r="E866" t="s">
        <v>132</v>
      </c>
      <c r="F866" t="s">
        <v>110</v>
      </c>
      <c r="G866" t="s">
        <v>240</v>
      </c>
    </row>
    <row r="867" spans="1:7" x14ac:dyDescent="0.25">
      <c r="A867" t="s">
        <v>3027</v>
      </c>
      <c r="B867" t="s">
        <v>3574</v>
      </c>
      <c r="C867" t="s">
        <v>334</v>
      </c>
      <c r="D867" t="s">
        <v>335</v>
      </c>
      <c r="E867" t="s">
        <v>132</v>
      </c>
      <c r="F867" t="s">
        <v>211</v>
      </c>
      <c r="G867" t="s">
        <v>197</v>
      </c>
    </row>
    <row r="868" spans="1:7" x14ac:dyDescent="0.25">
      <c r="A868" t="s">
        <v>3027</v>
      </c>
      <c r="B868" t="s">
        <v>3575</v>
      </c>
      <c r="C868" t="s">
        <v>334</v>
      </c>
      <c r="D868" t="s">
        <v>335</v>
      </c>
      <c r="E868" t="s">
        <v>132</v>
      </c>
      <c r="F868" t="s">
        <v>110</v>
      </c>
      <c r="G868" t="s">
        <v>240</v>
      </c>
    </row>
    <row r="869" spans="1:7" x14ac:dyDescent="0.25">
      <c r="A869" t="s">
        <v>3027</v>
      </c>
      <c r="B869" t="s">
        <v>3590</v>
      </c>
      <c r="C869" t="s">
        <v>334</v>
      </c>
      <c r="D869" t="s">
        <v>335</v>
      </c>
      <c r="E869" t="s">
        <v>132</v>
      </c>
      <c r="F869" t="s">
        <v>110</v>
      </c>
      <c r="G869" t="s">
        <v>4117</v>
      </c>
    </row>
    <row r="870" spans="1:7" x14ac:dyDescent="0.25">
      <c r="A870" t="s">
        <v>3027</v>
      </c>
      <c r="B870" t="s">
        <v>3657</v>
      </c>
      <c r="C870" t="s">
        <v>334</v>
      </c>
      <c r="D870" t="s">
        <v>335</v>
      </c>
      <c r="E870" t="s">
        <v>132</v>
      </c>
      <c r="F870" t="s">
        <v>99</v>
      </c>
      <c r="G870" t="s">
        <v>48</v>
      </c>
    </row>
    <row r="871" spans="1:7" x14ac:dyDescent="0.25">
      <c r="A871" t="s">
        <v>3027</v>
      </c>
      <c r="B871" t="s">
        <v>3667</v>
      </c>
      <c r="C871" t="s">
        <v>334</v>
      </c>
      <c r="D871" t="s">
        <v>335</v>
      </c>
      <c r="E871" t="s">
        <v>132</v>
      </c>
      <c r="F871" t="s">
        <v>99</v>
      </c>
      <c r="G871" t="s">
        <v>240</v>
      </c>
    </row>
    <row r="872" spans="1:7" x14ac:dyDescent="0.25">
      <c r="A872" t="s">
        <v>3027</v>
      </c>
      <c r="B872" t="s">
        <v>3669</v>
      </c>
      <c r="C872" t="s">
        <v>334</v>
      </c>
      <c r="D872" t="s">
        <v>335</v>
      </c>
      <c r="E872" t="s">
        <v>132</v>
      </c>
      <c r="F872" t="s">
        <v>99</v>
      </c>
      <c r="G872" t="s">
        <v>240</v>
      </c>
    </row>
    <row r="873" spans="1:7" x14ac:dyDescent="0.25">
      <c r="A873" t="s">
        <v>3027</v>
      </c>
      <c r="B873" t="s">
        <v>3678</v>
      </c>
      <c r="C873" t="s">
        <v>334</v>
      </c>
      <c r="D873" t="s">
        <v>335</v>
      </c>
      <c r="E873" t="s">
        <v>132</v>
      </c>
      <c r="F873" t="s">
        <v>110</v>
      </c>
      <c r="G873" t="s">
        <v>240</v>
      </c>
    </row>
    <row r="874" spans="1:7" x14ac:dyDescent="0.25">
      <c r="A874" t="s">
        <v>3027</v>
      </c>
      <c r="B874" t="s">
        <v>3679</v>
      </c>
      <c r="C874" t="s">
        <v>334</v>
      </c>
      <c r="D874" t="s">
        <v>335</v>
      </c>
      <c r="E874" t="s">
        <v>132</v>
      </c>
      <c r="F874" t="s">
        <v>110</v>
      </c>
      <c r="G874" t="s">
        <v>240</v>
      </c>
    </row>
    <row r="875" spans="1:7" x14ac:dyDescent="0.25">
      <c r="A875" t="s">
        <v>3027</v>
      </c>
      <c r="B875" t="s">
        <v>3735</v>
      </c>
      <c r="C875" t="s">
        <v>334</v>
      </c>
      <c r="D875" t="s">
        <v>335</v>
      </c>
      <c r="E875" t="s">
        <v>132</v>
      </c>
      <c r="F875" t="s">
        <v>110</v>
      </c>
      <c r="G875" t="s">
        <v>251</v>
      </c>
    </row>
    <row r="876" spans="1:7" x14ac:dyDescent="0.25">
      <c r="A876" t="s">
        <v>3027</v>
      </c>
      <c r="B876" t="s">
        <v>3747</v>
      </c>
      <c r="C876" t="s">
        <v>334</v>
      </c>
      <c r="D876" t="s">
        <v>335</v>
      </c>
      <c r="E876" t="s">
        <v>132</v>
      </c>
      <c r="F876" t="s">
        <v>110</v>
      </c>
      <c r="G876" t="s">
        <v>251</v>
      </c>
    </row>
    <row r="877" spans="1:7" x14ac:dyDescent="0.25">
      <c r="A877" t="s">
        <v>3027</v>
      </c>
      <c r="B877" t="s">
        <v>3751</v>
      </c>
      <c r="C877" t="s">
        <v>334</v>
      </c>
      <c r="D877" t="s">
        <v>335</v>
      </c>
      <c r="E877" t="s">
        <v>132</v>
      </c>
      <c r="F877" t="s">
        <v>99</v>
      </c>
      <c r="G877" t="s">
        <v>240</v>
      </c>
    </row>
    <row r="878" spans="1:7" x14ac:dyDescent="0.25">
      <c r="A878" t="s">
        <v>3027</v>
      </c>
      <c r="B878" t="s">
        <v>3753</v>
      </c>
      <c r="C878" t="s">
        <v>334</v>
      </c>
      <c r="D878" t="s">
        <v>335</v>
      </c>
      <c r="E878" t="s">
        <v>132</v>
      </c>
      <c r="F878" t="s">
        <v>99</v>
      </c>
      <c r="G878" t="s">
        <v>240</v>
      </c>
    </row>
    <row r="879" spans="1:7" x14ac:dyDescent="0.25">
      <c r="A879" t="s">
        <v>3027</v>
      </c>
      <c r="B879" t="s">
        <v>3787</v>
      </c>
      <c r="C879" t="s">
        <v>334</v>
      </c>
      <c r="D879" t="s">
        <v>335</v>
      </c>
      <c r="E879" t="s">
        <v>132</v>
      </c>
      <c r="F879" t="s">
        <v>211</v>
      </c>
      <c r="G879" t="s">
        <v>240</v>
      </c>
    </row>
    <row r="880" spans="1:7" x14ac:dyDescent="0.25">
      <c r="A880" t="s">
        <v>3027</v>
      </c>
      <c r="B880" t="s">
        <v>3788</v>
      </c>
      <c r="C880" t="s">
        <v>334</v>
      </c>
      <c r="D880" t="s">
        <v>335</v>
      </c>
      <c r="E880" t="s">
        <v>132</v>
      </c>
      <c r="F880" t="s">
        <v>211</v>
      </c>
      <c r="G880" t="s">
        <v>240</v>
      </c>
    </row>
    <row r="881" spans="1:7" x14ac:dyDescent="0.25">
      <c r="A881" t="s">
        <v>3027</v>
      </c>
      <c r="B881" t="s">
        <v>3913</v>
      </c>
      <c r="C881" t="s">
        <v>334</v>
      </c>
      <c r="D881" t="s">
        <v>335</v>
      </c>
      <c r="E881" t="s">
        <v>132</v>
      </c>
      <c r="F881" t="s">
        <v>99</v>
      </c>
      <c r="G881" t="s">
        <v>115</v>
      </c>
    </row>
    <row r="882" spans="1:7" x14ac:dyDescent="0.25">
      <c r="A882" t="s">
        <v>3027</v>
      </c>
      <c r="B882" t="s">
        <v>3940</v>
      </c>
      <c r="C882" t="s">
        <v>334</v>
      </c>
      <c r="D882" t="s">
        <v>335</v>
      </c>
      <c r="E882" t="s">
        <v>132</v>
      </c>
      <c r="F882" t="s">
        <v>211</v>
      </c>
      <c r="G882" t="s">
        <v>240</v>
      </c>
    </row>
    <row r="883" spans="1:7" x14ac:dyDescent="0.25">
      <c r="A883" t="s">
        <v>3027</v>
      </c>
      <c r="B883" t="s">
        <v>3941</v>
      </c>
      <c r="C883" t="s">
        <v>334</v>
      </c>
      <c r="D883" t="s">
        <v>335</v>
      </c>
      <c r="E883" t="s">
        <v>132</v>
      </c>
      <c r="F883" t="s">
        <v>211</v>
      </c>
      <c r="G883" t="s">
        <v>240</v>
      </c>
    </row>
    <row r="884" spans="1:7" x14ac:dyDescent="0.25">
      <c r="A884" t="s">
        <v>3027</v>
      </c>
      <c r="B884" t="s">
        <v>4036</v>
      </c>
      <c r="C884" t="s">
        <v>334</v>
      </c>
      <c r="D884" t="s">
        <v>335</v>
      </c>
      <c r="E884" t="s">
        <v>132</v>
      </c>
      <c r="F884" t="s">
        <v>110</v>
      </c>
      <c r="G884" t="s">
        <v>48</v>
      </c>
    </row>
    <row r="885" spans="1:7" x14ac:dyDescent="0.25">
      <c r="A885" t="s">
        <v>3027</v>
      </c>
      <c r="B885" t="s">
        <v>4099</v>
      </c>
      <c r="C885" t="s">
        <v>334</v>
      </c>
      <c r="D885" t="s">
        <v>335</v>
      </c>
      <c r="E885" t="s">
        <v>132</v>
      </c>
      <c r="F885" t="s">
        <v>99</v>
      </c>
      <c r="G885" t="s">
        <v>208</v>
      </c>
    </row>
    <row r="886" spans="1:7" x14ac:dyDescent="0.25">
      <c r="A886" t="s">
        <v>3073</v>
      </c>
      <c r="B886" t="s">
        <v>3728</v>
      </c>
      <c r="C886" t="s">
        <v>336</v>
      </c>
      <c r="D886" t="s">
        <v>335</v>
      </c>
      <c r="E886" t="s">
        <v>132</v>
      </c>
      <c r="F886" t="s">
        <v>110</v>
      </c>
      <c r="G886" t="s">
        <v>4108</v>
      </c>
    </row>
    <row r="887" spans="1:7" x14ac:dyDescent="0.25">
      <c r="A887" t="s">
        <v>3036</v>
      </c>
      <c r="B887" t="s">
        <v>3148</v>
      </c>
      <c r="C887" t="s">
        <v>334</v>
      </c>
      <c r="D887" t="s">
        <v>335</v>
      </c>
      <c r="E887" t="s">
        <v>132</v>
      </c>
      <c r="F887" t="s">
        <v>110</v>
      </c>
      <c r="G887" t="s">
        <v>48</v>
      </c>
    </row>
    <row r="888" spans="1:7" x14ac:dyDescent="0.25">
      <c r="A888" t="s">
        <v>3036</v>
      </c>
      <c r="B888" t="s">
        <v>3242</v>
      </c>
      <c r="C888" t="s">
        <v>334</v>
      </c>
      <c r="D888" t="s">
        <v>335</v>
      </c>
      <c r="E888" t="s">
        <v>132</v>
      </c>
      <c r="F888" t="s">
        <v>110</v>
      </c>
      <c r="G888" t="s">
        <v>4117</v>
      </c>
    </row>
    <row r="889" spans="1:7" x14ac:dyDescent="0.25">
      <c r="A889" t="s">
        <v>3036</v>
      </c>
      <c r="B889" t="s">
        <v>3243</v>
      </c>
      <c r="C889" t="s">
        <v>334</v>
      </c>
      <c r="D889" t="s">
        <v>335</v>
      </c>
      <c r="E889" t="s">
        <v>132</v>
      </c>
      <c r="F889" t="s">
        <v>110</v>
      </c>
      <c r="G889" t="s">
        <v>105</v>
      </c>
    </row>
    <row r="890" spans="1:7" x14ac:dyDescent="0.25">
      <c r="A890" t="s">
        <v>3036</v>
      </c>
      <c r="B890" t="s">
        <v>3308</v>
      </c>
      <c r="C890" t="s">
        <v>334</v>
      </c>
      <c r="D890" t="s">
        <v>335</v>
      </c>
      <c r="E890" t="s">
        <v>132</v>
      </c>
      <c r="F890" t="s">
        <v>110</v>
      </c>
      <c r="G890" t="s">
        <v>202</v>
      </c>
    </row>
    <row r="891" spans="1:7" x14ac:dyDescent="0.25">
      <c r="A891" t="s">
        <v>3036</v>
      </c>
      <c r="B891" t="s">
        <v>3309</v>
      </c>
      <c r="C891" t="s">
        <v>334</v>
      </c>
      <c r="D891" t="s">
        <v>335</v>
      </c>
      <c r="E891" t="s">
        <v>132</v>
      </c>
      <c r="F891" t="s">
        <v>110</v>
      </c>
      <c r="G891" t="s">
        <v>29</v>
      </c>
    </row>
    <row r="892" spans="1:7" x14ac:dyDescent="0.25">
      <c r="A892" t="s">
        <v>3036</v>
      </c>
      <c r="B892" t="s">
        <v>3341</v>
      </c>
      <c r="C892" t="s">
        <v>334</v>
      </c>
      <c r="D892" t="s">
        <v>335</v>
      </c>
      <c r="E892" t="s">
        <v>132</v>
      </c>
      <c r="F892" t="s">
        <v>110</v>
      </c>
      <c r="G892" t="s">
        <v>4117</v>
      </c>
    </row>
    <row r="893" spans="1:7" x14ac:dyDescent="0.25">
      <c r="A893" t="s">
        <v>3036</v>
      </c>
      <c r="B893" t="s">
        <v>3415</v>
      </c>
      <c r="C893" t="s">
        <v>334</v>
      </c>
      <c r="D893" t="s">
        <v>335</v>
      </c>
      <c r="E893" t="s">
        <v>132</v>
      </c>
      <c r="F893" t="s">
        <v>99</v>
      </c>
      <c r="G893" t="s">
        <v>48</v>
      </c>
    </row>
    <row r="894" spans="1:7" x14ac:dyDescent="0.25">
      <c r="A894" t="s">
        <v>3036</v>
      </c>
      <c r="B894" t="s">
        <v>3416</v>
      </c>
      <c r="C894" t="s">
        <v>334</v>
      </c>
      <c r="D894" t="s">
        <v>335</v>
      </c>
      <c r="E894" t="s">
        <v>132</v>
      </c>
      <c r="F894" t="s">
        <v>99</v>
      </c>
      <c r="G894" t="s">
        <v>48</v>
      </c>
    </row>
    <row r="895" spans="1:7" x14ac:dyDescent="0.25">
      <c r="A895" t="s">
        <v>3036</v>
      </c>
      <c r="B895" t="s">
        <v>3470</v>
      </c>
      <c r="C895" t="s">
        <v>334</v>
      </c>
      <c r="D895" t="s">
        <v>335</v>
      </c>
      <c r="E895" t="s">
        <v>132</v>
      </c>
      <c r="F895" t="s">
        <v>99</v>
      </c>
      <c r="G895" t="s">
        <v>4117</v>
      </c>
    </row>
    <row r="896" spans="1:7" x14ac:dyDescent="0.25">
      <c r="A896" t="s">
        <v>3036</v>
      </c>
      <c r="B896" t="s">
        <v>3471</v>
      </c>
      <c r="C896" t="s">
        <v>334</v>
      </c>
      <c r="D896" t="s">
        <v>335</v>
      </c>
      <c r="E896" t="s">
        <v>132</v>
      </c>
      <c r="F896" t="s">
        <v>110</v>
      </c>
      <c r="G896" t="s">
        <v>4119</v>
      </c>
    </row>
    <row r="897" spans="1:7" x14ac:dyDescent="0.25">
      <c r="A897" t="s">
        <v>3036</v>
      </c>
      <c r="B897" t="s">
        <v>3472</v>
      </c>
      <c r="C897" t="s">
        <v>334</v>
      </c>
      <c r="D897" t="s">
        <v>335</v>
      </c>
      <c r="E897" t="s">
        <v>132</v>
      </c>
      <c r="F897" t="s">
        <v>110</v>
      </c>
      <c r="G897" t="s">
        <v>4119</v>
      </c>
    </row>
    <row r="898" spans="1:7" x14ac:dyDescent="0.25">
      <c r="A898" t="s">
        <v>3036</v>
      </c>
      <c r="B898" t="s">
        <v>3509</v>
      </c>
      <c r="C898" t="s">
        <v>334</v>
      </c>
      <c r="D898" t="s">
        <v>335</v>
      </c>
      <c r="E898" t="s">
        <v>132</v>
      </c>
      <c r="F898" t="s">
        <v>110</v>
      </c>
      <c r="G898" t="s">
        <v>115</v>
      </c>
    </row>
    <row r="899" spans="1:7" x14ac:dyDescent="0.25">
      <c r="A899" t="s">
        <v>3036</v>
      </c>
      <c r="B899" t="s">
        <v>3510</v>
      </c>
      <c r="C899" t="s">
        <v>334</v>
      </c>
      <c r="D899" t="s">
        <v>335</v>
      </c>
      <c r="E899" t="s">
        <v>132</v>
      </c>
      <c r="F899" t="s">
        <v>110</v>
      </c>
      <c r="G899" t="s">
        <v>48</v>
      </c>
    </row>
    <row r="900" spans="1:7" x14ac:dyDescent="0.25">
      <c r="A900" t="s">
        <v>3036</v>
      </c>
      <c r="B900" t="s">
        <v>3511</v>
      </c>
      <c r="C900" t="s">
        <v>334</v>
      </c>
      <c r="D900" t="s">
        <v>335</v>
      </c>
      <c r="E900" t="s">
        <v>132</v>
      </c>
      <c r="F900" t="s">
        <v>110</v>
      </c>
      <c r="G900" t="s">
        <v>48</v>
      </c>
    </row>
    <row r="901" spans="1:7" x14ac:dyDescent="0.25">
      <c r="A901" t="s">
        <v>3036</v>
      </c>
      <c r="B901" t="s">
        <v>3543</v>
      </c>
      <c r="C901" t="s">
        <v>334</v>
      </c>
      <c r="D901" t="s">
        <v>335</v>
      </c>
      <c r="E901" t="s">
        <v>132</v>
      </c>
      <c r="F901" t="s">
        <v>110</v>
      </c>
      <c r="G901" t="s">
        <v>206</v>
      </c>
    </row>
    <row r="902" spans="1:7" x14ac:dyDescent="0.25">
      <c r="A902" t="s">
        <v>3036</v>
      </c>
      <c r="B902" t="s">
        <v>3549</v>
      </c>
      <c r="C902" t="s">
        <v>334</v>
      </c>
      <c r="D902" t="s">
        <v>335</v>
      </c>
      <c r="E902" t="s">
        <v>132</v>
      </c>
      <c r="F902" t="s">
        <v>110</v>
      </c>
      <c r="G902" t="s">
        <v>206</v>
      </c>
    </row>
    <row r="903" spans="1:7" x14ac:dyDescent="0.25">
      <c r="A903" t="s">
        <v>3036</v>
      </c>
      <c r="B903" t="s">
        <v>3550</v>
      </c>
      <c r="C903" t="s">
        <v>334</v>
      </c>
      <c r="D903" t="s">
        <v>335</v>
      </c>
      <c r="E903" t="s">
        <v>132</v>
      </c>
      <c r="F903" t="s">
        <v>99</v>
      </c>
      <c r="G903" t="s">
        <v>202</v>
      </c>
    </row>
    <row r="904" spans="1:7" x14ac:dyDescent="0.25">
      <c r="A904" t="s">
        <v>3036</v>
      </c>
      <c r="B904" t="s">
        <v>3551</v>
      </c>
      <c r="C904" t="s">
        <v>334</v>
      </c>
      <c r="D904" t="s">
        <v>335</v>
      </c>
      <c r="E904" t="s">
        <v>132</v>
      </c>
      <c r="F904" t="s">
        <v>99</v>
      </c>
      <c r="G904" t="s">
        <v>29</v>
      </c>
    </row>
    <row r="905" spans="1:7" x14ac:dyDescent="0.25">
      <c r="A905" t="s">
        <v>3036</v>
      </c>
      <c r="B905" t="s">
        <v>3552</v>
      </c>
      <c r="C905" t="s">
        <v>334</v>
      </c>
      <c r="D905" t="s">
        <v>335</v>
      </c>
      <c r="E905" t="s">
        <v>132</v>
      </c>
      <c r="F905" t="s">
        <v>99</v>
      </c>
      <c r="G905" t="s">
        <v>202</v>
      </c>
    </row>
    <row r="906" spans="1:7" x14ac:dyDescent="0.25">
      <c r="A906" t="s">
        <v>3036</v>
      </c>
      <c r="B906" t="s">
        <v>3595</v>
      </c>
      <c r="C906" t="s">
        <v>334</v>
      </c>
      <c r="D906" t="s">
        <v>335</v>
      </c>
      <c r="E906" t="s">
        <v>132</v>
      </c>
      <c r="F906" t="s">
        <v>110</v>
      </c>
      <c r="G906" t="s">
        <v>105</v>
      </c>
    </row>
    <row r="907" spans="1:7" x14ac:dyDescent="0.25">
      <c r="A907" t="s">
        <v>3036</v>
      </c>
      <c r="B907" t="s">
        <v>3596</v>
      </c>
      <c r="C907" t="s">
        <v>334</v>
      </c>
      <c r="D907" t="s">
        <v>335</v>
      </c>
      <c r="E907" t="s">
        <v>132</v>
      </c>
      <c r="F907" t="s">
        <v>110</v>
      </c>
      <c r="G907" t="s">
        <v>4117</v>
      </c>
    </row>
    <row r="908" spans="1:7" x14ac:dyDescent="0.25">
      <c r="A908" t="s">
        <v>3036</v>
      </c>
      <c r="B908" t="s">
        <v>3654</v>
      </c>
      <c r="C908" t="s">
        <v>334</v>
      </c>
      <c r="D908" t="s">
        <v>335</v>
      </c>
      <c r="E908" t="s">
        <v>132</v>
      </c>
      <c r="F908" t="s">
        <v>110</v>
      </c>
      <c r="G908" t="s">
        <v>115</v>
      </c>
    </row>
    <row r="909" spans="1:7" x14ac:dyDescent="0.25">
      <c r="A909" t="s">
        <v>3036</v>
      </c>
      <c r="B909" t="s">
        <v>3655</v>
      </c>
      <c r="C909" t="s">
        <v>334</v>
      </c>
      <c r="D909" t="s">
        <v>335</v>
      </c>
      <c r="E909" t="s">
        <v>132</v>
      </c>
      <c r="F909" t="s">
        <v>110</v>
      </c>
      <c r="G909" t="s">
        <v>261</v>
      </c>
    </row>
    <row r="910" spans="1:7" x14ac:dyDescent="0.25">
      <c r="A910" t="s">
        <v>3036</v>
      </c>
      <c r="B910" t="s">
        <v>3742</v>
      </c>
      <c r="C910" t="s">
        <v>334</v>
      </c>
      <c r="D910" t="s">
        <v>335</v>
      </c>
      <c r="E910" t="s">
        <v>132</v>
      </c>
      <c r="F910" t="s">
        <v>110</v>
      </c>
      <c r="G910" t="s">
        <v>197</v>
      </c>
    </row>
    <row r="911" spans="1:7" x14ac:dyDescent="0.25">
      <c r="A911" t="s">
        <v>3036</v>
      </c>
      <c r="B911" t="s">
        <v>3743</v>
      </c>
      <c r="C911" t="s">
        <v>334</v>
      </c>
      <c r="D911" t="s">
        <v>335</v>
      </c>
      <c r="E911" t="s">
        <v>132</v>
      </c>
      <c r="F911" t="s">
        <v>99</v>
      </c>
      <c r="G911" t="s">
        <v>48</v>
      </c>
    </row>
    <row r="912" spans="1:7" x14ac:dyDescent="0.25">
      <c r="A912" t="s">
        <v>3036</v>
      </c>
      <c r="B912" t="s">
        <v>3795</v>
      </c>
      <c r="C912" t="s">
        <v>334</v>
      </c>
      <c r="D912" t="s">
        <v>335</v>
      </c>
      <c r="E912" t="s">
        <v>132</v>
      </c>
      <c r="F912" t="s">
        <v>99</v>
      </c>
      <c r="G912" t="s">
        <v>240</v>
      </c>
    </row>
    <row r="913" spans="1:7" x14ac:dyDescent="0.25">
      <c r="A913" t="s">
        <v>3036</v>
      </c>
      <c r="B913" t="s">
        <v>3850</v>
      </c>
      <c r="C913" t="s">
        <v>334</v>
      </c>
      <c r="D913" t="s">
        <v>335</v>
      </c>
      <c r="E913" t="s">
        <v>132</v>
      </c>
      <c r="F913" t="s">
        <v>99</v>
      </c>
      <c r="G913" t="s">
        <v>4117</v>
      </c>
    </row>
    <row r="914" spans="1:7" x14ac:dyDescent="0.25">
      <c r="A914" t="s">
        <v>3036</v>
      </c>
      <c r="B914" t="s">
        <v>3856</v>
      </c>
      <c r="C914" t="s">
        <v>334</v>
      </c>
      <c r="D914" t="s">
        <v>335</v>
      </c>
      <c r="E914" t="s">
        <v>132</v>
      </c>
      <c r="F914" t="s">
        <v>110</v>
      </c>
      <c r="G914" t="s">
        <v>48</v>
      </c>
    </row>
    <row r="915" spans="1:7" x14ac:dyDescent="0.25">
      <c r="A915" t="s">
        <v>3036</v>
      </c>
      <c r="B915" t="s">
        <v>3922</v>
      </c>
      <c r="C915" t="s">
        <v>334</v>
      </c>
      <c r="D915" t="s">
        <v>335</v>
      </c>
      <c r="E915" t="s">
        <v>132</v>
      </c>
      <c r="F915" t="s">
        <v>110</v>
      </c>
      <c r="G915" t="s">
        <v>48</v>
      </c>
    </row>
    <row r="916" spans="1:7" x14ac:dyDescent="0.25">
      <c r="A916" t="s">
        <v>3036</v>
      </c>
      <c r="B916" t="s">
        <v>3923</v>
      </c>
      <c r="C916" t="s">
        <v>334</v>
      </c>
      <c r="D916" t="s">
        <v>335</v>
      </c>
      <c r="E916" t="s">
        <v>132</v>
      </c>
      <c r="F916" t="s">
        <v>110</v>
      </c>
      <c r="G916" t="s">
        <v>197</v>
      </c>
    </row>
    <row r="917" spans="1:7" x14ac:dyDescent="0.25">
      <c r="A917" t="s">
        <v>3036</v>
      </c>
      <c r="B917" t="s">
        <v>3924</v>
      </c>
      <c r="C917" t="s">
        <v>334</v>
      </c>
      <c r="D917" t="s">
        <v>335</v>
      </c>
      <c r="E917" t="s">
        <v>132</v>
      </c>
      <c r="F917" t="s">
        <v>99</v>
      </c>
      <c r="G917" t="s">
        <v>115</v>
      </c>
    </row>
    <row r="918" spans="1:7" x14ac:dyDescent="0.25">
      <c r="A918" t="s">
        <v>3036</v>
      </c>
      <c r="B918" t="s">
        <v>3925</v>
      </c>
      <c r="C918" t="s">
        <v>334</v>
      </c>
      <c r="D918" t="s">
        <v>335</v>
      </c>
      <c r="E918" t="s">
        <v>132</v>
      </c>
      <c r="F918" t="s">
        <v>110</v>
      </c>
      <c r="G918" t="s">
        <v>223</v>
      </c>
    </row>
    <row r="919" spans="1:7" x14ac:dyDescent="0.25">
      <c r="A919" t="s">
        <v>3036</v>
      </c>
      <c r="B919" t="s">
        <v>3926</v>
      </c>
      <c r="C919" t="s">
        <v>334</v>
      </c>
      <c r="D919" t="s">
        <v>335</v>
      </c>
      <c r="E919" t="s">
        <v>132</v>
      </c>
      <c r="F919" t="s">
        <v>211</v>
      </c>
      <c r="G919" t="s">
        <v>48</v>
      </c>
    </row>
    <row r="920" spans="1:7" x14ac:dyDescent="0.25">
      <c r="A920" t="s">
        <v>3036</v>
      </c>
      <c r="B920" t="s">
        <v>3961</v>
      </c>
      <c r="C920" t="s">
        <v>334</v>
      </c>
      <c r="D920" t="s">
        <v>335</v>
      </c>
      <c r="E920" t="s">
        <v>132</v>
      </c>
      <c r="F920" t="s">
        <v>110</v>
      </c>
      <c r="G920" t="s">
        <v>206</v>
      </c>
    </row>
    <row r="921" spans="1:7" x14ac:dyDescent="0.25">
      <c r="A921" t="s">
        <v>3036</v>
      </c>
      <c r="B921" t="s">
        <v>4054</v>
      </c>
      <c r="C921" t="s">
        <v>334</v>
      </c>
      <c r="D921" t="s">
        <v>335</v>
      </c>
      <c r="E921" t="s">
        <v>132</v>
      </c>
      <c r="F921" t="s">
        <v>110</v>
      </c>
      <c r="G921" t="s">
        <v>115</v>
      </c>
    </row>
    <row r="922" spans="1:7" x14ac:dyDescent="0.25">
      <c r="A922" t="s">
        <v>3036</v>
      </c>
      <c r="B922" t="s">
        <v>4055</v>
      </c>
      <c r="C922" t="s">
        <v>334</v>
      </c>
      <c r="D922" t="s">
        <v>335</v>
      </c>
      <c r="E922" t="s">
        <v>132</v>
      </c>
      <c r="F922" t="s">
        <v>110</v>
      </c>
      <c r="G922" t="s">
        <v>115</v>
      </c>
    </row>
    <row r="923" spans="1:7" x14ac:dyDescent="0.25">
      <c r="A923" t="s">
        <v>3036</v>
      </c>
      <c r="B923" t="s">
        <v>4056</v>
      </c>
      <c r="C923" t="s">
        <v>334</v>
      </c>
      <c r="D923" t="s">
        <v>335</v>
      </c>
      <c r="E923" t="s">
        <v>132</v>
      </c>
      <c r="F923" t="s">
        <v>99</v>
      </c>
      <c r="G923" t="s">
        <v>251</v>
      </c>
    </row>
    <row r="924" spans="1:7" x14ac:dyDescent="0.25">
      <c r="A924" t="s">
        <v>3036</v>
      </c>
      <c r="B924" t="s">
        <v>4057</v>
      </c>
      <c r="C924" t="s">
        <v>334</v>
      </c>
      <c r="D924" t="s">
        <v>335</v>
      </c>
      <c r="E924" t="s">
        <v>132</v>
      </c>
      <c r="F924" t="s">
        <v>99</v>
      </c>
      <c r="G924" t="s">
        <v>197</v>
      </c>
    </row>
    <row r="925" spans="1:7" x14ac:dyDescent="0.25">
      <c r="A925" t="s">
        <v>233</v>
      </c>
      <c r="B925" t="s">
        <v>3581</v>
      </c>
      <c r="C925" t="s">
        <v>334</v>
      </c>
      <c r="D925" t="s">
        <v>339</v>
      </c>
      <c r="E925" t="s">
        <v>200</v>
      </c>
      <c r="F925" t="s">
        <v>110</v>
      </c>
      <c r="G925" t="s">
        <v>115</v>
      </c>
    </row>
    <row r="926" spans="1:7" x14ac:dyDescent="0.25">
      <c r="A926" t="s">
        <v>233</v>
      </c>
      <c r="B926" t="s">
        <v>3701</v>
      </c>
      <c r="C926" t="s">
        <v>334</v>
      </c>
      <c r="D926" t="s">
        <v>339</v>
      </c>
      <c r="E926" t="s">
        <v>200</v>
      </c>
      <c r="F926" t="s">
        <v>99</v>
      </c>
      <c r="G926" t="s">
        <v>115</v>
      </c>
    </row>
    <row r="927" spans="1:7" x14ac:dyDescent="0.25">
      <c r="A927" t="s">
        <v>233</v>
      </c>
      <c r="B927" t="s">
        <v>3799</v>
      </c>
      <c r="C927" t="s">
        <v>334</v>
      </c>
      <c r="D927" t="s">
        <v>339</v>
      </c>
      <c r="E927" t="s">
        <v>200</v>
      </c>
      <c r="F927" t="s">
        <v>211</v>
      </c>
      <c r="G927" t="s">
        <v>48</v>
      </c>
    </row>
    <row r="928" spans="1:7" x14ac:dyDescent="0.25">
      <c r="A928" t="s">
        <v>233</v>
      </c>
      <c r="B928" t="s">
        <v>3811</v>
      </c>
      <c r="C928" t="s">
        <v>334</v>
      </c>
      <c r="D928" t="s">
        <v>339</v>
      </c>
      <c r="E928" t="s">
        <v>200</v>
      </c>
      <c r="F928" t="s">
        <v>99</v>
      </c>
      <c r="G928" t="s">
        <v>197</v>
      </c>
    </row>
    <row r="929" spans="1:7" x14ac:dyDescent="0.25">
      <c r="A929" t="s">
        <v>233</v>
      </c>
      <c r="B929" t="s">
        <v>3937</v>
      </c>
      <c r="C929" t="s">
        <v>334</v>
      </c>
      <c r="D929" t="s">
        <v>339</v>
      </c>
      <c r="E929" t="s">
        <v>193</v>
      </c>
      <c r="F929" t="s">
        <v>99</v>
      </c>
      <c r="G929" t="s">
        <v>197</v>
      </c>
    </row>
    <row r="930" spans="1:7" x14ac:dyDescent="0.25">
      <c r="A930" t="s">
        <v>233</v>
      </c>
      <c r="B930" t="s">
        <v>4035</v>
      </c>
      <c r="C930" t="s">
        <v>342</v>
      </c>
      <c r="D930" t="s">
        <v>339</v>
      </c>
      <c r="E930" t="s">
        <v>200</v>
      </c>
      <c r="F930" t="s">
        <v>99</v>
      </c>
      <c r="G930" t="s">
        <v>115</v>
      </c>
    </row>
    <row r="931" spans="1:7" x14ac:dyDescent="0.25">
      <c r="A931" t="s">
        <v>233</v>
      </c>
      <c r="B931" t="s">
        <v>4082</v>
      </c>
      <c r="C931" t="s">
        <v>342</v>
      </c>
      <c r="D931" t="s">
        <v>339</v>
      </c>
      <c r="E931" t="s">
        <v>200</v>
      </c>
      <c r="F931" t="s">
        <v>99</v>
      </c>
      <c r="G931" t="s">
        <v>115</v>
      </c>
    </row>
    <row r="932" spans="1:7" x14ac:dyDescent="0.25">
      <c r="A932" t="s">
        <v>233</v>
      </c>
      <c r="B932" t="s">
        <v>4088</v>
      </c>
      <c r="C932" t="s">
        <v>334</v>
      </c>
      <c r="D932" t="s">
        <v>339</v>
      </c>
      <c r="E932" t="s">
        <v>200</v>
      </c>
      <c r="F932" t="s">
        <v>211</v>
      </c>
      <c r="G932" t="s">
        <v>115</v>
      </c>
    </row>
    <row r="933" spans="1:7" x14ac:dyDescent="0.25">
      <c r="A933" t="s">
        <v>3083</v>
      </c>
      <c r="B933" t="s">
        <v>3823</v>
      </c>
      <c r="C933" t="s">
        <v>345</v>
      </c>
      <c r="D933" t="s">
        <v>339</v>
      </c>
      <c r="E933" t="s">
        <v>200</v>
      </c>
      <c r="F933" t="s">
        <v>110</v>
      </c>
      <c r="G933" t="s">
        <v>115</v>
      </c>
    </row>
    <row r="934" spans="1:7" x14ac:dyDescent="0.25">
      <c r="A934" t="s">
        <v>3068</v>
      </c>
      <c r="B934" t="s">
        <v>3585</v>
      </c>
      <c r="C934" t="s">
        <v>334</v>
      </c>
      <c r="D934" t="s">
        <v>339</v>
      </c>
      <c r="E934" t="s">
        <v>132</v>
      </c>
      <c r="F934" t="s">
        <v>99</v>
      </c>
      <c r="G934" t="s">
        <v>48</v>
      </c>
    </row>
    <row r="935" spans="1:7" x14ac:dyDescent="0.25">
      <c r="A935" t="s">
        <v>3068</v>
      </c>
      <c r="B935" t="s">
        <v>3668</v>
      </c>
      <c r="C935" t="s">
        <v>334</v>
      </c>
      <c r="D935" t="s">
        <v>339</v>
      </c>
      <c r="E935" t="s">
        <v>132</v>
      </c>
      <c r="F935" t="s">
        <v>99</v>
      </c>
      <c r="G935" t="s">
        <v>115</v>
      </c>
    </row>
    <row r="936" spans="1:7" x14ac:dyDescent="0.25">
      <c r="A936" t="s">
        <v>3068</v>
      </c>
      <c r="B936" t="s">
        <v>3776</v>
      </c>
      <c r="C936" t="s">
        <v>334</v>
      </c>
      <c r="D936" t="s">
        <v>339</v>
      </c>
      <c r="E936" t="s">
        <v>132</v>
      </c>
      <c r="F936" t="s">
        <v>110</v>
      </c>
      <c r="G936" t="s">
        <v>197</v>
      </c>
    </row>
    <row r="937" spans="1:7" x14ac:dyDescent="0.25">
      <c r="A937" t="s">
        <v>3068</v>
      </c>
      <c r="B937" t="s">
        <v>3904</v>
      </c>
      <c r="C937" t="s">
        <v>334</v>
      </c>
      <c r="D937" t="s">
        <v>339</v>
      </c>
      <c r="E937" t="s">
        <v>132</v>
      </c>
      <c r="F937" t="s">
        <v>99</v>
      </c>
      <c r="G937" t="s">
        <v>197</v>
      </c>
    </row>
    <row r="938" spans="1:7" x14ac:dyDescent="0.25">
      <c r="A938" t="s">
        <v>3068</v>
      </c>
      <c r="B938" t="s">
        <v>3993</v>
      </c>
      <c r="C938" t="s">
        <v>334</v>
      </c>
      <c r="D938" t="s">
        <v>339</v>
      </c>
      <c r="E938" t="s">
        <v>132</v>
      </c>
      <c r="F938" t="s">
        <v>110</v>
      </c>
      <c r="G938" t="s">
        <v>197</v>
      </c>
    </row>
    <row r="939" spans="1:7" x14ac:dyDescent="0.25">
      <c r="A939" t="s">
        <v>3068</v>
      </c>
      <c r="B939" t="s">
        <v>4034</v>
      </c>
      <c r="C939" t="s">
        <v>334</v>
      </c>
      <c r="D939" t="s">
        <v>339</v>
      </c>
      <c r="E939" t="s">
        <v>132</v>
      </c>
      <c r="F939" t="s">
        <v>211</v>
      </c>
      <c r="G939" t="s">
        <v>197</v>
      </c>
    </row>
    <row r="940" spans="1:7" x14ac:dyDescent="0.25">
      <c r="A940" t="s">
        <v>3068</v>
      </c>
      <c r="B940" t="s">
        <v>4084</v>
      </c>
      <c r="C940" t="s">
        <v>334</v>
      </c>
      <c r="D940" t="s">
        <v>339</v>
      </c>
      <c r="E940" t="s">
        <v>132</v>
      </c>
      <c r="F940" t="s">
        <v>99</v>
      </c>
      <c r="G940" t="s">
        <v>197</v>
      </c>
    </row>
    <row r="941" spans="1:7" x14ac:dyDescent="0.25">
      <c r="A941" t="s">
        <v>3060</v>
      </c>
      <c r="B941" t="s">
        <v>3491</v>
      </c>
      <c r="C941" t="s">
        <v>334</v>
      </c>
      <c r="D941" t="s">
        <v>339</v>
      </c>
      <c r="E941" t="s">
        <v>200</v>
      </c>
      <c r="F941" t="s">
        <v>110</v>
      </c>
      <c r="G941" t="s">
        <v>48</v>
      </c>
    </row>
    <row r="942" spans="1:7" x14ac:dyDescent="0.25">
      <c r="A942" t="s">
        <v>3050</v>
      </c>
      <c r="B942" t="s">
        <v>3376</v>
      </c>
      <c r="C942" t="s">
        <v>334</v>
      </c>
      <c r="D942" t="s">
        <v>339</v>
      </c>
      <c r="E942" t="s">
        <v>200</v>
      </c>
      <c r="F942" t="s">
        <v>110</v>
      </c>
      <c r="G942" t="s">
        <v>48</v>
      </c>
    </row>
    <row r="943" spans="1:7" x14ac:dyDescent="0.25">
      <c r="A943" t="s">
        <v>3050</v>
      </c>
      <c r="B943" t="s">
        <v>3492</v>
      </c>
      <c r="C943" t="s">
        <v>334</v>
      </c>
      <c r="D943" t="s">
        <v>339</v>
      </c>
      <c r="E943" t="s">
        <v>200</v>
      </c>
      <c r="F943" t="s">
        <v>99</v>
      </c>
      <c r="G943" t="s">
        <v>48</v>
      </c>
    </row>
    <row r="944" spans="1:7" x14ac:dyDescent="0.25">
      <c r="A944" t="s">
        <v>3050</v>
      </c>
      <c r="B944" t="s">
        <v>3495</v>
      </c>
      <c r="C944" t="s">
        <v>334</v>
      </c>
      <c r="D944" t="s">
        <v>339</v>
      </c>
      <c r="E944" t="s">
        <v>200</v>
      </c>
      <c r="F944" t="s">
        <v>99</v>
      </c>
      <c r="G944" t="s">
        <v>115</v>
      </c>
    </row>
    <row r="945" spans="1:7" x14ac:dyDescent="0.25">
      <c r="A945" t="s">
        <v>3057</v>
      </c>
      <c r="B945" t="s">
        <v>3461</v>
      </c>
      <c r="C945" t="s">
        <v>342</v>
      </c>
      <c r="D945" t="s">
        <v>339</v>
      </c>
      <c r="E945" t="s">
        <v>200</v>
      </c>
      <c r="F945" t="s">
        <v>110</v>
      </c>
      <c r="G945" t="s">
        <v>115</v>
      </c>
    </row>
    <row r="946" spans="1:7" x14ac:dyDescent="0.25">
      <c r="A946" t="s">
        <v>3057</v>
      </c>
      <c r="B946" t="s">
        <v>3879</v>
      </c>
      <c r="C946" t="s">
        <v>342</v>
      </c>
      <c r="D946" t="s">
        <v>339</v>
      </c>
      <c r="E946" t="s">
        <v>200</v>
      </c>
      <c r="F946" t="s">
        <v>110</v>
      </c>
      <c r="G946" t="s">
        <v>115</v>
      </c>
    </row>
    <row r="947" spans="1:7" x14ac:dyDescent="0.25">
      <c r="A947" t="s">
        <v>3059</v>
      </c>
      <c r="B947" t="s">
        <v>3473</v>
      </c>
      <c r="C947" t="s">
        <v>334</v>
      </c>
      <c r="D947" t="s">
        <v>339</v>
      </c>
      <c r="E947" t="s">
        <v>193</v>
      </c>
      <c r="F947" t="s">
        <v>110</v>
      </c>
      <c r="G947" t="s">
        <v>48</v>
      </c>
    </row>
    <row r="948" spans="1:7" x14ac:dyDescent="0.25">
      <c r="A948" t="s">
        <v>3059</v>
      </c>
      <c r="B948" t="s">
        <v>3475</v>
      </c>
      <c r="C948" t="s">
        <v>334</v>
      </c>
      <c r="D948" t="s">
        <v>339</v>
      </c>
      <c r="E948" t="s">
        <v>193</v>
      </c>
      <c r="F948" t="s">
        <v>110</v>
      </c>
      <c r="G948" t="s">
        <v>48</v>
      </c>
    </row>
    <row r="949" spans="1:7" x14ac:dyDescent="0.25">
      <c r="A949" t="s">
        <v>3059</v>
      </c>
      <c r="B949" t="s">
        <v>3486</v>
      </c>
      <c r="C949" t="s">
        <v>334</v>
      </c>
      <c r="D949" t="s">
        <v>339</v>
      </c>
      <c r="E949" t="s">
        <v>193</v>
      </c>
      <c r="F949" t="s">
        <v>110</v>
      </c>
      <c r="G949" t="s">
        <v>48</v>
      </c>
    </row>
    <row r="950" spans="1:7" x14ac:dyDescent="0.25">
      <c r="A950" t="s">
        <v>3059</v>
      </c>
      <c r="B950" t="s">
        <v>3589</v>
      </c>
      <c r="C950" t="s">
        <v>334</v>
      </c>
      <c r="D950" t="s">
        <v>339</v>
      </c>
      <c r="E950" t="s">
        <v>193</v>
      </c>
      <c r="F950" t="s">
        <v>110</v>
      </c>
      <c r="G950" t="s">
        <v>48</v>
      </c>
    </row>
    <row r="951" spans="1:7" x14ac:dyDescent="0.25">
      <c r="A951" t="s">
        <v>3059</v>
      </c>
      <c r="B951" t="s">
        <v>3602</v>
      </c>
      <c r="C951" t="s">
        <v>334</v>
      </c>
      <c r="D951" t="s">
        <v>339</v>
      </c>
      <c r="E951" t="s">
        <v>193</v>
      </c>
      <c r="F951" t="s">
        <v>110</v>
      </c>
      <c r="G951" t="s">
        <v>115</v>
      </c>
    </row>
    <row r="952" spans="1:7" x14ac:dyDescent="0.25">
      <c r="A952" t="s">
        <v>3059</v>
      </c>
      <c r="B952" t="s">
        <v>3709</v>
      </c>
      <c r="C952" t="s">
        <v>334</v>
      </c>
      <c r="D952" t="s">
        <v>339</v>
      </c>
      <c r="E952" t="s">
        <v>193</v>
      </c>
      <c r="F952" t="s">
        <v>110</v>
      </c>
      <c r="G952" t="s">
        <v>115</v>
      </c>
    </row>
    <row r="953" spans="1:7" x14ac:dyDescent="0.25">
      <c r="A953" t="s">
        <v>3059</v>
      </c>
      <c r="B953" t="s">
        <v>3845</v>
      </c>
      <c r="C953" t="s">
        <v>334</v>
      </c>
      <c r="D953" t="s">
        <v>339</v>
      </c>
      <c r="E953" t="s">
        <v>193</v>
      </c>
      <c r="F953" t="s">
        <v>99</v>
      </c>
      <c r="G953" t="s">
        <v>115</v>
      </c>
    </row>
    <row r="954" spans="1:7" x14ac:dyDescent="0.25">
      <c r="A954" t="s">
        <v>3071</v>
      </c>
      <c r="B954" t="s">
        <v>3688</v>
      </c>
      <c r="C954" t="s">
        <v>342</v>
      </c>
      <c r="D954" t="s">
        <v>339</v>
      </c>
      <c r="E954" t="s">
        <v>193</v>
      </c>
      <c r="F954" t="s">
        <v>110</v>
      </c>
      <c r="G954" t="s">
        <v>115</v>
      </c>
    </row>
    <row r="955" spans="1:7" x14ac:dyDescent="0.25">
      <c r="A955" t="s">
        <v>3071</v>
      </c>
      <c r="B955" t="s">
        <v>3717</v>
      </c>
      <c r="C955" t="s">
        <v>342</v>
      </c>
      <c r="D955" t="s">
        <v>339</v>
      </c>
      <c r="E955" t="s">
        <v>193</v>
      </c>
      <c r="F955" t="s">
        <v>110</v>
      </c>
      <c r="G955" t="s">
        <v>115</v>
      </c>
    </row>
    <row r="956" spans="1:7" x14ac:dyDescent="0.25">
      <c r="A956" t="s">
        <v>3071</v>
      </c>
      <c r="B956" t="s">
        <v>3768</v>
      </c>
      <c r="C956" t="s">
        <v>342</v>
      </c>
      <c r="D956" t="s">
        <v>339</v>
      </c>
      <c r="E956" t="s">
        <v>193</v>
      </c>
      <c r="F956" t="s">
        <v>110</v>
      </c>
      <c r="G956" t="s">
        <v>115</v>
      </c>
    </row>
    <row r="957" spans="1:7" x14ac:dyDescent="0.25">
      <c r="A957" t="s">
        <v>3071</v>
      </c>
      <c r="B957" t="s">
        <v>3862</v>
      </c>
      <c r="C957" t="s">
        <v>342</v>
      </c>
      <c r="D957" t="s">
        <v>339</v>
      </c>
      <c r="E957" t="s">
        <v>193</v>
      </c>
      <c r="F957" t="s">
        <v>99</v>
      </c>
      <c r="G957" t="s">
        <v>115</v>
      </c>
    </row>
    <row r="958" spans="1:7" x14ac:dyDescent="0.25">
      <c r="A958" t="s">
        <v>3071</v>
      </c>
      <c r="B958" t="s">
        <v>4080</v>
      </c>
      <c r="C958" t="s">
        <v>342</v>
      </c>
      <c r="D958" t="s">
        <v>339</v>
      </c>
      <c r="E958" t="s">
        <v>193</v>
      </c>
      <c r="F958" t="s">
        <v>110</v>
      </c>
      <c r="G958" t="s">
        <v>207</v>
      </c>
    </row>
    <row r="959" spans="1:7" x14ac:dyDescent="0.25">
      <c r="A959" t="s">
        <v>3071</v>
      </c>
      <c r="B959" t="s">
        <v>4104</v>
      </c>
      <c r="C959" t="s">
        <v>342</v>
      </c>
      <c r="D959" t="s">
        <v>339</v>
      </c>
      <c r="E959" t="s">
        <v>193</v>
      </c>
      <c r="F959" t="s">
        <v>110</v>
      </c>
      <c r="G959" t="s">
        <v>115</v>
      </c>
    </row>
    <row r="960" spans="1:7" x14ac:dyDescent="0.25">
      <c r="A960" t="s">
        <v>3103</v>
      </c>
      <c r="B960" t="s">
        <v>4037</v>
      </c>
      <c r="C960" t="s">
        <v>334</v>
      </c>
      <c r="D960" t="s">
        <v>354</v>
      </c>
      <c r="E960" t="s">
        <v>200</v>
      </c>
      <c r="F960" t="s">
        <v>99</v>
      </c>
      <c r="G960" t="s">
        <v>197</v>
      </c>
    </row>
    <row r="961" spans="1:7" x14ac:dyDescent="0.25">
      <c r="A961" t="s">
        <v>3067</v>
      </c>
      <c r="B961" t="s">
        <v>3582</v>
      </c>
      <c r="C961" t="s">
        <v>334</v>
      </c>
      <c r="D961" t="s">
        <v>354</v>
      </c>
      <c r="E961" t="s">
        <v>200</v>
      </c>
      <c r="F961" t="s">
        <v>110</v>
      </c>
      <c r="G961" t="s">
        <v>115</v>
      </c>
    </row>
    <row r="962" spans="1:7" x14ac:dyDescent="0.25">
      <c r="A962" t="s">
        <v>3067</v>
      </c>
      <c r="B962" t="s">
        <v>4012</v>
      </c>
      <c r="C962" t="s">
        <v>342</v>
      </c>
      <c r="D962" t="s">
        <v>354</v>
      </c>
      <c r="E962" t="s">
        <v>200</v>
      </c>
      <c r="F962" t="s">
        <v>110</v>
      </c>
      <c r="G962" t="s">
        <v>115</v>
      </c>
    </row>
    <row r="963" spans="1:7" x14ac:dyDescent="0.25">
      <c r="A963" t="s">
        <v>3099</v>
      </c>
      <c r="B963" t="s">
        <v>4011</v>
      </c>
      <c r="C963" t="s">
        <v>342</v>
      </c>
      <c r="D963" t="s">
        <v>354</v>
      </c>
      <c r="E963" t="s">
        <v>193</v>
      </c>
      <c r="F963" t="s">
        <v>110</v>
      </c>
      <c r="G963" t="s">
        <v>115</v>
      </c>
    </row>
    <row r="964" spans="1:7" x14ac:dyDescent="0.25">
      <c r="A964" t="s">
        <v>3066</v>
      </c>
      <c r="B964" t="s">
        <v>3569</v>
      </c>
      <c r="C964" t="s">
        <v>334</v>
      </c>
      <c r="D964" t="s">
        <v>354</v>
      </c>
      <c r="E964" t="s">
        <v>193</v>
      </c>
      <c r="F964" t="s">
        <v>110</v>
      </c>
      <c r="G964" t="s">
        <v>115</v>
      </c>
    </row>
    <row r="965" spans="1:7" x14ac:dyDescent="0.25">
      <c r="A965" t="s">
        <v>3066</v>
      </c>
      <c r="B965" t="s">
        <v>3719</v>
      </c>
      <c r="C965" t="s">
        <v>334</v>
      </c>
      <c r="D965" t="s">
        <v>354</v>
      </c>
      <c r="E965" t="s">
        <v>193</v>
      </c>
      <c r="F965" t="s">
        <v>110</v>
      </c>
      <c r="G965" t="s">
        <v>115</v>
      </c>
    </row>
    <row r="966" spans="1:7" x14ac:dyDescent="0.25">
      <c r="A966" t="s">
        <v>3066</v>
      </c>
      <c r="B966" t="s">
        <v>3721</v>
      </c>
      <c r="C966" t="s">
        <v>334</v>
      </c>
      <c r="D966" t="s">
        <v>354</v>
      </c>
      <c r="E966" t="s">
        <v>193</v>
      </c>
      <c r="F966" t="s">
        <v>110</v>
      </c>
      <c r="G966" t="s">
        <v>115</v>
      </c>
    </row>
    <row r="967" spans="1:7" x14ac:dyDescent="0.25">
      <c r="A967" t="s">
        <v>3066</v>
      </c>
      <c r="B967" t="s">
        <v>3820</v>
      </c>
      <c r="C967" t="s">
        <v>334</v>
      </c>
      <c r="D967" t="s">
        <v>354</v>
      </c>
      <c r="E967" t="s">
        <v>193</v>
      </c>
      <c r="F967" t="s">
        <v>110</v>
      </c>
      <c r="G967" t="s">
        <v>115</v>
      </c>
    </row>
    <row r="968" spans="1:7" x14ac:dyDescent="0.25">
      <c r="A968" t="s">
        <v>3066</v>
      </c>
      <c r="B968" t="s">
        <v>3860</v>
      </c>
      <c r="C968" t="s">
        <v>334</v>
      </c>
      <c r="D968" t="s">
        <v>354</v>
      </c>
      <c r="E968" t="s">
        <v>193</v>
      </c>
      <c r="F968" t="s">
        <v>99</v>
      </c>
      <c r="G968" t="s">
        <v>115</v>
      </c>
    </row>
    <row r="969" spans="1:7" x14ac:dyDescent="0.25">
      <c r="A969" t="s">
        <v>3066</v>
      </c>
      <c r="B969" t="s">
        <v>3964</v>
      </c>
      <c r="C969" t="s">
        <v>334</v>
      </c>
      <c r="D969" t="s">
        <v>354</v>
      </c>
      <c r="E969" t="s">
        <v>193</v>
      </c>
      <c r="F969" t="s">
        <v>110</v>
      </c>
      <c r="G969" t="s">
        <v>115</v>
      </c>
    </row>
    <row r="970" spans="1:7" x14ac:dyDescent="0.25">
      <c r="A970" t="s">
        <v>3066</v>
      </c>
      <c r="B970" t="s">
        <v>3983</v>
      </c>
      <c r="C970" t="s">
        <v>334</v>
      </c>
      <c r="D970" t="s">
        <v>354</v>
      </c>
      <c r="E970" t="s">
        <v>193</v>
      </c>
      <c r="F970" t="s">
        <v>99</v>
      </c>
      <c r="G970" t="s">
        <v>115</v>
      </c>
    </row>
    <row r="971" spans="1:7" x14ac:dyDescent="0.25">
      <c r="A971" t="s">
        <v>3066</v>
      </c>
      <c r="B971" t="s">
        <v>4079</v>
      </c>
      <c r="C971" t="s">
        <v>334</v>
      </c>
      <c r="D971" t="s">
        <v>354</v>
      </c>
      <c r="E971" t="s">
        <v>193</v>
      </c>
      <c r="F971" t="s">
        <v>99</v>
      </c>
      <c r="G971" t="s">
        <v>115</v>
      </c>
    </row>
    <row r="972" spans="1:7" x14ac:dyDescent="0.25">
      <c r="A972" t="s">
        <v>3072</v>
      </c>
      <c r="B972" t="s">
        <v>3692</v>
      </c>
      <c r="C972" t="s">
        <v>345</v>
      </c>
      <c r="D972" t="s">
        <v>339</v>
      </c>
      <c r="E972" t="s">
        <v>200</v>
      </c>
      <c r="F972" t="s">
        <v>99</v>
      </c>
      <c r="G972" t="s">
        <v>115</v>
      </c>
    </row>
    <row r="973" spans="1:7" x14ac:dyDescent="0.25">
      <c r="A973" t="s">
        <v>3072</v>
      </c>
      <c r="B973" t="s">
        <v>3836</v>
      </c>
      <c r="C973" t="s">
        <v>345</v>
      </c>
      <c r="D973" t="s">
        <v>339</v>
      </c>
      <c r="E973" t="s">
        <v>200</v>
      </c>
      <c r="F973" t="s">
        <v>99</v>
      </c>
      <c r="G973" t="s">
        <v>197</v>
      </c>
    </row>
    <row r="974" spans="1:7" x14ac:dyDescent="0.25">
      <c r="A974" t="s">
        <v>3072</v>
      </c>
      <c r="B974" t="s">
        <v>3910</v>
      </c>
      <c r="C974" t="s">
        <v>345</v>
      </c>
      <c r="D974" t="s">
        <v>339</v>
      </c>
      <c r="E974" t="s">
        <v>200</v>
      </c>
      <c r="F974" t="s">
        <v>211</v>
      </c>
      <c r="G974" t="s">
        <v>115</v>
      </c>
    </row>
    <row r="975" spans="1:7" x14ac:dyDescent="0.25">
      <c r="A975" t="s">
        <v>3072</v>
      </c>
      <c r="B975" t="s">
        <v>3911</v>
      </c>
      <c r="C975" t="s">
        <v>345</v>
      </c>
      <c r="D975" t="s">
        <v>339</v>
      </c>
      <c r="E975" t="s">
        <v>200</v>
      </c>
      <c r="F975" t="s">
        <v>99</v>
      </c>
      <c r="G975" t="s">
        <v>115</v>
      </c>
    </row>
    <row r="976" spans="1:7" x14ac:dyDescent="0.25">
      <c r="A976" t="s">
        <v>3072</v>
      </c>
      <c r="B976" t="s">
        <v>3958</v>
      </c>
      <c r="C976" t="s">
        <v>345</v>
      </c>
      <c r="D976" t="s">
        <v>339</v>
      </c>
      <c r="E976" t="s">
        <v>200</v>
      </c>
      <c r="F976" t="s">
        <v>110</v>
      </c>
      <c r="G976" t="s">
        <v>115</v>
      </c>
    </row>
    <row r="977" spans="1:7" x14ac:dyDescent="0.25">
      <c r="A977" t="s">
        <v>3072</v>
      </c>
      <c r="B977" t="s">
        <v>4033</v>
      </c>
      <c r="C977" t="s">
        <v>345</v>
      </c>
      <c r="D977" t="s">
        <v>339</v>
      </c>
      <c r="E977" t="s">
        <v>200</v>
      </c>
      <c r="F977" t="s">
        <v>99</v>
      </c>
      <c r="G977" t="s">
        <v>197</v>
      </c>
    </row>
    <row r="978" spans="1:7" x14ac:dyDescent="0.25">
      <c r="A978" t="s">
        <v>3072</v>
      </c>
      <c r="B978" t="s">
        <v>4047</v>
      </c>
      <c r="C978" t="s">
        <v>345</v>
      </c>
      <c r="D978" t="s">
        <v>339</v>
      </c>
      <c r="E978" t="s">
        <v>200</v>
      </c>
      <c r="F978" t="s">
        <v>99</v>
      </c>
      <c r="G978" t="s">
        <v>115</v>
      </c>
    </row>
    <row r="979" spans="1:7" x14ac:dyDescent="0.25">
      <c r="A979" t="s">
        <v>3095</v>
      </c>
      <c r="B979" t="s">
        <v>3985</v>
      </c>
      <c r="C979" t="s">
        <v>342</v>
      </c>
      <c r="D979" t="s">
        <v>339</v>
      </c>
      <c r="E979" t="s">
        <v>193</v>
      </c>
      <c r="F979" t="s">
        <v>99</v>
      </c>
      <c r="G979" t="s">
        <v>115</v>
      </c>
    </row>
    <row r="980" spans="1:7" x14ac:dyDescent="0.25">
      <c r="A980" t="s">
        <v>3095</v>
      </c>
      <c r="B980" t="s">
        <v>4007</v>
      </c>
      <c r="C980" t="s">
        <v>342</v>
      </c>
      <c r="D980" t="s">
        <v>339</v>
      </c>
      <c r="E980" t="s">
        <v>193</v>
      </c>
      <c r="F980" t="s">
        <v>110</v>
      </c>
      <c r="G980" t="s">
        <v>115</v>
      </c>
    </row>
    <row r="981" spans="1:7" x14ac:dyDescent="0.25">
      <c r="A981" t="s">
        <v>3095</v>
      </c>
      <c r="B981" t="s">
        <v>4009</v>
      </c>
      <c r="C981" t="s">
        <v>342</v>
      </c>
      <c r="D981" t="s">
        <v>339</v>
      </c>
      <c r="E981" t="s">
        <v>193</v>
      </c>
      <c r="F981" t="s">
        <v>99</v>
      </c>
      <c r="G981" t="s">
        <v>115</v>
      </c>
    </row>
    <row r="982" spans="1:7" x14ac:dyDescent="0.25">
      <c r="A982" t="s">
        <v>3104</v>
      </c>
      <c r="B982" t="s">
        <v>4039</v>
      </c>
      <c r="C982" t="s">
        <v>334</v>
      </c>
      <c r="D982" t="s">
        <v>354</v>
      </c>
      <c r="E982" t="s">
        <v>200</v>
      </c>
      <c r="F982" t="s">
        <v>99</v>
      </c>
      <c r="G982" t="s">
        <v>197</v>
      </c>
    </row>
    <row r="983" spans="1:7" x14ac:dyDescent="0.25">
      <c r="A983" t="s">
        <v>252</v>
      </c>
      <c r="B983" t="s">
        <v>3854</v>
      </c>
      <c r="C983" t="s">
        <v>342</v>
      </c>
      <c r="D983" t="s">
        <v>339</v>
      </c>
      <c r="E983" t="s">
        <v>253</v>
      </c>
      <c r="F983" t="s">
        <v>110</v>
      </c>
      <c r="G983" t="s">
        <v>29</v>
      </c>
    </row>
    <row r="984" spans="1:7" x14ac:dyDescent="0.25">
      <c r="A984" t="s">
        <v>252</v>
      </c>
      <c r="B984" t="s">
        <v>4075</v>
      </c>
      <c r="C984" t="s">
        <v>342</v>
      </c>
      <c r="D984" t="s">
        <v>335</v>
      </c>
      <c r="E984" t="s">
        <v>229</v>
      </c>
      <c r="F984" t="s">
        <v>99</v>
      </c>
      <c r="G984" t="s">
        <v>115</v>
      </c>
    </row>
    <row r="985" spans="1:7" x14ac:dyDescent="0.25">
      <c r="A985" t="s">
        <v>252</v>
      </c>
      <c r="B985" t="s">
        <v>4083</v>
      </c>
      <c r="C985" t="s">
        <v>342</v>
      </c>
      <c r="D985" t="s">
        <v>339</v>
      </c>
      <c r="E985" t="s">
        <v>264</v>
      </c>
      <c r="F985" t="s">
        <v>110</v>
      </c>
      <c r="G985" t="s">
        <v>115</v>
      </c>
    </row>
    <row r="986" spans="1:7" x14ac:dyDescent="0.25">
      <c r="A986" t="s">
        <v>3043</v>
      </c>
      <c r="B986" t="s">
        <v>3238</v>
      </c>
      <c r="C986" t="s">
        <v>333</v>
      </c>
      <c r="D986" t="s">
        <v>328</v>
      </c>
      <c r="E986" t="s">
        <v>264</v>
      </c>
      <c r="F986" t="s">
        <v>110</v>
      </c>
      <c r="G986" t="s">
        <v>115</v>
      </c>
    </row>
    <row r="987" spans="1:7" x14ac:dyDescent="0.25">
      <c r="A987" t="s">
        <v>3043</v>
      </c>
      <c r="B987" t="s">
        <v>3527</v>
      </c>
      <c r="C987" t="s">
        <v>333</v>
      </c>
      <c r="D987" t="s">
        <v>328</v>
      </c>
      <c r="E987" t="s">
        <v>264</v>
      </c>
      <c r="F987" t="s">
        <v>99</v>
      </c>
      <c r="G987" t="s">
        <v>48</v>
      </c>
    </row>
    <row r="988" spans="1:7" x14ac:dyDescent="0.25">
      <c r="A988" t="s">
        <v>3070</v>
      </c>
      <c r="B988" t="s">
        <v>3665</v>
      </c>
      <c r="C988" t="s">
        <v>345</v>
      </c>
      <c r="D988" t="s">
        <v>328</v>
      </c>
      <c r="E988" t="s">
        <v>253</v>
      </c>
      <c r="F988" t="s">
        <v>110</v>
      </c>
      <c r="G988" t="s">
        <v>115</v>
      </c>
    </row>
    <row r="989" spans="1:7" x14ac:dyDescent="0.25">
      <c r="A989" t="s">
        <v>3096</v>
      </c>
      <c r="B989" t="s">
        <v>3990</v>
      </c>
      <c r="C989" t="s">
        <v>345</v>
      </c>
      <c r="D989" t="s">
        <v>339</v>
      </c>
      <c r="E989" t="s">
        <v>253</v>
      </c>
      <c r="F989" t="s">
        <v>99</v>
      </c>
      <c r="G989" t="s">
        <v>115</v>
      </c>
    </row>
    <row r="990" spans="1:7" x14ac:dyDescent="0.25">
      <c r="A990" t="s">
        <v>3042</v>
      </c>
      <c r="B990" t="s">
        <v>3227</v>
      </c>
      <c r="C990" t="s">
        <v>345</v>
      </c>
      <c r="D990" t="s">
        <v>335</v>
      </c>
      <c r="E990" t="s">
        <v>253</v>
      </c>
      <c r="F990" t="s">
        <v>110</v>
      </c>
      <c r="G990" t="s">
        <v>115</v>
      </c>
    </row>
    <row r="991" spans="1:7" x14ac:dyDescent="0.25">
      <c r="A991" t="s">
        <v>3058</v>
      </c>
      <c r="B991" t="s">
        <v>3465</v>
      </c>
      <c r="C991" t="s">
        <v>333</v>
      </c>
      <c r="D991" t="s">
        <v>5367</v>
      </c>
      <c r="E991" t="s">
        <v>253</v>
      </c>
      <c r="F991" t="s">
        <v>110</v>
      </c>
      <c r="G991" t="s">
        <v>208</v>
      </c>
    </row>
    <row r="992" spans="1:7" x14ac:dyDescent="0.25">
      <c r="A992" t="s">
        <v>263</v>
      </c>
      <c r="B992" t="s">
        <v>4024</v>
      </c>
      <c r="C992" t="s">
        <v>340</v>
      </c>
      <c r="D992" t="s">
        <v>332</v>
      </c>
      <c r="E992" t="s">
        <v>134</v>
      </c>
      <c r="F992" t="s">
        <v>99</v>
      </c>
      <c r="G992" t="s">
        <v>206</v>
      </c>
    </row>
    <row r="993" spans="1:7" x14ac:dyDescent="0.25">
      <c r="A993" t="s">
        <v>259</v>
      </c>
      <c r="B993" t="s">
        <v>3947</v>
      </c>
      <c r="C993" t="s">
        <v>342</v>
      </c>
      <c r="D993" t="s">
        <v>339</v>
      </c>
      <c r="E993" t="s">
        <v>200</v>
      </c>
      <c r="F993" t="s">
        <v>99</v>
      </c>
      <c r="G993" t="s">
        <v>115</v>
      </c>
    </row>
    <row r="994" spans="1:7" x14ac:dyDescent="0.25">
      <c r="A994" t="s">
        <v>259</v>
      </c>
      <c r="B994" t="s">
        <v>4078</v>
      </c>
      <c r="C994" t="s">
        <v>342</v>
      </c>
      <c r="D994" t="s">
        <v>339</v>
      </c>
      <c r="E994" t="s">
        <v>200</v>
      </c>
      <c r="F994" t="s">
        <v>99</v>
      </c>
      <c r="G994" t="s">
        <v>48</v>
      </c>
    </row>
    <row r="995" spans="1:7" x14ac:dyDescent="0.25">
      <c r="A995" t="s">
        <v>3065</v>
      </c>
      <c r="B995" t="s">
        <v>3568</v>
      </c>
      <c r="C995" t="s">
        <v>331</v>
      </c>
      <c r="D995" t="s">
        <v>332</v>
      </c>
      <c r="E995" t="s">
        <v>4114</v>
      </c>
      <c r="F995" t="s">
        <v>110</v>
      </c>
      <c r="G995" t="s">
        <v>48</v>
      </c>
    </row>
    <row r="996" spans="1:7" x14ac:dyDescent="0.25">
      <c r="A996" t="s">
        <v>3065</v>
      </c>
      <c r="B996" t="s">
        <v>3806</v>
      </c>
      <c r="C996" t="s">
        <v>331</v>
      </c>
      <c r="D996" t="s">
        <v>332</v>
      </c>
      <c r="E996" t="s">
        <v>134</v>
      </c>
      <c r="F996" t="s">
        <v>110</v>
      </c>
      <c r="G996" t="s">
        <v>206</v>
      </c>
    </row>
    <row r="997" spans="1:7" x14ac:dyDescent="0.25">
      <c r="A997" t="s">
        <v>3063</v>
      </c>
      <c r="B997" t="s">
        <v>3557</v>
      </c>
      <c r="C997" t="s">
        <v>345</v>
      </c>
      <c r="D997" t="s">
        <v>328</v>
      </c>
      <c r="E997" t="s">
        <v>200</v>
      </c>
      <c r="F997" t="s">
        <v>110</v>
      </c>
      <c r="G997" t="s">
        <v>115</v>
      </c>
    </row>
    <row r="998" spans="1:7" x14ac:dyDescent="0.25">
      <c r="A998" t="s">
        <v>257</v>
      </c>
      <c r="B998" t="s">
        <v>3334</v>
      </c>
      <c r="C998" t="s">
        <v>336</v>
      </c>
      <c r="D998" t="s">
        <v>352</v>
      </c>
      <c r="E998" t="s">
        <v>132</v>
      </c>
      <c r="F998" t="s">
        <v>110</v>
      </c>
      <c r="G998" t="s">
        <v>48</v>
      </c>
    </row>
    <row r="999" spans="1:7" x14ac:dyDescent="0.25">
      <c r="A999" t="s">
        <v>257</v>
      </c>
      <c r="B999" t="s">
        <v>3901</v>
      </c>
      <c r="C999" t="s">
        <v>331</v>
      </c>
      <c r="D999" t="s">
        <v>332</v>
      </c>
      <c r="E999" t="s">
        <v>132</v>
      </c>
      <c r="F999" t="s">
        <v>110</v>
      </c>
      <c r="G999" t="s">
        <v>206</v>
      </c>
    </row>
    <row r="1000" spans="1:7" x14ac:dyDescent="0.25">
      <c r="A1000" t="s">
        <v>257</v>
      </c>
      <c r="B1000" t="s">
        <v>3977</v>
      </c>
      <c r="C1000" t="s">
        <v>336</v>
      </c>
      <c r="D1000" t="s">
        <v>352</v>
      </c>
      <c r="E1000" t="s">
        <v>132</v>
      </c>
      <c r="F1000" t="s">
        <v>110</v>
      </c>
      <c r="G1000" t="s">
        <v>206</v>
      </c>
    </row>
    <row r="1001" spans="1:7" x14ac:dyDescent="0.25">
      <c r="A1001" t="s">
        <v>254</v>
      </c>
      <c r="B1001" t="s">
        <v>3870</v>
      </c>
      <c r="C1001" t="s">
        <v>351</v>
      </c>
      <c r="D1001" t="s">
        <v>335</v>
      </c>
      <c r="E1001" t="s">
        <v>132</v>
      </c>
      <c r="F1001" t="s">
        <v>110</v>
      </c>
      <c r="G1001" t="s">
        <v>115</v>
      </c>
    </row>
    <row r="1002" spans="1:7" x14ac:dyDescent="0.25">
      <c r="A1002" t="s">
        <v>84</v>
      </c>
      <c r="B1002" t="s">
        <v>4120</v>
      </c>
      <c r="C1002" t="s">
        <v>271</v>
      </c>
      <c r="D1002" t="s">
        <v>272</v>
      </c>
      <c r="E1002" t="s">
        <v>85</v>
      </c>
      <c r="F1002" t="s">
        <v>86</v>
      </c>
      <c r="G1002" t="s">
        <v>87</v>
      </c>
    </row>
    <row r="1003" spans="1:7" x14ac:dyDescent="0.25">
      <c r="A1003" t="s">
        <v>4121</v>
      </c>
      <c r="B1003" t="s">
        <v>4122</v>
      </c>
      <c r="C1003" t="s">
        <v>1766</v>
      </c>
      <c r="D1003" t="s">
        <v>3021</v>
      </c>
      <c r="E1003" t="s">
        <v>95</v>
      </c>
      <c r="F1003" t="s">
        <v>90</v>
      </c>
      <c r="G1003" t="s">
        <v>93</v>
      </c>
    </row>
    <row r="1004" spans="1:7" x14ac:dyDescent="0.25">
      <c r="A1004" t="s">
        <v>4124</v>
      </c>
      <c r="B1004" t="s">
        <v>4125</v>
      </c>
      <c r="C1004" t="s">
        <v>271</v>
      </c>
      <c r="D1004" t="s">
        <v>272</v>
      </c>
      <c r="E1004" t="s">
        <v>95</v>
      </c>
      <c r="F1004" t="s">
        <v>90</v>
      </c>
      <c r="G1004" t="s">
        <v>87</v>
      </c>
    </row>
    <row r="1005" spans="1:7" x14ac:dyDescent="0.25">
      <c r="A1005" t="s">
        <v>4124</v>
      </c>
      <c r="B1005" t="s">
        <v>4126</v>
      </c>
      <c r="C1005" t="s">
        <v>271</v>
      </c>
      <c r="D1005" t="s">
        <v>272</v>
      </c>
      <c r="E1005" t="s">
        <v>89</v>
      </c>
      <c r="F1005" t="s">
        <v>90</v>
      </c>
      <c r="G1005" t="s">
        <v>87</v>
      </c>
    </row>
    <row r="1006" spans="1:7" x14ac:dyDescent="0.25">
      <c r="A1006" t="s">
        <v>4127</v>
      </c>
      <c r="B1006" t="s">
        <v>4128</v>
      </c>
      <c r="C1006" t="s">
        <v>1766</v>
      </c>
      <c r="D1006" t="s">
        <v>3021</v>
      </c>
      <c r="E1006" t="s">
        <v>89</v>
      </c>
      <c r="F1006" t="s">
        <v>90</v>
      </c>
      <c r="G1006" t="s">
        <v>87</v>
      </c>
    </row>
    <row r="1007" spans="1:7" x14ac:dyDescent="0.25">
      <c r="A1007" t="s">
        <v>92</v>
      </c>
      <c r="B1007" t="s">
        <v>4129</v>
      </c>
      <c r="C1007" t="s">
        <v>275</v>
      </c>
      <c r="D1007" t="s">
        <v>276</v>
      </c>
      <c r="E1007" t="s">
        <v>85</v>
      </c>
      <c r="F1007" t="s">
        <v>90</v>
      </c>
      <c r="G1007" t="s">
        <v>93</v>
      </c>
    </row>
    <row r="1008" spans="1:7" x14ac:dyDescent="0.25">
      <c r="A1008" t="s">
        <v>4130</v>
      </c>
      <c r="B1008" t="s">
        <v>4131</v>
      </c>
      <c r="C1008" t="s">
        <v>1766</v>
      </c>
      <c r="D1008" t="s">
        <v>3021</v>
      </c>
      <c r="E1008" t="s">
        <v>95</v>
      </c>
      <c r="F1008" t="s">
        <v>90</v>
      </c>
      <c r="G1008" t="s">
        <v>87</v>
      </c>
    </row>
    <row r="1009" spans="1:7" x14ac:dyDescent="0.25">
      <c r="A1009" t="s">
        <v>88</v>
      </c>
      <c r="B1009" t="s">
        <v>4132</v>
      </c>
      <c r="C1009" t="s">
        <v>273</v>
      </c>
      <c r="D1009" t="s">
        <v>274</v>
      </c>
      <c r="E1009" t="s">
        <v>89</v>
      </c>
      <c r="F1009" t="s">
        <v>90</v>
      </c>
      <c r="G1009" t="s">
        <v>91</v>
      </c>
    </row>
    <row r="1010" spans="1:7" x14ac:dyDescent="0.25">
      <c r="A1010" t="s">
        <v>4133</v>
      </c>
      <c r="B1010" t="s">
        <v>4134</v>
      </c>
      <c r="C1010" t="s">
        <v>5330</v>
      </c>
      <c r="D1010" t="s">
        <v>5345</v>
      </c>
      <c r="E1010" t="s">
        <v>85</v>
      </c>
      <c r="F1010" t="s">
        <v>90</v>
      </c>
      <c r="G1010" t="s">
        <v>87</v>
      </c>
    </row>
    <row r="1011" spans="1:7" x14ac:dyDescent="0.25">
      <c r="A1011" t="s">
        <v>4135</v>
      </c>
      <c r="B1011" t="s">
        <v>4136</v>
      </c>
      <c r="C1011" t="s">
        <v>435</v>
      </c>
      <c r="D1011" t="s">
        <v>3021</v>
      </c>
      <c r="E1011" t="s">
        <v>95</v>
      </c>
      <c r="F1011" t="s">
        <v>90</v>
      </c>
      <c r="G1011" t="s">
        <v>87</v>
      </c>
    </row>
    <row r="1012" spans="1:7" x14ac:dyDescent="0.25">
      <c r="A1012" t="s">
        <v>4130</v>
      </c>
      <c r="B1012" t="s">
        <v>4137</v>
      </c>
      <c r="C1012" t="s">
        <v>302</v>
      </c>
      <c r="D1012" t="s">
        <v>301</v>
      </c>
      <c r="E1012" t="s">
        <v>95</v>
      </c>
      <c r="F1012" t="s">
        <v>90</v>
      </c>
      <c r="G1012" t="s">
        <v>87</v>
      </c>
    </row>
    <row r="1013" spans="1:7" x14ac:dyDescent="0.25">
      <c r="A1013" t="s">
        <v>92</v>
      </c>
      <c r="B1013" t="s">
        <v>4138</v>
      </c>
      <c r="C1013" t="s">
        <v>275</v>
      </c>
      <c r="D1013" t="s">
        <v>276</v>
      </c>
      <c r="E1013" t="s">
        <v>85</v>
      </c>
      <c r="F1013" t="s">
        <v>90</v>
      </c>
      <c r="G1013" t="s">
        <v>93</v>
      </c>
    </row>
    <row r="1014" spans="1:7" x14ac:dyDescent="0.25">
      <c r="A1014" t="s">
        <v>92</v>
      </c>
      <c r="B1014" t="s">
        <v>4139</v>
      </c>
      <c r="C1014" t="s">
        <v>275</v>
      </c>
      <c r="D1014" t="s">
        <v>276</v>
      </c>
      <c r="E1014" t="s">
        <v>85</v>
      </c>
      <c r="F1014" t="s">
        <v>90</v>
      </c>
      <c r="G1014" t="s">
        <v>93</v>
      </c>
    </row>
    <row r="1015" spans="1:7" x14ac:dyDescent="0.25">
      <c r="A1015" t="s">
        <v>4124</v>
      </c>
      <c r="B1015" t="s">
        <v>4140</v>
      </c>
      <c r="C1015" t="s">
        <v>271</v>
      </c>
      <c r="D1015" t="s">
        <v>272</v>
      </c>
      <c r="E1015" t="s">
        <v>95</v>
      </c>
      <c r="F1015" t="s">
        <v>90</v>
      </c>
      <c r="G1015" t="s">
        <v>87</v>
      </c>
    </row>
    <row r="1016" spans="1:7" x14ac:dyDescent="0.25">
      <c r="A1016" t="s">
        <v>4141</v>
      </c>
      <c r="B1016" t="s">
        <v>4142</v>
      </c>
      <c r="C1016" t="s">
        <v>5331</v>
      </c>
      <c r="D1016" t="s">
        <v>5346</v>
      </c>
      <c r="E1016" t="s">
        <v>95</v>
      </c>
      <c r="F1016" t="s">
        <v>90</v>
      </c>
      <c r="G1016" t="s">
        <v>87</v>
      </c>
    </row>
    <row r="1017" spans="1:7" x14ac:dyDescent="0.25">
      <c r="A1017" t="s">
        <v>4143</v>
      </c>
      <c r="B1017" t="s">
        <v>4144</v>
      </c>
      <c r="C1017" t="s">
        <v>271</v>
      </c>
      <c r="D1017" t="s">
        <v>272</v>
      </c>
      <c r="E1017" t="s">
        <v>85</v>
      </c>
      <c r="F1017" t="s">
        <v>90</v>
      </c>
      <c r="G1017" t="s">
        <v>87</v>
      </c>
    </row>
    <row r="1018" spans="1:7" x14ac:dyDescent="0.25">
      <c r="A1018" t="s">
        <v>4141</v>
      </c>
      <c r="B1018" t="s">
        <v>4145</v>
      </c>
      <c r="C1018" t="s">
        <v>5331</v>
      </c>
      <c r="D1018" t="s">
        <v>5346</v>
      </c>
      <c r="E1018" t="s">
        <v>95</v>
      </c>
      <c r="F1018" t="s">
        <v>90</v>
      </c>
      <c r="G1018" t="s">
        <v>87</v>
      </c>
    </row>
    <row r="1019" spans="1:7" x14ac:dyDescent="0.25">
      <c r="A1019" t="s">
        <v>4146</v>
      </c>
      <c r="B1019" t="s">
        <v>4147</v>
      </c>
      <c r="C1019" t="s">
        <v>435</v>
      </c>
      <c r="D1019" t="s">
        <v>3021</v>
      </c>
      <c r="E1019" t="s">
        <v>95</v>
      </c>
      <c r="F1019" t="s">
        <v>90</v>
      </c>
      <c r="G1019" t="s">
        <v>91</v>
      </c>
    </row>
    <row r="1020" spans="1:7" x14ac:dyDescent="0.25">
      <c r="A1020" t="s">
        <v>92</v>
      </c>
      <c r="B1020" t="s">
        <v>4148</v>
      </c>
      <c r="C1020" t="s">
        <v>275</v>
      </c>
      <c r="D1020" t="s">
        <v>276</v>
      </c>
      <c r="E1020" t="s">
        <v>85</v>
      </c>
      <c r="F1020" t="s">
        <v>90</v>
      </c>
      <c r="G1020" t="s">
        <v>93</v>
      </c>
    </row>
    <row r="1021" spans="1:7" x14ac:dyDescent="0.25">
      <c r="A1021" t="s">
        <v>4149</v>
      </c>
      <c r="B1021" t="s">
        <v>4150</v>
      </c>
      <c r="C1021" t="s">
        <v>271</v>
      </c>
      <c r="D1021" t="s">
        <v>272</v>
      </c>
      <c r="E1021" t="s">
        <v>95</v>
      </c>
      <c r="F1021" t="s">
        <v>90</v>
      </c>
      <c r="G1021" t="s">
        <v>87</v>
      </c>
    </row>
    <row r="1022" spans="1:7" x14ac:dyDescent="0.25">
      <c r="A1022" t="s">
        <v>4151</v>
      </c>
      <c r="B1022" t="s">
        <v>4152</v>
      </c>
      <c r="C1022" t="s">
        <v>1766</v>
      </c>
      <c r="D1022" t="s">
        <v>3021</v>
      </c>
      <c r="E1022" t="s">
        <v>95</v>
      </c>
      <c r="F1022" t="s">
        <v>90</v>
      </c>
      <c r="G1022" t="s">
        <v>93</v>
      </c>
    </row>
    <row r="1023" spans="1:7" x14ac:dyDescent="0.25">
      <c r="A1023" t="s">
        <v>4130</v>
      </c>
      <c r="B1023" t="s">
        <v>4153</v>
      </c>
      <c r="C1023" t="s">
        <v>302</v>
      </c>
      <c r="D1023" t="s">
        <v>301</v>
      </c>
      <c r="E1023" t="s">
        <v>95</v>
      </c>
      <c r="F1023" t="s">
        <v>90</v>
      </c>
      <c r="G1023" t="s">
        <v>87</v>
      </c>
    </row>
    <row r="1024" spans="1:7" x14ac:dyDescent="0.25">
      <c r="A1024" t="s">
        <v>4130</v>
      </c>
      <c r="B1024" t="s">
        <v>4154</v>
      </c>
      <c r="C1024" t="s">
        <v>302</v>
      </c>
      <c r="D1024" t="s">
        <v>301</v>
      </c>
      <c r="E1024" t="s">
        <v>95</v>
      </c>
      <c r="F1024" t="s">
        <v>90</v>
      </c>
      <c r="G1024" t="s">
        <v>87</v>
      </c>
    </row>
    <row r="1025" spans="1:7" x14ac:dyDescent="0.25">
      <c r="A1025" t="s">
        <v>94</v>
      </c>
      <c r="B1025" t="s">
        <v>4155</v>
      </c>
      <c r="C1025" t="s">
        <v>277</v>
      </c>
      <c r="D1025" t="s">
        <v>276</v>
      </c>
      <c r="E1025" t="s">
        <v>95</v>
      </c>
      <c r="F1025" t="s">
        <v>90</v>
      </c>
      <c r="G1025" t="s">
        <v>87</v>
      </c>
    </row>
    <row r="1026" spans="1:7" x14ac:dyDescent="0.25">
      <c r="A1026" t="s">
        <v>94</v>
      </c>
      <c r="B1026" t="s">
        <v>4156</v>
      </c>
      <c r="C1026" t="s">
        <v>277</v>
      </c>
      <c r="D1026" t="s">
        <v>276</v>
      </c>
      <c r="E1026" t="s">
        <v>95</v>
      </c>
      <c r="F1026" t="s">
        <v>90</v>
      </c>
      <c r="G1026" t="s">
        <v>87</v>
      </c>
    </row>
    <row r="1027" spans="1:7" x14ac:dyDescent="0.25">
      <c r="A1027" t="s">
        <v>4157</v>
      </c>
      <c r="B1027" t="s">
        <v>4158</v>
      </c>
      <c r="C1027" t="s">
        <v>273</v>
      </c>
      <c r="D1027" t="s">
        <v>272</v>
      </c>
      <c r="E1027" t="s">
        <v>95</v>
      </c>
      <c r="F1027" t="s">
        <v>90</v>
      </c>
      <c r="G1027" t="s">
        <v>93</v>
      </c>
    </row>
    <row r="1028" spans="1:7" x14ac:dyDescent="0.25">
      <c r="A1028" t="s">
        <v>92</v>
      </c>
      <c r="B1028" t="s">
        <v>4159</v>
      </c>
      <c r="C1028" t="s">
        <v>275</v>
      </c>
      <c r="D1028" t="s">
        <v>276</v>
      </c>
      <c r="E1028" t="s">
        <v>85</v>
      </c>
      <c r="F1028" t="s">
        <v>90</v>
      </c>
      <c r="G1028" t="s">
        <v>93</v>
      </c>
    </row>
    <row r="1029" spans="1:7" x14ac:dyDescent="0.25">
      <c r="A1029" t="s">
        <v>4160</v>
      </c>
      <c r="B1029" t="s">
        <v>4161</v>
      </c>
      <c r="C1029" t="s">
        <v>435</v>
      </c>
      <c r="D1029" t="s">
        <v>3021</v>
      </c>
      <c r="E1029" t="s">
        <v>85</v>
      </c>
      <c r="F1029" t="s">
        <v>90</v>
      </c>
      <c r="G1029" t="s">
        <v>87</v>
      </c>
    </row>
    <row r="1030" spans="1:7" x14ac:dyDescent="0.25">
      <c r="A1030" t="s">
        <v>96</v>
      </c>
      <c r="B1030" t="s">
        <v>4162</v>
      </c>
      <c r="C1030" t="s">
        <v>273</v>
      </c>
      <c r="D1030" t="s">
        <v>278</v>
      </c>
      <c r="E1030" t="s">
        <v>95</v>
      </c>
      <c r="F1030" t="s">
        <v>90</v>
      </c>
      <c r="G1030" t="s">
        <v>87</v>
      </c>
    </row>
    <row r="1031" spans="1:7" x14ac:dyDescent="0.25">
      <c r="A1031" t="s">
        <v>97</v>
      </c>
      <c r="B1031" t="s">
        <v>4163</v>
      </c>
      <c r="C1031" t="s">
        <v>279</v>
      </c>
      <c r="D1031" t="s">
        <v>34</v>
      </c>
      <c r="E1031" t="s">
        <v>85</v>
      </c>
      <c r="F1031" t="s">
        <v>90</v>
      </c>
      <c r="G1031" t="s">
        <v>35</v>
      </c>
    </row>
    <row r="1032" spans="1:7" x14ac:dyDescent="0.25">
      <c r="A1032" t="s">
        <v>4164</v>
      </c>
      <c r="B1032" t="s">
        <v>4165</v>
      </c>
      <c r="C1032" t="s">
        <v>273</v>
      </c>
      <c r="D1032" t="s">
        <v>278</v>
      </c>
      <c r="E1032" t="s">
        <v>95</v>
      </c>
      <c r="F1032" t="s">
        <v>86</v>
      </c>
      <c r="G1032" t="s">
        <v>91</v>
      </c>
    </row>
    <row r="1033" spans="1:7" x14ac:dyDescent="0.25">
      <c r="A1033" t="s">
        <v>4166</v>
      </c>
      <c r="B1033" t="s">
        <v>4167</v>
      </c>
      <c r="C1033" t="s">
        <v>435</v>
      </c>
      <c r="D1033" t="s">
        <v>3021</v>
      </c>
      <c r="E1033" t="s">
        <v>89</v>
      </c>
      <c r="F1033" t="s">
        <v>90</v>
      </c>
      <c r="G1033" t="s">
        <v>93</v>
      </c>
    </row>
    <row r="1034" spans="1:7" x14ac:dyDescent="0.25">
      <c r="A1034" t="s">
        <v>4135</v>
      </c>
      <c r="B1034" t="s">
        <v>4168</v>
      </c>
      <c r="C1034" t="s">
        <v>435</v>
      </c>
      <c r="D1034" t="s">
        <v>3021</v>
      </c>
      <c r="E1034" t="s">
        <v>95</v>
      </c>
      <c r="F1034" t="s">
        <v>90</v>
      </c>
      <c r="G1034" t="s">
        <v>93</v>
      </c>
    </row>
    <row r="1035" spans="1:7" x14ac:dyDescent="0.25">
      <c r="A1035" t="s">
        <v>4169</v>
      </c>
      <c r="B1035" t="s">
        <v>4170</v>
      </c>
      <c r="C1035" t="s">
        <v>5332</v>
      </c>
      <c r="D1035" t="s">
        <v>5345</v>
      </c>
      <c r="E1035" t="s">
        <v>89</v>
      </c>
      <c r="F1035" t="s">
        <v>90</v>
      </c>
      <c r="G1035" t="s">
        <v>87</v>
      </c>
    </row>
    <row r="1036" spans="1:7" x14ac:dyDescent="0.25">
      <c r="A1036" t="s">
        <v>4171</v>
      </c>
      <c r="B1036" t="s">
        <v>4172</v>
      </c>
      <c r="C1036" t="s">
        <v>435</v>
      </c>
      <c r="D1036" t="s">
        <v>3021</v>
      </c>
      <c r="E1036" t="s">
        <v>95</v>
      </c>
      <c r="F1036" t="s">
        <v>90</v>
      </c>
      <c r="G1036" t="s">
        <v>87</v>
      </c>
    </row>
    <row r="1037" spans="1:7" x14ac:dyDescent="0.25">
      <c r="A1037" t="s">
        <v>4173</v>
      </c>
      <c r="B1037" t="s">
        <v>4174</v>
      </c>
      <c r="C1037" t="s">
        <v>435</v>
      </c>
      <c r="D1037" t="s">
        <v>3021</v>
      </c>
      <c r="E1037" t="s">
        <v>95</v>
      </c>
      <c r="F1037" t="s">
        <v>90</v>
      </c>
      <c r="G1037" t="s">
        <v>87</v>
      </c>
    </row>
    <row r="1038" spans="1:7" x14ac:dyDescent="0.25">
      <c r="A1038" t="s">
        <v>4175</v>
      </c>
      <c r="B1038" t="s">
        <v>4176</v>
      </c>
      <c r="C1038" t="s">
        <v>277</v>
      </c>
      <c r="D1038" t="s">
        <v>276</v>
      </c>
      <c r="E1038" t="s">
        <v>109</v>
      </c>
      <c r="F1038" t="s">
        <v>90</v>
      </c>
      <c r="G1038" t="s">
        <v>87</v>
      </c>
    </row>
    <row r="1039" spans="1:7" x14ac:dyDescent="0.25">
      <c r="A1039" t="s">
        <v>4130</v>
      </c>
      <c r="B1039" t="s">
        <v>4177</v>
      </c>
      <c r="C1039" t="s">
        <v>302</v>
      </c>
      <c r="D1039" t="s">
        <v>301</v>
      </c>
      <c r="E1039" t="s">
        <v>95</v>
      </c>
      <c r="F1039" t="s">
        <v>90</v>
      </c>
      <c r="G1039" t="s">
        <v>87</v>
      </c>
    </row>
    <row r="1040" spans="1:7" x14ac:dyDescent="0.25">
      <c r="A1040" t="s">
        <v>4130</v>
      </c>
      <c r="B1040" t="s">
        <v>4178</v>
      </c>
      <c r="C1040" t="s">
        <v>302</v>
      </c>
      <c r="D1040" t="s">
        <v>301</v>
      </c>
      <c r="E1040" t="s">
        <v>95</v>
      </c>
      <c r="F1040" t="s">
        <v>90</v>
      </c>
      <c r="G1040" t="s">
        <v>87</v>
      </c>
    </row>
    <row r="1041" spans="1:7" x14ac:dyDescent="0.25">
      <c r="A1041" t="s">
        <v>4124</v>
      </c>
      <c r="B1041" t="s">
        <v>4179</v>
      </c>
      <c r="C1041" t="s">
        <v>271</v>
      </c>
      <c r="D1041" t="s">
        <v>272</v>
      </c>
      <c r="E1041" t="s">
        <v>95</v>
      </c>
      <c r="F1041" t="s">
        <v>90</v>
      </c>
      <c r="G1041" t="s">
        <v>87</v>
      </c>
    </row>
    <row r="1042" spans="1:7" x14ac:dyDescent="0.25">
      <c r="A1042" t="s">
        <v>4124</v>
      </c>
      <c r="B1042" t="s">
        <v>4180</v>
      </c>
      <c r="C1042" t="s">
        <v>271</v>
      </c>
      <c r="D1042" t="s">
        <v>272</v>
      </c>
      <c r="E1042" t="s">
        <v>95</v>
      </c>
      <c r="F1042" t="s">
        <v>90</v>
      </c>
      <c r="G1042" t="s">
        <v>87</v>
      </c>
    </row>
    <row r="1043" spans="1:7" x14ac:dyDescent="0.25">
      <c r="A1043" t="s">
        <v>4149</v>
      </c>
      <c r="B1043" t="s">
        <v>4181</v>
      </c>
      <c r="C1043" t="s">
        <v>271</v>
      </c>
      <c r="D1043" t="s">
        <v>272</v>
      </c>
      <c r="E1043" t="s">
        <v>95</v>
      </c>
      <c r="F1043" t="s">
        <v>90</v>
      </c>
      <c r="G1043" t="s">
        <v>87</v>
      </c>
    </row>
    <row r="1044" spans="1:7" x14ac:dyDescent="0.25">
      <c r="A1044" t="s">
        <v>4135</v>
      </c>
      <c r="B1044" t="s">
        <v>4182</v>
      </c>
      <c r="C1044" t="s">
        <v>435</v>
      </c>
      <c r="D1044" t="s">
        <v>3021</v>
      </c>
      <c r="E1044" t="s">
        <v>95</v>
      </c>
      <c r="F1044" t="s">
        <v>90</v>
      </c>
      <c r="G1044" t="s">
        <v>87</v>
      </c>
    </row>
    <row r="1045" spans="1:7" x14ac:dyDescent="0.25">
      <c r="A1045" t="s">
        <v>4130</v>
      </c>
      <c r="B1045" t="s">
        <v>4183</v>
      </c>
      <c r="C1045" t="s">
        <v>1766</v>
      </c>
      <c r="D1045" t="s">
        <v>3021</v>
      </c>
      <c r="E1045" t="s">
        <v>95</v>
      </c>
      <c r="F1045" t="s">
        <v>90</v>
      </c>
      <c r="G1045" t="s">
        <v>87</v>
      </c>
    </row>
    <row r="1046" spans="1:7" x14ac:dyDescent="0.25">
      <c r="A1046" t="s">
        <v>4184</v>
      </c>
      <c r="B1046" t="s">
        <v>4185</v>
      </c>
      <c r="C1046" t="s">
        <v>5332</v>
      </c>
      <c r="D1046" t="s">
        <v>5345</v>
      </c>
      <c r="E1046" t="s">
        <v>95</v>
      </c>
      <c r="F1046" t="s">
        <v>90</v>
      </c>
      <c r="G1046" t="s">
        <v>91</v>
      </c>
    </row>
    <row r="1047" spans="1:7" x14ac:dyDescent="0.25">
      <c r="A1047" t="s">
        <v>4186</v>
      </c>
      <c r="B1047" t="s">
        <v>4187</v>
      </c>
      <c r="C1047" t="s">
        <v>435</v>
      </c>
      <c r="D1047" t="s">
        <v>3021</v>
      </c>
      <c r="E1047" t="s">
        <v>85</v>
      </c>
      <c r="F1047" t="s">
        <v>90</v>
      </c>
      <c r="G1047" t="s">
        <v>87</v>
      </c>
    </row>
    <row r="1048" spans="1:7" x14ac:dyDescent="0.25">
      <c r="A1048" t="s">
        <v>4188</v>
      </c>
      <c r="B1048" t="s">
        <v>4189</v>
      </c>
      <c r="C1048" t="s">
        <v>277</v>
      </c>
      <c r="D1048" t="s">
        <v>276</v>
      </c>
      <c r="E1048" t="s">
        <v>85</v>
      </c>
      <c r="F1048" t="s">
        <v>90</v>
      </c>
      <c r="G1048" t="s">
        <v>87</v>
      </c>
    </row>
    <row r="1049" spans="1:7" x14ac:dyDescent="0.25">
      <c r="A1049" t="s">
        <v>4186</v>
      </c>
      <c r="B1049" t="s">
        <v>4190</v>
      </c>
      <c r="C1049" t="s">
        <v>435</v>
      </c>
      <c r="D1049" t="s">
        <v>3021</v>
      </c>
      <c r="E1049" t="s">
        <v>85</v>
      </c>
      <c r="F1049" t="s">
        <v>90</v>
      </c>
      <c r="G1049" t="s">
        <v>87</v>
      </c>
    </row>
    <row r="1050" spans="1:7" x14ac:dyDescent="0.25">
      <c r="A1050" t="s">
        <v>92</v>
      </c>
      <c r="B1050" t="s">
        <v>4191</v>
      </c>
      <c r="C1050" t="s">
        <v>275</v>
      </c>
      <c r="D1050" t="s">
        <v>276</v>
      </c>
      <c r="E1050" t="s">
        <v>85</v>
      </c>
      <c r="F1050" t="s">
        <v>90</v>
      </c>
      <c r="G1050" t="s">
        <v>93</v>
      </c>
    </row>
    <row r="1051" spans="1:7" x14ac:dyDescent="0.25">
      <c r="A1051" t="s">
        <v>4192</v>
      </c>
      <c r="B1051" t="s">
        <v>4193</v>
      </c>
      <c r="C1051" t="s">
        <v>271</v>
      </c>
      <c r="D1051" t="s">
        <v>272</v>
      </c>
      <c r="E1051" t="s">
        <v>85</v>
      </c>
      <c r="F1051" t="s">
        <v>90</v>
      </c>
      <c r="G1051" t="s">
        <v>87</v>
      </c>
    </row>
    <row r="1052" spans="1:7" x14ac:dyDescent="0.25">
      <c r="A1052" t="s">
        <v>4194</v>
      </c>
      <c r="B1052" t="s">
        <v>4195</v>
      </c>
      <c r="C1052" t="s">
        <v>435</v>
      </c>
      <c r="D1052" t="s">
        <v>3021</v>
      </c>
      <c r="E1052" t="s">
        <v>109</v>
      </c>
      <c r="F1052" t="s">
        <v>90</v>
      </c>
      <c r="G1052" t="s">
        <v>87</v>
      </c>
    </row>
    <row r="1053" spans="1:7" x14ac:dyDescent="0.25">
      <c r="A1053" t="s">
        <v>4135</v>
      </c>
      <c r="B1053" t="s">
        <v>4196</v>
      </c>
      <c r="C1053" t="s">
        <v>435</v>
      </c>
      <c r="D1053" t="s">
        <v>3021</v>
      </c>
      <c r="E1053" t="s">
        <v>95</v>
      </c>
      <c r="F1053" t="s">
        <v>90</v>
      </c>
      <c r="G1053" t="s">
        <v>93</v>
      </c>
    </row>
    <row r="1054" spans="1:7" x14ac:dyDescent="0.25">
      <c r="A1054" t="s">
        <v>4197</v>
      </c>
      <c r="B1054" t="s">
        <v>4198</v>
      </c>
      <c r="C1054" t="s">
        <v>271</v>
      </c>
      <c r="D1054" t="s">
        <v>272</v>
      </c>
      <c r="E1054" t="s">
        <v>95</v>
      </c>
      <c r="F1054" t="s">
        <v>90</v>
      </c>
      <c r="G1054" t="s">
        <v>91</v>
      </c>
    </row>
    <row r="1055" spans="1:7" x14ac:dyDescent="0.25">
      <c r="A1055" t="s">
        <v>4199</v>
      </c>
      <c r="B1055" t="s">
        <v>4200</v>
      </c>
      <c r="C1055" t="s">
        <v>5330</v>
      </c>
      <c r="D1055" t="s">
        <v>5345</v>
      </c>
      <c r="E1055" t="s">
        <v>95</v>
      </c>
      <c r="F1055" t="s">
        <v>90</v>
      </c>
      <c r="G1055" t="s">
        <v>87</v>
      </c>
    </row>
    <row r="1056" spans="1:7" x14ac:dyDescent="0.25">
      <c r="A1056" t="s">
        <v>4197</v>
      </c>
      <c r="B1056" t="s">
        <v>4201</v>
      </c>
      <c r="C1056" t="s">
        <v>271</v>
      </c>
      <c r="D1056" t="s">
        <v>272</v>
      </c>
      <c r="E1056" t="s">
        <v>95</v>
      </c>
      <c r="F1056" t="s">
        <v>90</v>
      </c>
      <c r="G1056" t="s">
        <v>91</v>
      </c>
    </row>
    <row r="1057" spans="1:7" x14ac:dyDescent="0.25">
      <c r="A1057" t="s">
        <v>4202</v>
      </c>
      <c r="B1057" t="s">
        <v>4203</v>
      </c>
      <c r="C1057" t="s">
        <v>1766</v>
      </c>
      <c r="D1057" t="s">
        <v>3021</v>
      </c>
      <c r="E1057" t="s">
        <v>85</v>
      </c>
      <c r="F1057" t="s">
        <v>90</v>
      </c>
      <c r="G1057" t="s">
        <v>93</v>
      </c>
    </row>
    <row r="1058" spans="1:7" x14ac:dyDescent="0.25">
      <c r="A1058" t="s">
        <v>4197</v>
      </c>
      <c r="B1058" t="s">
        <v>4204</v>
      </c>
      <c r="C1058" t="s">
        <v>271</v>
      </c>
      <c r="D1058" t="s">
        <v>272</v>
      </c>
      <c r="E1058" t="s">
        <v>95</v>
      </c>
      <c r="F1058" t="s">
        <v>90</v>
      </c>
      <c r="G1058" t="s">
        <v>91</v>
      </c>
    </row>
    <row r="1059" spans="1:7" x14ac:dyDescent="0.25">
      <c r="A1059" t="s">
        <v>98</v>
      </c>
      <c r="B1059" t="s">
        <v>4205</v>
      </c>
      <c r="C1059" t="s">
        <v>280</v>
      </c>
      <c r="D1059" t="s">
        <v>281</v>
      </c>
      <c r="E1059" t="s">
        <v>85</v>
      </c>
      <c r="F1059" t="s">
        <v>99</v>
      </c>
      <c r="G1059" t="s">
        <v>48</v>
      </c>
    </row>
    <row r="1060" spans="1:7" x14ac:dyDescent="0.25">
      <c r="A1060" t="s">
        <v>4206</v>
      </c>
      <c r="B1060" t="s">
        <v>4207</v>
      </c>
      <c r="C1060" t="s">
        <v>435</v>
      </c>
      <c r="D1060" t="s">
        <v>5347</v>
      </c>
      <c r="E1060" t="s">
        <v>95</v>
      </c>
      <c r="F1060" t="s">
        <v>90</v>
      </c>
      <c r="G1060" t="s">
        <v>87</v>
      </c>
    </row>
    <row r="1061" spans="1:7" x14ac:dyDescent="0.25">
      <c r="A1061" t="s">
        <v>4208</v>
      </c>
      <c r="B1061" t="s">
        <v>4209</v>
      </c>
      <c r="C1061" t="s">
        <v>1766</v>
      </c>
      <c r="D1061" t="s">
        <v>3021</v>
      </c>
      <c r="E1061" t="s">
        <v>89</v>
      </c>
      <c r="F1061" t="s">
        <v>90</v>
      </c>
      <c r="G1061" t="s">
        <v>87</v>
      </c>
    </row>
    <row r="1062" spans="1:7" x14ac:dyDescent="0.25">
      <c r="A1062" t="s">
        <v>4192</v>
      </c>
      <c r="B1062" t="s">
        <v>4210</v>
      </c>
      <c r="C1062" t="s">
        <v>271</v>
      </c>
      <c r="D1062" t="s">
        <v>272</v>
      </c>
      <c r="E1062" t="s">
        <v>85</v>
      </c>
      <c r="F1062" t="s">
        <v>90</v>
      </c>
      <c r="G1062" t="s">
        <v>87</v>
      </c>
    </row>
    <row r="1063" spans="1:7" x14ac:dyDescent="0.25">
      <c r="A1063" t="s">
        <v>100</v>
      </c>
      <c r="B1063" t="s">
        <v>4211</v>
      </c>
      <c r="C1063" t="s">
        <v>273</v>
      </c>
      <c r="D1063" t="s">
        <v>278</v>
      </c>
      <c r="E1063" t="s">
        <v>95</v>
      </c>
      <c r="F1063" t="s">
        <v>86</v>
      </c>
      <c r="G1063" t="s">
        <v>87</v>
      </c>
    </row>
    <row r="1064" spans="1:7" x14ac:dyDescent="0.25">
      <c r="A1064" t="s">
        <v>4212</v>
      </c>
      <c r="B1064" t="s">
        <v>4213</v>
      </c>
      <c r="C1064" t="s">
        <v>273</v>
      </c>
      <c r="D1064" t="s">
        <v>278</v>
      </c>
      <c r="E1064" t="s">
        <v>89</v>
      </c>
      <c r="F1064" t="s">
        <v>90</v>
      </c>
      <c r="G1064" t="s">
        <v>91</v>
      </c>
    </row>
    <row r="1065" spans="1:7" x14ac:dyDescent="0.25">
      <c r="A1065" t="s">
        <v>4212</v>
      </c>
      <c r="B1065" t="s">
        <v>4214</v>
      </c>
      <c r="C1065" t="s">
        <v>290</v>
      </c>
      <c r="D1065" t="s">
        <v>278</v>
      </c>
      <c r="E1065" t="s">
        <v>89</v>
      </c>
      <c r="F1065" t="s">
        <v>86</v>
      </c>
      <c r="G1065" t="s">
        <v>91</v>
      </c>
    </row>
    <row r="1066" spans="1:7" x14ac:dyDescent="0.25">
      <c r="A1066" t="s">
        <v>4215</v>
      </c>
      <c r="B1066" t="s">
        <v>4216</v>
      </c>
      <c r="C1066" t="s">
        <v>277</v>
      </c>
      <c r="D1066" t="s">
        <v>276</v>
      </c>
      <c r="E1066" t="s">
        <v>85</v>
      </c>
      <c r="F1066" t="s">
        <v>90</v>
      </c>
      <c r="G1066" t="s">
        <v>87</v>
      </c>
    </row>
    <row r="1067" spans="1:7" x14ac:dyDescent="0.25">
      <c r="A1067" t="s">
        <v>4217</v>
      </c>
      <c r="B1067" t="s">
        <v>4218</v>
      </c>
      <c r="C1067" t="s">
        <v>435</v>
      </c>
      <c r="D1067" t="s">
        <v>3021</v>
      </c>
      <c r="E1067" t="s">
        <v>95</v>
      </c>
      <c r="F1067" t="s">
        <v>90</v>
      </c>
      <c r="G1067" t="s">
        <v>87</v>
      </c>
    </row>
    <row r="1068" spans="1:7" x14ac:dyDescent="0.25">
      <c r="A1068" t="s">
        <v>101</v>
      </c>
      <c r="B1068" t="s">
        <v>4219</v>
      </c>
      <c r="C1068" t="s">
        <v>271</v>
      </c>
      <c r="D1068" t="s">
        <v>272</v>
      </c>
      <c r="E1068" t="s">
        <v>102</v>
      </c>
      <c r="F1068" t="s">
        <v>90</v>
      </c>
      <c r="G1068" t="s">
        <v>29</v>
      </c>
    </row>
    <row r="1069" spans="1:7" x14ac:dyDescent="0.25">
      <c r="A1069" t="s">
        <v>4197</v>
      </c>
      <c r="B1069" t="s">
        <v>4220</v>
      </c>
      <c r="C1069" t="s">
        <v>271</v>
      </c>
      <c r="D1069" t="s">
        <v>272</v>
      </c>
      <c r="E1069" t="s">
        <v>95</v>
      </c>
      <c r="F1069" t="s">
        <v>90</v>
      </c>
      <c r="G1069" t="s">
        <v>87</v>
      </c>
    </row>
    <row r="1070" spans="1:7" x14ac:dyDescent="0.25">
      <c r="A1070" t="s">
        <v>4192</v>
      </c>
      <c r="B1070" t="s">
        <v>4221</v>
      </c>
      <c r="C1070" t="s">
        <v>271</v>
      </c>
      <c r="D1070" t="s">
        <v>272</v>
      </c>
      <c r="E1070" t="s">
        <v>85</v>
      </c>
      <c r="F1070" t="s">
        <v>90</v>
      </c>
      <c r="G1070" t="s">
        <v>93</v>
      </c>
    </row>
    <row r="1071" spans="1:7" x14ac:dyDescent="0.25">
      <c r="A1071" t="s">
        <v>4222</v>
      </c>
      <c r="B1071" t="s">
        <v>4223</v>
      </c>
      <c r="C1071" t="s">
        <v>271</v>
      </c>
      <c r="D1071" t="s">
        <v>272</v>
      </c>
      <c r="E1071" t="s">
        <v>85</v>
      </c>
      <c r="F1071" t="s">
        <v>90</v>
      </c>
      <c r="G1071" t="s">
        <v>87</v>
      </c>
    </row>
    <row r="1072" spans="1:7" x14ac:dyDescent="0.25">
      <c r="A1072" t="s">
        <v>4197</v>
      </c>
      <c r="B1072" t="s">
        <v>4224</v>
      </c>
      <c r="C1072" t="s">
        <v>271</v>
      </c>
      <c r="D1072" t="s">
        <v>272</v>
      </c>
      <c r="E1072" t="s">
        <v>95</v>
      </c>
      <c r="F1072" t="s">
        <v>90</v>
      </c>
      <c r="G1072" t="s">
        <v>91</v>
      </c>
    </row>
    <row r="1073" spans="1:7" x14ac:dyDescent="0.25">
      <c r="A1073" t="s">
        <v>4197</v>
      </c>
      <c r="B1073" t="s">
        <v>4225</v>
      </c>
      <c r="C1073" t="s">
        <v>271</v>
      </c>
      <c r="D1073" t="s">
        <v>272</v>
      </c>
      <c r="E1073" t="s">
        <v>95</v>
      </c>
      <c r="F1073" t="s">
        <v>90</v>
      </c>
      <c r="G1073" t="s">
        <v>87</v>
      </c>
    </row>
    <row r="1074" spans="1:7" x14ac:dyDescent="0.25">
      <c r="A1074" t="s">
        <v>4169</v>
      </c>
      <c r="B1074" t="s">
        <v>4226</v>
      </c>
      <c r="C1074" t="s">
        <v>5332</v>
      </c>
      <c r="D1074" t="s">
        <v>5345</v>
      </c>
      <c r="E1074" t="s">
        <v>89</v>
      </c>
      <c r="F1074" t="s">
        <v>86</v>
      </c>
      <c r="G1074" t="s">
        <v>91</v>
      </c>
    </row>
    <row r="1075" spans="1:7" x14ac:dyDescent="0.25">
      <c r="A1075" t="s">
        <v>4192</v>
      </c>
      <c r="B1075" t="s">
        <v>4227</v>
      </c>
      <c r="C1075" t="s">
        <v>271</v>
      </c>
      <c r="D1075" t="s">
        <v>272</v>
      </c>
      <c r="E1075" t="s">
        <v>85</v>
      </c>
      <c r="F1075" t="s">
        <v>90</v>
      </c>
      <c r="G1075" t="s">
        <v>87</v>
      </c>
    </row>
    <row r="1076" spans="1:7" x14ac:dyDescent="0.25">
      <c r="A1076" t="s">
        <v>4130</v>
      </c>
      <c r="B1076" t="s">
        <v>4228</v>
      </c>
      <c r="C1076" t="s">
        <v>302</v>
      </c>
      <c r="D1076" t="s">
        <v>301</v>
      </c>
      <c r="E1076" t="s">
        <v>95</v>
      </c>
      <c r="F1076" t="s">
        <v>90</v>
      </c>
      <c r="G1076" t="s">
        <v>87</v>
      </c>
    </row>
    <row r="1077" spans="1:7" x14ac:dyDescent="0.25">
      <c r="A1077" t="s">
        <v>4130</v>
      </c>
      <c r="B1077" t="s">
        <v>4229</v>
      </c>
      <c r="C1077" t="s">
        <v>302</v>
      </c>
      <c r="D1077" t="s">
        <v>301</v>
      </c>
      <c r="E1077" t="s">
        <v>95</v>
      </c>
      <c r="F1077" t="s">
        <v>90</v>
      </c>
      <c r="G1077" t="s">
        <v>87</v>
      </c>
    </row>
    <row r="1078" spans="1:7" x14ac:dyDescent="0.25">
      <c r="A1078" t="s">
        <v>4124</v>
      </c>
      <c r="B1078" t="s">
        <v>4230</v>
      </c>
      <c r="C1078" t="s">
        <v>271</v>
      </c>
      <c r="D1078" t="s">
        <v>272</v>
      </c>
      <c r="E1078" t="s">
        <v>95</v>
      </c>
      <c r="F1078" t="s">
        <v>90</v>
      </c>
      <c r="G1078" t="s">
        <v>87</v>
      </c>
    </row>
    <row r="1079" spans="1:7" x14ac:dyDescent="0.25">
      <c r="A1079" t="s">
        <v>4194</v>
      </c>
      <c r="B1079" t="s">
        <v>4231</v>
      </c>
      <c r="C1079" t="s">
        <v>435</v>
      </c>
      <c r="D1079" t="s">
        <v>3021</v>
      </c>
      <c r="E1079" t="s">
        <v>109</v>
      </c>
      <c r="F1079" t="s">
        <v>90</v>
      </c>
      <c r="G1079" t="s">
        <v>87</v>
      </c>
    </row>
    <row r="1080" spans="1:7" x14ac:dyDescent="0.25">
      <c r="A1080" t="s">
        <v>4232</v>
      </c>
      <c r="B1080" t="s">
        <v>4233</v>
      </c>
      <c r="C1080" t="s">
        <v>273</v>
      </c>
      <c r="D1080" t="s">
        <v>278</v>
      </c>
      <c r="E1080" t="s">
        <v>95</v>
      </c>
      <c r="F1080" t="s">
        <v>90</v>
      </c>
      <c r="G1080" t="s">
        <v>93</v>
      </c>
    </row>
    <row r="1081" spans="1:7" x14ac:dyDescent="0.25">
      <c r="A1081" t="s">
        <v>4234</v>
      </c>
      <c r="B1081" t="s">
        <v>4235</v>
      </c>
      <c r="C1081" t="s">
        <v>435</v>
      </c>
      <c r="D1081" t="s">
        <v>3021</v>
      </c>
      <c r="E1081" t="s">
        <v>95</v>
      </c>
      <c r="F1081" t="s">
        <v>90</v>
      </c>
      <c r="G1081" t="s">
        <v>87</v>
      </c>
    </row>
    <row r="1082" spans="1:7" x14ac:dyDescent="0.25">
      <c r="A1082" t="s">
        <v>4135</v>
      </c>
      <c r="B1082" t="s">
        <v>4236</v>
      </c>
      <c r="C1082" t="s">
        <v>435</v>
      </c>
      <c r="D1082" t="s">
        <v>3021</v>
      </c>
      <c r="E1082" t="s">
        <v>95</v>
      </c>
      <c r="F1082" t="s">
        <v>90</v>
      </c>
      <c r="G1082" t="s">
        <v>87</v>
      </c>
    </row>
    <row r="1083" spans="1:7" x14ac:dyDescent="0.25">
      <c r="A1083" t="s">
        <v>4237</v>
      </c>
      <c r="B1083" t="s">
        <v>4238</v>
      </c>
      <c r="C1083" t="s">
        <v>271</v>
      </c>
      <c r="D1083" t="s">
        <v>272</v>
      </c>
      <c r="E1083" t="s">
        <v>95</v>
      </c>
      <c r="F1083" t="s">
        <v>90</v>
      </c>
      <c r="G1083" t="s">
        <v>87</v>
      </c>
    </row>
    <row r="1084" spans="1:7" x14ac:dyDescent="0.25">
      <c r="A1084" t="s">
        <v>4124</v>
      </c>
      <c r="B1084" t="s">
        <v>4239</v>
      </c>
      <c r="C1084" t="s">
        <v>271</v>
      </c>
      <c r="D1084" t="s">
        <v>272</v>
      </c>
      <c r="E1084" t="s">
        <v>95</v>
      </c>
      <c r="F1084" t="s">
        <v>90</v>
      </c>
      <c r="G1084" t="s">
        <v>87</v>
      </c>
    </row>
    <row r="1085" spans="1:7" x14ac:dyDescent="0.25">
      <c r="A1085" t="s">
        <v>4135</v>
      </c>
      <c r="B1085" t="s">
        <v>4240</v>
      </c>
      <c r="C1085" t="s">
        <v>435</v>
      </c>
      <c r="D1085" t="s">
        <v>3021</v>
      </c>
      <c r="E1085" t="s">
        <v>95</v>
      </c>
      <c r="F1085" t="s">
        <v>90</v>
      </c>
      <c r="G1085" t="s">
        <v>87</v>
      </c>
    </row>
    <row r="1086" spans="1:7" x14ac:dyDescent="0.25">
      <c r="A1086" t="s">
        <v>4192</v>
      </c>
      <c r="B1086" t="s">
        <v>4241</v>
      </c>
      <c r="C1086" t="s">
        <v>271</v>
      </c>
      <c r="D1086" t="s">
        <v>272</v>
      </c>
      <c r="E1086" t="s">
        <v>85</v>
      </c>
      <c r="F1086" t="s">
        <v>90</v>
      </c>
      <c r="G1086" t="s">
        <v>87</v>
      </c>
    </row>
    <row r="1087" spans="1:7" x14ac:dyDescent="0.25">
      <c r="A1087" t="s">
        <v>4149</v>
      </c>
      <c r="B1087" t="s">
        <v>4242</v>
      </c>
      <c r="C1087" t="s">
        <v>271</v>
      </c>
      <c r="D1087" t="s">
        <v>272</v>
      </c>
      <c r="E1087" t="s">
        <v>95</v>
      </c>
      <c r="F1087" t="s">
        <v>90</v>
      </c>
      <c r="G1087" t="s">
        <v>87</v>
      </c>
    </row>
    <row r="1088" spans="1:7" x14ac:dyDescent="0.25">
      <c r="A1088" t="s">
        <v>4243</v>
      </c>
      <c r="B1088" t="s">
        <v>4244</v>
      </c>
      <c r="C1088" t="s">
        <v>273</v>
      </c>
      <c r="D1088" t="s">
        <v>278</v>
      </c>
      <c r="E1088" t="s">
        <v>95</v>
      </c>
      <c r="F1088" t="s">
        <v>86</v>
      </c>
      <c r="G1088" t="s">
        <v>91</v>
      </c>
    </row>
    <row r="1089" spans="1:7" x14ac:dyDescent="0.25">
      <c r="A1089" t="s">
        <v>4245</v>
      </c>
      <c r="B1089" t="s">
        <v>4246</v>
      </c>
      <c r="C1089" t="s">
        <v>277</v>
      </c>
      <c r="D1089" t="s">
        <v>276</v>
      </c>
      <c r="E1089" t="s">
        <v>132</v>
      </c>
      <c r="F1089" t="s">
        <v>90</v>
      </c>
      <c r="G1089" t="s">
        <v>87</v>
      </c>
    </row>
    <row r="1090" spans="1:7" x14ac:dyDescent="0.25">
      <c r="A1090" t="s">
        <v>103</v>
      </c>
      <c r="B1090" t="s">
        <v>4247</v>
      </c>
      <c r="C1090" t="s">
        <v>275</v>
      </c>
      <c r="D1090" t="s">
        <v>276</v>
      </c>
      <c r="E1090" t="s">
        <v>85</v>
      </c>
      <c r="F1090" t="s">
        <v>90</v>
      </c>
      <c r="G1090" t="s">
        <v>93</v>
      </c>
    </row>
    <row r="1091" spans="1:7" x14ac:dyDescent="0.25">
      <c r="A1091" t="s">
        <v>4124</v>
      </c>
      <c r="B1091" t="s">
        <v>4248</v>
      </c>
      <c r="C1091" t="s">
        <v>271</v>
      </c>
      <c r="D1091" t="s">
        <v>272</v>
      </c>
      <c r="E1091" t="s">
        <v>95</v>
      </c>
      <c r="F1091" t="s">
        <v>90</v>
      </c>
      <c r="G1091" t="s">
        <v>87</v>
      </c>
    </row>
    <row r="1092" spans="1:7" x14ac:dyDescent="0.25">
      <c r="A1092" t="s">
        <v>4212</v>
      </c>
      <c r="B1092" t="s">
        <v>4249</v>
      </c>
      <c r="C1092" t="s">
        <v>273</v>
      </c>
      <c r="D1092" t="s">
        <v>278</v>
      </c>
      <c r="E1092" t="s">
        <v>89</v>
      </c>
      <c r="F1092" t="s">
        <v>86</v>
      </c>
      <c r="G1092" t="s">
        <v>91</v>
      </c>
    </row>
    <row r="1093" spans="1:7" x14ac:dyDescent="0.25">
      <c r="A1093" t="s">
        <v>4222</v>
      </c>
      <c r="B1093" t="s">
        <v>4250</v>
      </c>
      <c r="C1093" t="s">
        <v>271</v>
      </c>
      <c r="D1093" t="s">
        <v>272</v>
      </c>
      <c r="E1093" t="s">
        <v>85</v>
      </c>
      <c r="F1093" t="s">
        <v>90</v>
      </c>
      <c r="G1093" t="s">
        <v>87</v>
      </c>
    </row>
    <row r="1094" spans="1:7" x14ac:dyDescent="0.25">
      <c r="A1094" t="s">
        <v>4166</v>
      </c>
      <c r="B1094" t="s">
        <v>4251</v>
      </c>
      <c r="C1094" t="s">
        <v>435</v>
      </c>
      <c r="D1094" t="s">
        <v>3021</v>
      </c>
      <c r="E1094" t="s">
        <v>89</v>
      </c>
      <c r="F1094" t="s">
        <v>90</v>
      </c>
      <c r="G1094" t="s">
        <v>93</v>
      </c>
    </row>
    <row r="1095" spans="1:7" x14ac:dyDescent="0.25">
      <c r="A1095" t="s">
        <v>4252</v>
      </c>
      <c r="B1095" t="s">
        <v>4253</v>
      </c>
      <c r="C1095" t="s">
        <v>307</v>
      </c>
      <c r="D1095" t="s">
        <v>274</v>
      </c>
      <c r="E1095" t="s">
        <v>89</v>
      </c>
      <c r="F1095" t="s">
        <v>90</v>
      </c>
      <c r="G1095" t="s">
        <v>87</v>
      </c>
    </row>
    <row r="1096" spans="1:7" x14ac:dyDescent="0.25">
      <c r="A1096" t="s">
        <v>4135</v>
      </c>
      <c r="B1096" t="s">
        <v>4254</v>
      </c>
      <c r="C1096" t="s">
        <v>435</v>
      </c>
      <c r="D1096" t="s">
        <v>3021</v>
      </c>
      <c r="E1096" t="s">
        <v>95</v>
      </c>
      <c r="F1096" t="s">
        <v>168</v>
      </c>
      <c r="G1096" t="s">
        <v>93</v>
      </c>
    </row>
    <row r="1097" spans="1:7" x14ac:dyDescent="0.25">
      <c r="A1097" t="s">
        <v>4186</v>
      </c>
      <c r="B1097" t="s">
        <v>4255</v>
      </c>
      <c r="C1097" t="s">
        <v>435</v>
      </c>
      <c r="D1097" t="s">
        <v>3021</v>
      </c>
      <c r="E1097" t="s">
        <v>109</v>
      </c>
      <c r="F1097" t="s">
        <v>90</v>
      </c>
      <c r="G1097" t="s">
        <v>87</v>
      </c>
    </row>
    <row r="1098" spans="1:7" x14ac:dyDescent="0.25">
      <c r="A1098" t="s">
        <v>92</v>
      </c>
      <c r="B1098" t="s">
        <v>4256</v>
      </c>
      <c r="C1098" t="s">
        <v>275</v>
      </c>
      <c r="D1098" t="s">
        <v>276</v>
      </c>
      <c r="E1098" t="s">
        <v>85</v>
      </c>
      <c r="F1098" t="s">
        <v>90</v>
      </c>
      <c r="G1098" t="s">
        <v>93</v>
      </c>
    </row>
    <row r="1099" spans="1:7" x14ac:dyDescent="0.25">
      <c r="A1099" t="s">
        <v>4234</v>
      </c>
      <c r="B1099" t="s">
        <v>4257</v>
      </c>
      <c r="C1099" t="s">
        <v>1766</v>
      </c>
      <c r="D1099" t="s">
        <v>3021</v>
      </c>
      <c r="E1099" t="s">
        <v>95</v>
      </c>
      <c r="F1099" t="s">
        <v>90</v>
      </c>
      <c r="G1099" t="s">
        <v>93</v>
      </c>
    </row>
    <row r="1100" spans="1:7" x14ac:dyDescent="0.25">
      <c r="A1100" t="s">
        <v>4258</v>
      </c>
      <c r="B1100" t="s">
        <v>4259</v>
      </c>
      <c r="C1100" t="s">
        <v>273</v>
      </c>
      <c r="D1100" t="s">
        <v>278</v>
      </c>
      <c r="E1100" t="s">
        <v>95</v>
      </c>
      <c r="F1100" t="s">
        <v>86</v>
      </c>
      <c r="G1100" t="s">
        <v>91</v>
      </c>
    </row>
    <row r="1101" spans="1:7" x14ac:dyDescent="0.25">
      <c r="A1101" t="s">
        <v>92</v>
      </c>
      <c r="B1101" t="s">
        <v>4260</v>
      </c>
      <c r="C1101" t="s">
        <v>275</v>
      </c>
      <c r="D1101" t="s">
        <v>276</v>
      </c>
      <c r="E1101" t="s">
        <v>85</v>
      </c>
      <c r="F1101" t="s">
        <v>90</v>
      </c>
      <c r="G1101" t="s">
        <v>93</v>
      </c>
    </row>
    <row r="1102" spans="1:7" x14ac:dyDescent="0.25">
      <c r="A1102" t="s">
        <v>4261</v>
      </c>
      <c r="B1102" t="s">
        <v>4262</v>
      </c>
      <c r="C1102" t="s">
        <v>295</v>
      </c>
      <c r="D1102" t="s">
        <v>292</v>
      </c>
      <c r="E1102" t="s">
        <v>85</v>
      </c>
      <c r="F1102" t="s">
        <v>90</v>
      </c>
      <c r="G1102" t="s">
        <v>93</v>
      </c>
    </row>
    <row r="1103" spans="1:7" x14ac:dyDescent="0.25">
      <c r="A1103" t="s">
        <v>4157</v>
      </c>
      <c r="B1103" t="s">
        <v>4263</v>
      </c>
      <c r="C1103" t="s">
        <v>271</v>
      </c>
      <c r="D1103" t="s">
        <v>272</v>
      </c>
      <c r="E1103" t="s">
        <v>95</v>
      </c>
      <c r="F1103" t="s">
        <v>90</v>
      </c>
      <c r="G1103" t="s">
        <v>87</v>
      </c>
    </row>
    <row r="1104" spans="1:7" x14ac:dyDescent="0.25">
      <c r="A1104" t="s">
        <v>92</v>
      </c>
      <c r="B1104" t="s">
        <v>4264</v>
      </c>
      <c r="C1104" t="s">
        <v>275</v>
      </c>
      <c r="D1104" t="s">
        <v>276</v>
      </c>
      <c r="E1104" t="s">
        <v>85</v>
      </c>
      <c r="F1104" t="s">
        <v>90</v>
      </c>
      <c r="G1104" t="s">
        <v>93</v>
      </c>
    </row>
    <row r="1105" spans="1:7" x14ac:dyDescent="0.25">
      <c r="A1105" t="s">
        <v>4265</v>
      </c>
      <c r="B1105" t="s">
        <v>4266</v>
      </c>
      <c r="C1105" t="s">
        <v>277</v>
      </c>
      <c r="D1105" t="s">
        <v>276</v>
      </c>
      <c r="E1105" t="s">
        <v>85</v>
      </c>
      <c r="F1105" t="s">
        <v>90</v>
      </c>
      <c r="G1105" t="s">
        <v>87</v>
      </c>
    </row>
    <row r="1106" spans="1:7" x14ac:dyDescent="0.25">
      <c r="A1106" t="s">
        <v>4267</v>
      </c>
      <c r="B1106" t="s">
        <v>4268</v>
      </c>
      <c r="C1106" t="s">
        <v>435</v>
      </c>
      <c r="D1106" t="s">
        <v>3021</v>
      </c>
      <c r="E1106" t="s">
        <v>109</v>
      </c>
      <c r="F1106" t="s">
        <v>90</v>
      </c>
      <c r="G1106" t="s">
        <v>87</v>
      </c>
    </row>
    <row r="1107" spans="1:7" x14ac:dyDescent="0.25">
      <c r="A1107" t="s">
        <v>4141</v>
      </c>
      <c r="B1107" t="s">
        <v>4269</v>
      </c>
      <c r="C1107" t="s">
        <v>5331</v>
      </c>
      <c r="D1107" t="s">
        <v>5346</v>
      </c>
      <c r="E1107" t="s">
        <v>95</v>
      </c>
      <c r="F1107" t="s">
        <v>90</v>
      </c>
      <c r="G1107" t="s">
        <v>87</v>
      </c>
    </row>
    <row r="1108" spans="1:7" x14ac:dyDescent="0.25">
      <c r="A1108" t="s">
        <v>103</v>
      </c>
      <c r="B1108" t="s">
        <v>4270</v>
      </c>
      <c r="C1108" t="s">
        <v>275</v>
      </c>
      <c r="D1108" t="s">
        <v>276</v>
      </c>
      <c r="E1108" t="s">
        <v>85</v>
      </c>
      <c r="F1108" t="s">
        <v>90</v>
      </c>
      <c r="G1108" t="s">
        <v>93</v>
      </c>
    </row>
    <row r="1109" spans="1:7" x14ac:dyDescent="0.25">
      <c r="A1109" t="s">
        <v>4169</v>
      </c>
      <c r="B1109" t="s">
        <v>4271</v>
      </c>
      <c r="C1109" t="s">
        <v>5332</v>
      </c>
      <c r="D1109" t="s">
        <v>5345</v>
      </c>
      <c r="E1109" t="s">
        <v>89</v>
      </c>
      <c r="F1109" t="s">
        <v>90</v>
      </c>
      <c r="G1109" t="s">
        <v>87</v>
      </c>
    </row>
    <row r="1110" spans="1:7" x14ac:dyDescent="0.25">
      <c r="A1110" t="s">
        <v>4141</v>
      </c>
      <c r="B1110" t="s">
        <v>4272</v>
      </c>
      <c r="C1110" t="s">
        <v>5331</v>
      </c>
      <c r="D1110" t="s">
        <v>5346</v>
      </c>
      <c r="E1110" t="s">
        <v>95</v>
      </c>
      <c r="F1110" t="s">
        <v>90</v>
      </c>
      <c r="G1110" t="s">
        <v>87</v>
      </c>
    </row>
    <row r="1111" spans="1:7" x14ac:dyDescent="0.25">
      <c r="A1111" t="s">
        <v>104</v>
      </c>
      <c r="B1111" t="s">
        <v>4273</v>
      </c>
      <c r="C1111" t="s">
        <v>282</v>
      </c>
      <c r="D1111" t="s">
        <v>283</v>
      </c>
      <c r="E1111" t="s">
        <v>102</v>
      </c>
      <c r="F1111" t="s">
        <v>90</v>
      </c>
      <c r="G1111" t="s">
        <v>105</v>
      </c>
    </row>
    <row r="1112" spans="1:7" x14ac:dyDescent="0.25">
      <c r="A1112" t="s">
        <v>4124</v>
      </c>
      <c r="B1112" t="s">
        <v>4274</v>
      </c>
      <c r="C1112" t="s">
        <v>271</v>
      </c>
      <c r="D1112" t="s">
        <v>272</v>
      </c>
      <c r="E1112" t="s">
        <v>95</v>
      </c>
      <c r="F1112" t="s">
        <v>90</v>
      </c>
      <c r="G1112" t="s">
        <v>87</v>
      </c>
    </row>
    <row r="1113" spans="1:7" x14ac:dyDescent="0.25">
      <c r="A1113" t="s">
        <v>4130</v>
      </c>
      <c r="B1113" t="s">
        <v>4275</v>
      </c>
      <c r="C1113" t="s">
        <v>1766</v>
      </c>
      <c r="D1113" t="s">
        <v>3021</v>
      </c>
      <c r="E1113" t="s">
        <v>95</v>
      </c>
      <c r="F1113" t="s">
        <v>90</v>
      </c>
      <c r="G1113" t="s">
        <v>87</v>
      </c>
    </row>
    <row r="1114" spans="1:7" x14ac:dyDescent="0.25">
      <c r="A1114" t="s">
        <v>4276</v>
      </c>
      <c r="B1114" t="s">
        <v>4277</v>
      </c>
      <c r="C1114" t="s">
        <v>275</v>
      </c>
      <c r="D1114" t="s">
        <v>276</v>
      </c>
      <c r="E1114" t="s">
        <v>4123</v>
      </c>
      <c r="G1114" t="s">
        <v>4278</v>
      </c>
    </row>
    <row r="1115" spans="1:7" x14ac:dyDescent="0.25">
      <c r="A1115" t="s">
        <v>4124</v>
      </c>
      <c r="B1115" t="s">
        <v>4279</v>
      </c>
      <c r="C1115" t="s">
        <v>271</v>
      </c>
      <c r="D1115" t="s">
        <v>272</v>
      </c>
      <c r="E1115" t="s">
        <v>95</v>
      </c>
      <c r="F1115" t="s">
        <v>90</v>
      </c>
      <c r="G1115" t="s">
        <v>87</v>
      </c>
    </row>
    <row r="1116" spans="1:7" x14ac:dyDescent="0.25">
      <c r="A1116" t="s">
        <v>106</v>
      </c>
      <c r="B1116" t="s">
        <v>4280</v>
      </c>
      <c r="C1116" t="s">
        <v>275</v>
      </c>
      <c r="D1116" t="s">
        <v>276</v>
      </c>
      <c r="E1116" t="s">
        <v>95</v>
      </c>
      <c r="F1116" t="s">
        <v>90</v>
      </c>
      <c r="G1116" t="s">
        <v>107</v>
      </c>
    </row>
    <row r="1117" spans="1:7" x14ac:dyDescent="0.25">
      <c r="A1117" t="s">
        <v>4169</v>
      </c>
      <c r="B1117" t="s">
        <v>4281</v>
      </c>
      <c r="C1117" t="s">
        <v>5332</v>
      </c>
      <c r="D1117" t="s">
        <v>5345</v>
      </c>
      <c r="E1117" t="s">
        <v>89</v>
      </c>
      <c r="F1117" t="s">
        <v>90</v>
      </c>
      <c r="G1117" t="s">
        <v>87</v>
      </c>
    </row>
    <row r="1118" spans="1:7" x14ac:dyDescent="0.25">
      <c r="A1118" t="s">
        <v>4141</v>
      </c>
      <c r="B1118" t="s">
        <v>4282</v>
      </c>
      <c r="C1118" t="s">
        <v>5331</v>
      </c>
      <c r="D1118" t="s">
        <v>5346</v>
      </c>
      <c r="E1118" t="s">
        <v>95</v>
      </c>
      <c r="F1118" t="s">
        <v>90</v>
      </c>
      <c r="G1118" t="s">
        <v>87</v>
      </c>
    </row>
    <row r="1119" spans="1:7" x14ac:dyDescent="0.25">
      <c r="A1119" t="s">
        <v>4166</v>
      </c>
      <c r="B1119" t="s">
        <v>4283</v>
      </c>
      <c r="C1119" t="s">
        <v>435</v>
      </c>
      <c r="D1119" t="s">
        <v>3021</v>
      </c>
      <c r="E1119" t="s">
        <v>89</v>
      </c>
      <c r="F1119" t="s">
        <v>90</v>
      </c>
      <c r="G1119" t="s">
        <v>93</v>
      </c>
    </row>
    <row r="1120" spans="1:7" x14ac:dyDescent="0.25">
      <c r="A1120" t="s">
        <v>4284</v>
      </c>
      <c r="B1120" t="s">
        <v>4285</v>
      </c>
      <c r="C1120" t="s">
        <v>435</v>
      </c>
      <c r="D1120" t="s">
        <v>3021</v>
      </c>
      <c r="E1120" t="s">
        <v>85</v>
      </c>
      <c r="F1120" t="s">
        <v>90</v>
      </c>
      <c r="G1120" t="s">
        <v>93</v>
      </c>
    </row>
    <row r="1121" spans="1:7" x14ac:dyDescent="0.25">
      <c r="A1121" t="s">
        <v>108</v>
      </c>
      <c r="B1121" t="s">
        <v>4286</v>
      </c>
      <c r="C1121" t="s">
        <v>284</v>
      </c>
      <c r="D1121" t="s">
        <v>278</v>
      </c>
      <c r="E1121" t="s">
        <v>109</v>
      </c>
      <c r="F1121" t="s">
        <v>90</v>
      </c>
      <c r="G1121" t="s">
        <v>91</v>
      </c>
    </row>
    <row r="1122" spans="1:7" x14ac:dyDescent="0.25">
      <c r="A1122" t="s">
        <v>98</v>
      </c>
      <c r="B1122" t="s">
        <v>4287</v>
      </c>
      <c r="C1122" t="s">
        <v>285</v>
      </c>
      <c r="D1122" t="s">
        <v>281</v>
      </c>
      <c r="E1122" t="s">
        <v>85</v>
      </c>
      <c r="F1122" t="s">
        <v>110</v>
      </c>
      <c r="G1122" t="s">
        <v>29</v>
      </c>
    </row>
    <row r="1123" spans="1:7" x14ac:dyDescent="0.25">
      <c r="A1123" t="s">
        <v>4192</v>
      </c>
      <c r="B1123" t="s">
        <v>4288</v>
      </c>
      <c r="C1123" t="s">
        <v>271</v>
      </c>
      <c r="D1123" t="s">
        <v>272</v>
      </c>
      <c r="E1123" t="s">
        <v>85</v>
      </c>
      <c r="F1123" t="s">
        <v>90</v>
      </c>
      <c r="G1123" t="s">
        <v>93</v>
      </c>
    </row>
    <row r="1124" spans="1:7" x14ac:dyDescent="0.25">
      <c r="A1124" t="s">
        <v>111</v>
      </c>
      <c r="B1124" t="s">
        <v>4289</v>
      </c>
      <c r="C1124" t="s">
        <v>286</v>
      </c>
      <c r="D1124" t="s">
        <v>276</v>
      </c>
      <c r="E1124" t="s">
        <v>95</v>
      </c>
      <c r="F1124" t="s">
        <v>90</v>
      </c>
      <c r="G1124" t="s">
        <v>87</v>
      </c>
    </row>
    <row r="1125" spans="1:7" x14ac:dyDescent="0.25">
      <c r="A1125" t="s">
        <v>4290</v>
      </c>
      <c r="B1125" t="s">
        <v>4291</v>
      </c>
      <c r="C1125" t="s">
        <v>273</v>
      </c>
      <c r="D1125" t="s">
        <v>278</v>
      </c>
      <c r="E1125" t="s">
        <v>5357</v>
      </c>
      <c r="F1125" t="s">
        <v>86</v>
      </c>
      <c r="G1125" t="s">
        <v>91</v>
      </c>
    </row>
    <row r="1126" spans="1:7" x14ac:dyDescent="0.25">
      <c r="A1126" t="s">
        <v>4237</v>
      </c>
      <c r="B1126" t="s">
        <v>4292</v>
      </c>
      <c r="C1126" t="s">
        <v>271</v>
      </c>
      <c r="D1126" t="s">
        <v>272</v>
      </c>
      <c r="E1126" t="s">
        <v>95</v>
      </c>
      <c r="F1126" t="s">
        <v>90</v>
      </c>
      <c r="G1126" t="s">
        <v>87</v>
      </c>
    </row>
    <row r="1127" spans="1:7" x14ac:dyDescent="0.25">
      <c r="A1127" t="s">
        <v>4133</v>
      </c>
      <c r="B1127" t="s">
        <v>4293</v>
      </c>
      <c r="C1127" t="s">
        <v>5332</v>
      </c>
      <c r="D1127" t="s">
        <v>5345</v>
      </c>
      <c r="E1127" t="s">
        <v>85</v>
      </c>
      <c r="F1127" t="s">
        <v>90</v>
      </c>
      <c r="G1127" t="s">
        <v>87</v>
      </c>
    </row>
    <row r="1128" spans="1:7" x14ac:dyDescent="0.25">
      <c r="A1128" t="s">
        <v>4294</v>
      </c>
      <c r="B1128" t="s">
        <v>4295</v>
      </c>
      <c r="C1128" t="s">
        <v>273</v>
      </c>
      <c r="D1128" t="s">
        <v>278</v>
      </c>
      <c r="E1128" t="s">
        <v>102</v>
      </c>
      <c r="F1128" t="s">
        <v>86</v>
      </c>
      <c r="G1128" t="s">
        <v>91</v>
      </c>
    </row>
    <row r="1129" spans="1:7" x14ac:dyDescent="0.25">
      <c r="A1129" t="s">
        <v>4237</v>
      </c>
      <c r="B1129" t="s">
        <v>4296</v>
      </c>
      <c r="C1129" t="s">
        <v>271</v>
      </c>
      <c r="D1129" t="s">
        <v>272</v>
      </c>
      <c r="E1129" t="s">
        <v>95</v>
      </c>
      <c r="F1129" t="s">
        <v>90</v>
      </c>
      <c r="G1129" t="s">
        <v>87</v>
      </c>
    </row>
    <row r="1130" spans="1:7" x14ac:dyDescent="0.25">
      <c r="A1130" t="s">
        <v>4130</v>
      </c>
      <c r="B1130" t="s">
        <v>4297</v>
      </c>
      <c r="C1130" t="s">
        <v>1766</v>
      </c>
      <c r="D1130" t="s">
        <v>3021</v>
      </c>
      <c r="E1130" t="s">
        <v>95</v>
      </c>
      <c r="F1130" t="s">
        <v>90</v>
      </c>
      <c r="G1130" t="s">
        <v>87</v>
      </c>
    </row>
    <row r="1131" spans="1:7" x14ac:dyDescent="0.25">
      <c r="A1131" t="s">
        <v>4298</v>
      </c>
      <c r="B1131" t="s">
        <v>4299</v>
      </c>
      <c r="C1131" t="s">
        <v>277</v>
      </c>
      <c r="D1131" t="s">
        <v>276</v>
      </c>
      <c r="E1131" t="s">
        <v>85</v>
      </c>
      <c r="F1131" t="s">
        <v>90</v>
      </c>
      <c r="G1131" t="s">
        <v>87</v>
      </c>
    </row>
    <row r="1132" spans="1:7" x14ac:dyDescent="0.25">
      <c r="A1132" t="s">
        <v>4192</v>
      </c>
      <c r="B1132" t="s">
        <v>4300</v>
      </c>
      <c r="C1132" t="s">
        <v>271</v>
      </c>
      <c r="D1132" t="s">
        <v>272</v>
      </c>
      <c r="E1132" t="s">
        <v>85</v>
      </c>
      <c r="F1132" t="s">
        <v>90</v>
      </c>
      <c r="G1132" t="s">
        <v>87</v>
      </c>
    </row>
    <row r="1133" spans="1:7" x14ac:dyDescent="0.25">
      <c r="A1133" t="s">
        <v>92</v>
      </c>
      <c r="B1133" t="s">
        <v>4301</v>
      </c>
      <c r="C1133" t="s">
        <v>275</v>
      </c>
      <c r="D1133" t="s">
        <v>276</v>
      </c>
      <c r="E1133" t="s">
        <v>85</v>
      </c>
      <c r="F1133" t="s">
        <v>90</v>
      </c>
      <c r="G1133" t="s">
        <v>93</v>
      </c>
    </row>
    <row r="1134" spans="1:7" x14ac:dyDescent="0.25">
      <c r="A1134" t="s">
        <v>4160</v>
      </c>
      <c r="B1134" t="s">
        <v>4302</v>
      </c>
      <c r="C1134" t="s">
        <v>435</v>
      </c>
      <c r="D1134" t="s">
        <v>3021</v>
      </c>
      <c r="E1134" t="s">
        <v>85</v>
      </c>
      <c r="F1134" t="s">
        <v>90</v>
      </c>
      <c r="G1134" t="s">
        <v>93</v>
      </c>
    </row>
    <row r="1135" spans="1:7" x14ac:dyDescent="0.25">
      <c r="A1135" t="s">
        <v>92</v>
      </c>
      <c r="B1135" t="s">
        <v>4303</v>
      </c>
      <c r="C1135" t="s">
        <v>275</v>
      </c>
      <c r="D1135" t="s">
        <v>276</v>
      </c>
      <c r="E1135" t="s">
        <v>85</v>
      </c>
      <c r="F1135" t="s">
        <v>90</v>
      </c>
      <c r="G1135" t="s">
        <v>93</v>
      </c>
    </row>
    <row r="1136" spans="1:7" x14ac:dyDescent="0.25">
      <c r="A1136" t="s">
        <v>4304</v>
      </c>
      <c r="B1136" t="s">
        <v>4305</v>
      </c>
      <c r="C1136" t="s">
        <v>435</v>
      </c>
      <c r="D1136" t="s">
        <v>3021</v>
      </c>
      <c r="E1136" t="s">
        <v>95</v>
      </c>
      <c r="F1136" t="s">
        <v>90</v>
      </c>
      <c r="G1136" t="s">
        <v>87</v>
      </c>
    </row>
    <row r="1137" spans="1:7" x14ac:dyDescent="0.25">
      <c r="A1137" t="s">
        <v>4135</v>
      </c>
      <c r="B1137" t="s">
        <v>4306</v>
      </c>
      <c r="C1137" t="s">
        <v>435</v>
      </c>
      <c r="D1137" t="s">
        <v>3021</v>
      </c>
      <c r="E1137" t="s">
        <v>95</v>
      </c>
      <c r="F1137" t="s">
        <v>90</v>
      </c>
      <c r="G1137" t="s">
        <v>93</v>
      </c>
    </row>
    <row r="1138" spans="1:7" x14ac:dyDescent="0.25">
      <c r="A1138" t="s">
        <v>4157</v>
      </c>
      <c r="B1138" t="s">
        <v>4307</v>
      </c>
      <c r="C1138" t="s">
        <v>435</v>
      </c>
      <c r="D1138" t="s">
        <v>3021</v>
      </c>
      <c r="E1138" t="s">
        <v>95</v>
      </c>
      <c r="F1138" t="s">
        <v>90</v>
      </c>
      <c r="G1138" t="s">
        <v>93</v>
      </c>
    </row>
    <row r="1139" spans="1:7" x14ac:dyDescent="0.25">
      <c r="A1139" t="s">
        <v>4169</v>
      </c>
      <c r="B1139" t="s">
        <v>4308</v>
      </c>
      <c r="C1139" t="s">
        <v>5332</v>
      </c>
      <c r="D1139" t="s">
        <v>5345</v>
      </c>
      <c r="E1139" t="s">
        <v>89</v>
      </c>
      <c r="F1139" t="s">
        <v>90</v>
      </c>
      <c r="G1139" t="s">
        <v>87</v>
      </c>
    </row>
    <row r="1140" spans="1:7" x14ac:dyDescent="0.25">
      <c r="A1140" t="s">
        <v>4169</v>
      </c>
      <c r="B1140" t="s">
        <v>4309</v>
      </c>
      <c r="C1140" t="s">
        <v>5332</v>
      </c>
      <c r="D1140" t="s">
        <v>5345</v>
      </c>
      <c r="E1140" t="s">
        <v>89</v>
      </c>
      <c r="F1140" t="s">
        <v>90</v>
      </c>
      <c r="G1140" t="s">
        <v>87</v>
      </c>
    </row>
    <row r="1141" spans="1:7" x14ac:dyDescent="0.25">
      <c r="A1141" t="s">
        <v>4310</v>
      </c>
      <c r="B1141" t="s">
        <v>4311</v>
      </c>
      <c r="C1141" t="s">
        <v>1766</v>
      </c>
      <c r="D1141" t="s">
        <v>3021</v>
      </c>
      <c r="E1141" t="s">
        <v>85</v>
      </c>
      <c r="F1141" t="s">
        <v>90</v>
      </c>
      <c r="G1141" t="s">
        <v>93</v>
      </c>
    </row>
    <row r="1142" spans="1:7" x14ac:dyDescent="0.25">
      <c r="A1142" t="s">
        <v>4310</v>
      </c>
      <c r="B1142" t="s">
        <v>4312</v>
      </c>
      <c r="C1142" t="s">
        <v>1766</v>
      </c>
      <c r="D1142" t="s">
        <v>3021</v>
      </c>
      <c r="E1142" t="s">
        <v>85</v>
      </c>
      <c r="F1142" t="s">
        <v>90</v>
      </c>
      <c r="G1142" t="s">
        <v>93</v>
      </c>
    </row>
    <row r="1143" spans="1:7" x14ac:dyDescent="0.25">
      <c r="A1143" t="s">
        <v>4265</v>
      </c>
      <c r="B1143" t="s">
        <v>4313</v>
      </c>
      <c r="C1143" t="s">
        <v>271</v>
      </c>
      <c r="D1143" t="s">
        <v>272</v>
      </c>
      <c r="E1143" t="s">
        <v>85</v>
      </c>
      <c r="F1143" t="s">
        <v>90</v>
      </c>
      <c r="G1143" t="s">
        <v>87</v>
      </c>
    </row>
    <row r="1144" spans="1:7" x14ac:dyDescent="0.25">
      <c r="A1144" t="s">
        <v>4169</v>
      </c>
      <c r="B1144" t="s">
        <v>4314</v>
      </c>
      <c r="C1144" t="s">
        <v>5332</v>
      </c>
      <c r="D1144" t="s">
        <v>5345</v>
      </c>
      <c r="E1144" t="s">
        <v>89</v>
      </c>
      <c r="F1144" t="s">
        <v>90</v>
      </c>
      <c r="G1144" t="s">
        <v>87</v>
      </c>
    </row>
    <row r="1145" spans="1:7" x14ac:dyDescent="0.25">
      <c r="A1145" t="s">
        <v>4130</v>
      </c>
      <c r="B1145" t="s">
        <v>4315</v>
      </c>
      <c r="C1145" t="s">
        <v>302</v>
      </c>
      <c r="D1145" t="s">
        <v>301</v>
      </c>
      <c r="E1145" t="s">
        <v>95</v>
      </c>
      <c r="F1145" t="s">
        <v>90</v>
      </c>
      <c r="G1145" t="s">
        <v>87</v>
      </c>
    </row>
    <row r="1146" spans="1:7" x14ac:dyDescent="0.25">
      <c r="A1146" t="s">
        <v>92</v>
      </c>
      <c r="B1146" t="s">
        <v>4316</v>
      </c>
      <c r="C1146" t="s">
        <v>275</v>
      </c>
      <c r="D1146" t="s">
        <v>276</v>
      </c>
      <c r="E1146" t="s">
        <v>85</v>
      </c>
      <c r="F1146" t="s">
        <v>90</v>
      </c>
      <c r="G1146" t="s">
        <v>93</v>
      </c>
    </row>
    <row r="1147" spans="1:7" x14ac:dyDescent="0.25">
      <c r="A1147" t="s">
        <v>4157</v>
      </c>
      <c r="B1147" t="s">
        <v>4317</v>
      </c>
      <c r="C1147" t="s">
        <v>271</v>
      </c>
      <c r="D1147" t="s">
        <v>272</v>
      </c>
      <c r="E1147" t="s">
        <v>95</v>
      </c>
      <c r="F1147" t="s">
        <v>90</v>
      </c>
      <c r="G1147" t="s">
        <v>93</v>
      </c>
    </row>
    <row r="1148" spans="1:7" x14ac:dyDescent="0.25">
      <c r="A1148" t="s">
        <v>4192</v>
      </c>
      <c r="B1148" t="s">
        <v>4318</v>
      </c>
      <c r="C1148" t="s">
        <v>271</v>
      </c>
      <c r="D1148" t="s">
        <v>272</v>
      </c>
      <c r="E1148" t="s">
        <v>85</v>
      </c>
      <c r="F1148" t="s">
        <v>90</v>
      </c>
      <c r="G1148" t="s">
        <v>87</v>
      </c>
    </row>
    <row r="1149" spans="1:7" x14ac:dyDescent="0.25">
      <c r="A1149" t="s">
        <v>4192</v>
      </c>
      <c r="B1149" t="s">
        <v>4319</v>
      </c>
      <c r="C1149" t="s">
        <v>271</v>
      </c>
      <c r="D1149" t="s">
        <v>272</v>
      </c>
      <c r="E1149" t="s">
        <v>85</v>
      </c>
      <c r="F1149" t="s">
        <v>90</v>
      </c>
      <c r="G1149" t="s">
        <v>93</v>
      </c>
    </row>
    <row r="1150" spans="1:7" x14ac:dyDescent="0.25">
      <c r="A1150" t="s">
        <v>4197</v>
      </c>
      <c r="B1150" t="s">
        <v>4320</v>
      </c>
      <c r="C1150" t="s">
        <v>271</v>
      </c>
      <c r="D1150" t="s">
        <v>272</v>
      </c>
      <c r="E1150" t="s">
        <v>95</v>
      </c>
      <c r="F1150" t="s">
        <v>90</v>
      </c>
      <c r="G1150" t="s">
        <v>91</v>
      </c>
    </row>
    <row r="1151" spans="1:7" x14ac:dyDescent="0.25">
      <c r="A1151" t="s">
        <v>4169</v>
      </c>
      <c r="B1151" t="s">
        <v>4321</v>
      </c>
      <c r="C1151" t="s">
        <v>5332</v>
      </c>
      <c r="D1151" t="s">
        <v>5345</v>
      </c>
      <c r="E1151" t="s">
        <v>89</v>
      </c>
      <c r="F1151" t="s">
        <v>90</v>
      </c>
      <c r="G1151" t="s">
        <v>87</v>
      </c>
    </row>
    <row r="1152" spans="1:7" x14ac:dyDescent="0.25">
      <c r="A1152" t="s">
        <v>4133</v>
      </c>
      <c r="B1152" t="s">
        <v>4322</v>
      </c>
      <c r="C1152" t="s">
        <v>5332</v>
      </c>
      <c r="D1152" t="s">
        <v>5345</v>
      </c>
      <c r="E1152" t="s">
        <v>85</v>
      </c>
      <c r="F1152" t="s">
        <v>90</v>
      </c>
      <c r="G1152" t="s">
        <v>87</v>
      </c>
    </row>
    <row r="1153" spans="1:7" x14ac:dyDescent="0.25">
      <c r="A1153" t="s">
        <v>4124</v>
      </c>
      <c r="B1153" t="s">
        <v>4323</v>
      </c>
      <c r="C1153" t="s">
        <v>271</v>
      </c>
      <c r="D1153" t="s">
        <v>272</v>
      </c>
      <c r="E1153" t="s">
        <v>89</v>
      </c>
      <c r="F1153" t="s">
        <v>90</v>
      </c>
      <c r="G1153" t="s">
        <v>87</v>
      </c>
    </row>
    <row r="1154" spans="1:7" x14ac:dyDescent="0.25">
      <c r="A1154" t="s">
        <v>4124</v>
      </c>
      <c r="B1154" t="s">
        <v>4324</v>
      </c>
      <c r="C1154" t="s">
        <v>271</v>
      </c>
      <c r="D1154" t="s">
        <v>272</v>
      </c>
      <c r="E1154" t="s">
        <v>95</v>
      </c>
      <c r="F1154" t="s">
        <v>90</v>
      </c>
      <c r="G1154" t="s">
        <v>87</v>
      </c>
    </row>
    <row r="1155" spans="1:7" x14ac:dyDescent="0.25">
      <c r="A1155" t="s">
        <v>4130</v>
      </c>
      <c r="B1155" t="s">
        <v>4325</v>
      </c>
      <c r="C1155" t="s">
        <v>1766</v>
      </c>
      <c r="D1155" t="s">
        <v>3021</v>
      </c>
      <c r="E1155" t="s">
        <v>95</v>
      </c>
      <c r="F1155" t="s">
        <v>90</v>
      </c>
      <c r="G1155" t="s">
        <v>87</v>
      </c>
    </row>
    <row r="1156" spans="1:7" x14ac:dyDescent="0.25">
      <c r="A1156" t="s">
        <v>4326</v>
      </c>
      <c r="B1156" t="s">
        <v>4327</v>
      </c>
      <c r="C1156" t="s">
        <v>5333</v>
      </c>
      <c r="D1156" t="s">
        <v>5348</v>
      </c>
      <c r="E1156" t="s">
        <v>85</v>
      </c>
      <c r="F1156" t="s">
        <v>90</v>
      </c>
      <c r="G1156" t="s">
        <v>93</v>
      </c>
    </row>
    <row r="1157" spans="1:7" x14ac:dyDescent="0.25">
      <c r="A1157" t="s">
        <v>4232</v>
      </c>
      <c r="B1157" t="s">
        <v>4328</v>
      </c>
      <c r="C1157" t="s">
        <v>273</v>
      </c>
      <c r="D1157" t="s">
        <v>278</v>
      </c>
      <c r="E1157" t="s">
        <v>95</v>
      </c>
      <c r="F1157" t="s">
        <v>90</v>
      </c>
      <c r="G1157" t="s">
        <v>93</v>
      </c>
    </row>
    <row r="1158" spans="1:7" x14ac:dyDescent="0.25">
      <c r="A1158" t="s">
        <v>92</v>
      </c>
      <c r="B1158" t="s">
        <v>4329</v>
      </c>
      <c r="C1158" t="s">
        <v>275</v>
      </c>
      <c r="D1158" t="s">
        <v>276</v>
      </c>
      <c r="E1158" t="s">
        <v>85</v>
      </c>
      <c r="F1158" t="s">
        <v>90</v>
      </c>
      <c r="G1158" t="s">
        <v>93</v>
      </c>
    </row>
    <row r="1159" spans="1:7" x14ac:dyDescent="0.25">
      <c r="A1159" t="s">
        <v>4267</v>
      </c>
      <c r="B1159" t="s">
        <v>4330</v>
      </c>
      <c r="C1159" t="s">
        <v>435</v>
      </c>
      <c r="D1159" t="s">
        <v>3021</v>
      </c>
      <c r="E1159" t="s">
        <v>85</v>
      </c>
      <c r="F1159" t="s">
        <v>90</v>
      </c>
      <c r="G1159" t="s">
        <v>87</v>
      </c>
    </row>
    <row r="1160" spans="1:7" x14ac:dyDescent="0.25">
      <c r="A1160" t="s">
        <v>112</v>
      </c>
      <c r="B1160" t="s">
        <v>4331</v>
      </c>
      <c r="C1160" t="s">
        <v>5330</v>
      </c>
      <c r="D1160" t="s">
        <v>5345</v>
      </c>
      <c r="E1160" t="s">
        <v>95</v>
      </c>
      <c r="F1160" t="s">
        <v>90</v>
      </c>
      <c r="G1160" t="s">
        <v>87</v>
      </c>
    </row>
    <row r="1161" spans="1:7" x14ac:dyDescent="0.25">
      <c r="A1161" t="s">
        <v>4197</v>
      </c>
      <c r="B1161" t="s">
        <v>4332</v>
      </c>
      <c r="C1161" t="s">
        <v>271</v>
      </c>
      <c r="D1161" t="s">
        <v>272</v>
      </c>
      <c r="E1161" t="s">
        <v>95</v>
      </c>
      <c r="F1161" t="s">
        <v>90</v>
      </c>
      <c r="G1161" t="s">
        <v>91</v>
      </c>
    </row>
    <row r="1162" spans="1:7" x14ac:dyDescent="0.25">
      <c r="A1162" t="s">
        <v>4192</v>
      </c>
      <c r="B1162" t="s">
        <v>4333</v>
      </c>
      <c r="C1162" t="s">
        <v>271</v>
      </c>
      <c r="D1162" t="s">
        <v>272</v>
      </c>
      <c r="E1162" t="s">
        <v>85</v>
      </c>
      <c r="F1162" t="s">
        <v>90</v>
      </c>
      <c r="G1162" t="s">
        <v>87</v>
      </c>
    </row>
    <row r="1163" spans="1:7" x14ac:dyDescent="0.25">
      <c r="A1163" t="s">
        <v>4334</v>
      </c>
      <c r="B1163" t="s">
        <v>4335</v>
      </c>
      <c r="C1163" t="s">
        <v>271</v>
      </c>
      <c r="D1163" t="s">
        <v>272</v>
      </c>
      <c r="E1163" t="s">
        <v>85</v>
      </c>
      <c r="F1163" t="s">
        <v>90</v>
      </c>
      <c r="G1163" t="s">
        <v>87</v>
      </c>
    </row>
    <row r="1164" spans="1:7" x14ac:dyDescent="0.25">
      <c r="A1164" t="s">
        <v>116</v>
      </c>
      <c r="B1164" t="s">
        <v>4336</v>
      </c>
      <c r="C1164" t="s">
        <v>271</v>
      </c>
      <c r="D1164" t="s">
        <v>272</v>
      </c>
      <c r="E1164" t="s">
        <v>95</v>
      </c>
      <c r="F1164" t="s">
        <v>90</v>
      </c>
      <c r="G1164" t="s">
        <v>4337</v>
      </c>
    </row>
    <row r="1165" spans="1:7" x14ac:dyDescent="0.25">
      <c r="A1165" t="s">
        <v>4234</v>
      </c>
      <c r="B1165" t="s">
        <v>4338</v>
      </c>
      <c r="C1165" t="s">
        <v>435</v>
      </c>
      <c r="D1165" t="s">
        <v>3021</v>
      </c>
      <c r="E1165" t="s">
        <v>95</v>
      </c>
      <c r="F1165" t="s">
        <v>90</v>
      </c>
      <c r="G1165" t="s">
        <v>93</v>
      </c>
    </row>
    <row r="1166" spans="1:7" x14ac:dyDescent="0.25">
      <c r="A1166" t="s">
        <v>4265</v>
      </c>
      <c r="B1166" t="s">
        <v>4339</v>
      </c>
      <c r="C1166" t="s">
        <v>271</v>
      </c>
      <c r="D1166" t="s">
        <v>272</v>
      </c>
      <c r="E1166" t="s">
        <v>85</v>
      </c>
      <c r="F1166" t="s">
        <v>90</v>
      </c>
      <c r="G1166" t="s">
        <v>87</v>
      </c>
    </row>
    <row r="1167" spans="1:7" x14ac:dyDescent="0.25">
      <c r="A1167" t="s">
        <v>4267</v>
      </c>
      <c r="B1167" t="s">
        <v>4340</v>
      </c>
      <c r="C1167" t="s">
        <v>435</v>
      </c>
      <c r="D1167" t="s">
        <v>3021</v>
      </c>
      <c r="E1167" t="s">
        <v>109</v>
      </c>
      <c r="F1167" t="s">
        <v>90</v>
      </c>
      <c r="G1167" t="s">
        <v>93</v>
      </c>
    </row>
    <row r="1168" spans="1:7" x14ac:dyDescent="0.25">
      <c r="A1168" t="s">
        <v>4197</v>
      </c>
      <c r="B1168" t="s">
        <v>4341</v>
      </c>
      <c r="C1168" t="s">
        <v>271</v>
      </c>
      <c r="D1168" t="s">
        <v>272</v>
      </c>
      <c r="E1168" t="s">
        <v>95</v>
      </c>
      <c r="F1168" t="s">
        <v>90</v>
      </c>
      <c r="G1168" t="s">
        <v>87</v>
      </c>
    </row>
    <row r="1169" spans="1:7" x14ac:dyDescent="0.25">
      <c r="A1169" t="s">
        <v>4135</v>
      </c>
      <c r="B1169" t="s">
        <v>4342</v>
      </c>
      <c r="C1169" t="s">
        <v>435</v>
      </c>
      <c r="D1169" t="s">
        <v>3021</v>
      </c>
      <c r="E1169" t="s">
        <v>95</v>
      </c>
      <c r="F1169" t="s">
        <v>90</v>
      </c>
      <c r="G1169" t="s">
        <v>87</v>
      </c>
    </row>
    <row r="1170" spans="1:7" x14ac:dyDescent="0.25">
      <c r="A1170" t="s">
        <v>4222</v>
      </c>
      <c r="B1170" t="s">
        <v>4343</v>
      </c>
      <c r="C1170" t="s">
        <v>271</v>
      </c>
      <c r="D1170" t="s">
        <v>272</v>
      </c>
      <c r="E1170" t="s">
        <v>85</v>
      </c>
      <c r="F1170" t="s">
        <v>90</v>
      </c>
      <c r="G1170" t="s">
        <v>87</v>
      </c>
    </row>
    <row r="1171" spans="1:7" x14ac:dyDescent="0.25">
      <c r="A1171" t="s">
        <v>4192</v>
      </c>
      <c r="B1171" t="s">
        <v>4344</v>
      </c>
      <c r="C1171" t="s">
        <v>271</v>
      </c>
      <c r="D1171" t="s">
        <v>272</v>
      </c>
      <c r="E1171" t="s">
        <v>85</v>
      </c>
      <c r="F1171" t="s">
        <v>90</v>
      </c>
      <c r="G1171" t="s">
        <v>87</v>
      </c>
    </row>
    <row r="1172" spans="1:7" x14ac:dyDescent="0.25">
      <c r="A1172" t="s">
        <v>4192</v>
      </c>
      <c r="B1172" t="s">
        <v>4345</v>
      </c>
      <c r="C1172" t="s">
        <v>271</v>
      </c>
      <c r="D1172" t="s">
        <v>272</v>
      </c>
      <c r="E1172" t="s">
        <v>85</v>
      </c>
      <c r="F1172" t="s">
        <v>90</v>
      </c>
      <c r="G1172" t="s">
        <v>87</v>
      </c>
    </row>
    <row r="1173" spans="1:7" x14ac:dyDescent="0.25">
      <c r="A1173" t="s">
        <v>4267</v>
      </c>
      <c r="B1173" t="s">
        <v>4346</v>
      </c>
      <c r="C1173" t="s">
        <v>435</v>
      </c>
      <c r="D1173" t="s">
        <v>3021</v>
      </c>
      <c r="E1173" t="s">
        <v>85</v>
      </c>
      <c r="F1173" t="s">
        <v>90</v>
      </c>
      <c r="G1173" t="s">
        <v>87</v>
      </c>
    </row>
    <row r="1174" spans="1:7" x14ac:dyDescent="0.25">
      <c r="A1174" t="s">
        <v>4149</v>
      </c>
      <c r="B1174" t="s">
        <v>4347</v>
      </c>
      <c r="C1174" t="s">
        <v>271</v>
      </c>
      <c r="D1174" t="s">
        <v>272</v>
      </c>
      <c r="E1174" t="s">
        <v>89</v>
      </c>
      <c r="F1174" t="s">
        <v>90</v>
      </c>
      <c r="G1174" t="s">
        <v>87</v>
      </c>
    </row>
    <row r="1175" spans="1:7" x14ac:dyDescent="0.25">
      <c r="A1175" t="s">
        <v>4197</v>
      </c>
      <c r="B1175" t="s">
        <v>4348</v>
      </c>
      <c r="C1175" t="s">
        <v>271</v>
      </c>
      <c r="D1175" t="s">
        <v>272</v>
      </c>
      <c r="E1175" t="s">
        <v>95</v>
      </c>
      <c r="F1175" t="s">
        <v>90</v>
      </c>
      <c r="G1175" t="s">
        <v>91</v>
      </c>
    </row>
    <row r="1176" spans="1:7" x14ac:dyDescent="0.25">
      <c r="A1176" t="s">
        <v>4349</v>
      </c>
      <c r="B1176" t="s">
        <v>4350</v>
      </c>
      <c r="C1176" t="s">
        <v>5334</v>
      </c>
      <c r="D1176" t="s">
        <v>5346</v>
      </c>
      <c r="E1176" t="s">
        <v>5358</v>
      </c>
      <c r="F1176" t="s">
        <v>90</v>
      </c>
      <c r="G1176" t="s">
        <v>35</v>
      </c>
    </row>
    <row r="1177" spans="1:7" x14ac:dyDescent="0.25">
      <c r="A1177" t="s">
        <v>4265</v>
      </c>
      <c r="B1177" t="s">
        <v>4351</v>
      </c>
      <c r="C1177" t="s">
        <v>277</v>
      </c>
      <c r="D1177" t="s">
        <v>276</v>
      </c>
      <c r="E1177" t="s">
        <v>85</v>
      </c>
      <c r="F1177" t="s">
        <v>90</v>
      </c>
      <c r="G1177" t="s">
        <v>87</v>
      </c>
    </row>
    <row r="1178" spans="1:7" x14ac:dyDescent="0.25">
      <c r="A1178" t="s">
        <v>92</v>
      </c>
      <c r="B1178" t="s">
        <v>4352</v>
      </c>
      <c r="C1178" t="s">
        <v>275</v>
      </c>
      <c r="D1178" t="s">
        <v>276</v>
      </c>
      <c r="E1178" t="s">
        <v>85</v>
      </c>
      <c r="F1178" t="s">
        <v>90</v>
      </c>
      <c r="G1178" t="s">
        <v>93</v>
      </c>
    </row>
    <row r="1179" spans="1:7" x14ac:dyDescent="0.25">
      <c r="A1179" t="s">
        <v>4192</v>
      </c>
      <c r="B1179" t="s">
        <v>4353</v>
      </c>
      <c r="C1179" t="s">
        <v>271</v>
      </c>
      <c r="D1179" t="s">
        <v>272</v>
      </c>
      <c r="E1179" t="s">
        <v>85</v>
      </c>
      <c r="F1179" t="s">
        <v>90</v>
      </c>
      <c r="G1179" t="s">
        <v>93</v>
      </c>
    </row>
    <row r="1180" spans="1:7" x14ac:dyDescent="0.25">
      <c r="A1180" t="s">
        <v>4354</v>
      </c>
      <c r="B1180" t="s">
        <v>4355</v>
      </c>
      <c r="C1180" t="s">
        <v>435</v>
      </c>
      <c r="D1180" t="s">
        <v>3021</v>
      </c>
      <c r="E1180" t="s">
        <v>85</v>
      </c>
      <c r="F1180" t="s">
        <v>90</v>
      </c>
      <c r="G1180" t="s">
        <v>87</v>
      </c>
    </row>
    <row r="1181" spans="1:7" x14ac:dyDescent="0.25">
      <c r="A1181" t="s">
        <v>4135</v>
      </c>
      <c r="B1181" t="s">
        <v>4356</v>
      </c>
      <c r="C1181" t="s">
        <v>435</v>
      </c>
      <c r="D1181" t="s">
        <v>3021</v>
      </c>
      <c r="E1181" t="s">
        <v>95</v>
      </c>
      <c r="F1181" t="s">
        <v>90</v>
      </c>
      <c r="G1181" t="s">
        <v>87</v>
      </c>
    </row>
    <row r="1182" spans="1:7" x14ac:dyDescent="0.25">
      <c r="A1182" t="s">
        <v>113</v>
      </c>
      <c r="B1182" t="s">
        <v>4357</v>
      </c>
      <c r="C1182" t="s">
        <v>50</v>
      </c>
      <c r="D1182" t="s">
        <v>51</v>
      </c>
      <c r="E1182" t="s">
        <v>102</v>
      </c>
      <c r="F1182" t="s">
        <v>110</v>
      </c>
      <c r="G1182" t="s">
        <v>48</v>
      </c>
    </row>
    <row r="1183" spans="1:7" x14ac:dyDescent="0.25">
      <c r="A1183" t="s">
        <v>98</v>
      </c>
      <c r="B1183" t="s">
        <v>4358</v>
      </c>
      <c r="C1183" t="s">
        <v>280</v>
      </c>
      <c r="D1183" t="s">
        <v>281</v>
      </c>
      <c r="E1183" t="s">
        <v>85</v>
      </c>
      <c r="F1183" t="s">
        <v>114</v>
      </c>
      <c r="G1183" t="s">
        <v>115</v>
      </c>
    </row>
    <row r="1184" spans="1:7" x14ac:dyDescent="0.25">
      <c r="A1184" t="s">
        <v>4243</v>
      </c>
      <c r="B1184" t="s">
        <v>4359</v>
      </c>
      <c r="C1184" t="s">
        <v>287</v>
      </c>
      <c r="D1184" t="s">
        <v>278</v>
      </c>
      <c r="E1184" t="s">
        <v>95</v>
      </c>
      <c r="F1184" t="s">
        <v>86</v>
      </c>
      <c r="G1184" t="s">
        <v>91</v>
      </c>
    </row>
    <row r="1185" spans="1:7" x14ac:dyDescent="0.25">
      <c r="A1185" t="s">
        <v>4164</v>
      </c>
      <c r="B1185" t="s">
        <v>4360</v>
      </c>
      <c r="C1185" t="s">
        <v>273</v>
      </c>
      <c r="D1185" t="s">
        <v>278</v>
      </c>
      <c r="E1185" t="s">
        <v>95</v>
      </c>
      <c r="F1185" t="s">
        <v>90</v>
      </c>
      <c r="G1185" t="s">
        <v>91</v>
      </c>
    </row>
    <row r="1186" spans="1:7" x14ac:dyDescent="0.25">
      <c r="A1186" t="s">
        <v>4130</v>
      </c>
      <c r="B1186" t="s">
        <v>4361</v>
      </c>
      <c r="C1186" t="s">
        <v>302</v>
      </c>
      <c r="D1186" t="s">
        <v>301</v>
      </c>
      <c r="E1186" t="s">
        <v>95</v>
      </c>
      <c r="F1186" t="s">
        <v>90</v>
      </c>
      <c r="G1186" t="s">
        <v>87</v>
      </c>
    </row>
    <row r="1187" spans="1:7" x14ac:dyDescent="0.25">
      <c r="A1187" t="s">
        <v>94</v>
      </c>
      <c r="B1187" t="s">
        <v>4362</v>
      </c>
      <c r="C1187" t="s">
        <v>5332</v>
      </c>
      <c r="D1187" t="s">
        <v>5345</v>
      </c>
      <c r="E1187" t="s">
        <v>95</v>
      </c>
      <c r="F1187" t="s">
        <v>90</v>
      </c>
      <c r="G1187" t="s">
        <v>87</v>
      </c>
    </row>
    <row r="1188" spans="1:7" x14ac:dyDescent="0.25">
      <c r="A1188" t="s">
        <v>4171</v>
      </c>
      <c r="B1188" t="s">
        <v>4363</v>
      </c>
      <c r="C1188" t="s">
        <v>435</v>
      </c>
      <c r="D1188" t="s">
        <v>3021</v>
      </c>
      <c r="E1188" t="s">
        <v>95</v>
      </c>
      <c r="F1188" t="s">
        <v>90</v>
      </c>
      <c r="G1188" t="s">
        <v>87</v>
      </c>
    </row>
    <row r="1189" spans="1:7" x14ac:dyDescent="0.25">
      <c r="A1189" t="s">
        <v>4130</v>
      </c>
      <c r="B1189" t="s">
        <v>4364</v>
      </c>
      <c r="C1189" t="s">
        <v>1766</v>
      </c>
      <c r="D1189" t="s">
        <v>3021</v>
      </c>
      <c r="E1189" t="s">
        <v>95</v>
      </c>
      <c r="F1189" t="s">
        <v>90</v>
      </c>
      <c r="G1189" t="s">
        <v>87</v>
      </c>
    </row>
    <row r="1190" spans="1:7" x14ac:dyDescent="0.25">
      <c r="A1190" t="s">
        <v>4365</v>
      </c>
      <c r="B1190" t="s">
        <v>4366</v>
      </c>
      <c r="C1190" t="s">
        <v>271</v>
      </c>
      <c r="D1190" t="s">
        <v>272</v>
      </c>
      <c r="E1190" t="s">
        <v>85</v>
      </c>
      <c r="F1190" t="s">
        <v>90</v>
      </c>
      <c r="G1190" t="s">
        <v>93</v>
      </c>
    </row>
    <row r="1191" spans="1:7" x14ac:dyDescent="0.25">
      <c r="A1191" t="s">
        <v>4171</v>
      </c>
      <c r="B1191" t="s">
        <v>4367</v>
      </c>
      <c r="C1191" t="s">
        <v>435</v>
      </c>
      <c r="D1191" t="s">
        <v>3021</v>
      </c>
      <c r="E1191" t="s">
        <v>95</v>
      </c>
      <c r="F1191" t="s">
        <v>90</v>
      </c>
      <c r="G1191" t="s">
        <v>87</v>
      </c>
    </row>
    <row r="1192" spans="1:7" x14ac:dyDescent="0.25">
      <c r="A1192" t="s">
        <v>4234</v>
      </c>
      <c r="B1192" t="s">
        <v>4368</v>
      </c>
      <c r="C1192" t="s">
        <v>435</v>
      </c>
      <c r="D1192" t="s">
        <v>3021</v>
      </c>
      <c r="E1192" t="s">
        <v>95</v>
      </c>
      <c r="F1192" t="s">
        <v>90</v>
      </c>
      <c r="G1192" t="s">
        <v>93</v>
      </c>
    </row>
    <row r="1193" spans="1:7" x14ac:dyDescent="0.25">
      <c r="A1193" t="s">
        <v>103</v>
      </c>
      <c r="B1193" t="s">
        <v>4369</v>
      </c>
      <c r="C1193" t="s">
        <v>275</v>
      </c>
      <c r="D1193" t="s">
        <v>276</v>
      </c>
      <c r="E1193" t="s">
        <v>85</v>
      </c>
      <c r="F1193" t="s">
        <v>90</v>
      </c>
      <c r="G1193" t="s">
        <v>93</v>
      </c>
    </row>
    <row r="1194" spans="1:7" x14ac:dyDescent="0.25">
      <c r="A1194" t="s">
        <v>116</v>
      </c>
      <c r="B1194" t="s">
        <v>4370</v>
      </c>
      <c r="C1194" t="s">
        <v>271</v>
      </c>
      <c r="D1194" t="s">
        <v>272</v>
      </c>
      <c r="E1194" t="s">
        <v>95</v>
      </c>
      <c r="F1194" t="s">
        <v>90</v>
      </c>
      <c r="G1194" t="s">
        <v>93</v>
      </c>
    </row>
    <row r="1195" spans="1:7" x14ac:dyDescent="0.25">
      <c r="A1195" t="s">
        <v>4192</v>
      </c>
      <c r="B1195" t="s">
        <v>4371</v>
      </c>
      <c r="C1195" t="s">
        <v>271</v>
      </c>
      <c r="D1195" t="s">
        <v>272</v>
      </c>
      <c r="E1195" t="s">
        <v>85</v>
      </c>
      <c r="F1195" t="s">
        <v>90</v>
      </c>
      <c r="G1195" t="s">
        <v>87</v>
      </c>
    </row>
    <row r="1196" spans="1:7" x14ac:dyDescent="0.25">
      <c r="A1196" t="s">
        <v>4234</v>
      </c>
      <c r="B1196" t="s">
        <v>4372</v>
      </c>
      <c r="C1196" t="s">
        <v>435</v>
      </c>
      <c r="D1196" t="s">
        <v>3021</v>
      </c>
      <c r="E1196" t="s">
        <v>95</v>
      </c>
      <c r="F1196" t="s">
        <v>90</v>
      </c>
      <c r="G1196" t="s">
        <v>93</v>
      </c>
    </row>
    <row r="1197" spans="1:7" x14ac:dyDescent="0.25">
      <c r="A1197" t="s">
        <v>4192</v>
      </c>
      <c r="B1197" t="s">
        <v>4373</v>
      </c>
      <c r="C1197" t="s">
        <v>271</v>
      </c>
      <c r="D1197" t="s">
        <v>272</v>
      </c>
      <c r="E1197" t="s">
        <v>85</v>
      </c>
      <c r="F1197" t="s">
        <v>90</v>
      </c>
      <c r="G1197" t="s">
        <v>87</v>
      </c>
    </row>
    <row r="1198" spans="1:7" x14ac:dyDescent="0.25">
      <c r="A1198" t="s">
        <v>4166</v>
      </c>
      <c r="B1198" t="s">
        <v>4374</v>
      </c>
      <c r="C1198" t="s">
        <v>435</v>
      </c>
      <c r="D1198" t="s">
        <v>3021</v>
      </c>
      <c r="E1198" t="s">
        <v>89</v>
      </c>
      <c r="F1198" t="s">
        <v>90</v>
      </c>
      <c r="G1198" t="s">
        <v>93</v>
      </c>
    </row>
    <row r="1199" spans="1:7" x14ac:dyDescent="0.25">
      <c r="A1199" t="s">
        <v>4349</v>
      </c>
      <c r="B1199" t="s">
        <v>4375</v>
      </c>
      <c r="C1199" t="s">
        <v>5334</v>
      </c>
      <c r="D1199" t="s">
        <v>5346</v>
      </c>
      <c r="E1199" t="s">
        <v>5358</v>
      </c>
      <c r="F1199" t="s">
        <v>90</v>
      </c>
      <c r="G1199" t="s">
        <v>35</v>
      </c>
    </row>
    <row r="1200" spans="1:7" x14ac:dyDescent="0.25">
      <c r="A1200" t="s">
        <v>4376</v>
      </c>
      <c r="B1200" t="s">
        <v>4377</v>
      </c>
      <c r="C1200" t="s">
        <v>271</v>
      </c>
      <c r="D1200" t="s">
        <v>272</v>
      </c>
      <c r="E1200" t="s">
        <v>85</v>
      </c>
      <c r="F1200" t="s">
        <v>90</v>
      </c>
      <c r="G1200" t="s">
        <v>87</v>
      </c>
    </row>
    <row r="1201" spans="1:7" x14ac:dyDescent="0.25">
      <c r="A1201" t="s">
        <v>4378</v>
      </c>
      <c r="B1201" t="s">
        <v>4379</v>
      </c>
      <c r="C1201" t="s">
        <v>435</v>
      </c>
      <c r="D1201" t="s">
        <v>3021</v>
      </c>
      <c r="E1201" t="s">
        <v>95</v>
      </c>
      <c r="F1201" t="s">
        <v>90</v>
      </c>
      <c r="G1201" t="s">
        <v>93</v>
      </c>
    </row>
    <row r="1202" spans="1:7" x14ac:dyDescent="0.25">
      <c r="A1202" t="s">
        <v>4380</v>
      </c>
      <c r="B1202" t="s">
        <v>4381</v>
      </c>
      <c r="C1202" t="s">
        <v>435</v>
      </c>
      <c r="D1202" t="s">
        <v>3021</v>
      </c>
      <c r="E1202" t="s">
        <v>85</v>
      </c>
      <c r="F1202" t="s">
        <v>90</v>
      </c>
      <c r="G1202" t="s">
        <v>87</v>
      </c>
    </row>
    <row r="1203" spans="1:7" x14ac:dyDescent="0.25">
      <c r="A1203" t="s">
        <v>4382</v>
      </c>
      <c r="B1203" t="s">
        <v>4383</v>
      </c>
      <c r="C1203" t="s">
        <v>435</v>
      </c>
      <c r="D1203" t="s">
        <v>3021</v>
      </c>
      <c r="E1203" t="s">
        <v>95</v>
      </c>
      <c r="F1203" t="s">
        <v>90</v>
      </c>
      <c r="G1203" t="s">
        <v>87</v>
      </c>
    </row>
    <row r="1204" spans="1:7" x14ac:dyDescent="0.25">
      <c r="A1204" t="s">
        <v>92</v>
      </c>
      <c r="B1204" t="s">
        <v>4384</v>
      </c>
      <c r="C1204" t="s">
        <v>275</v>
      </c>
      <c r="D1204" t="s">
        <v>276</v>
      </c>
      <c r="E1204" t="s">
        <v>85</v>
      </c>
      <c r="F1204" t="s">
        <v>90</v>
      </c>
      <c r="G1204" t="s">
        <v>93</v>
      </c>
    </row>
    <row r="1205" spans="1:7" x14ac:dyDescent="0.25">
      <c r="A1205" t="s">
        <v>4160</v>
      </c>
      <c r="B1205" t="s">
        <v>4385</v>
      </c>
      <c r="C1205" t="s">
        <v>435</v>
      </c>
      <c r="D1205" t="s">
        <v>3021</v>
      </c>
      <c r="E1205" t="s">
        <v>85</v>
      </c>
      <c r="F1205" t="s">
        <v>90</v>
      </c>
      <c r="G1205" t="s">
        <v>93</v>
      </c>
    </row>
    <row r="1206" spans="1:7" x14ac:dyDescent="0.25">
      <c r="A1206" t="s">
        <v>4386</v>
      </c>
      <c r="B1206" t="s">
        <v>4387</v>
      </c>
      <c r="C1206" t="s">
        <v>435</v>
      </c>
      <c r="D1206" t="s">
        <v>3021</v>
      </c>
      <c r="E1206" t="s">
        <v>85</v>
      </c>
      <c r="F1206" t="s">
        <v>90</v>
      </c>
      <c r="G1206" t="s">
        <v>87</v>
      </c>
    </row>
    <row r="1207" spans="1:7" x14ac:dyDescent="0.25">
      <c r="A1207" t="s">
        <v>88</v>
      </c>
      <c r="B1207" t="s">
        <v>4388</v>
      </c>
      <c r="C1207" t="s">
        <v>273</v>
      </c>
      <c r="D1207" t="s">
        <v>278</v>
      </c>
      <c r="E1207" t="s">
        <v>89</v>
      </c>
      <c r="F1207" t="s">
        <v>90</v>
      </c>
      <c r="G1207" t="s">
        <v>91</v>
      </c>
    </row>
    <row r="1208" spans="1:7" x14ac:dyDescent="0.25">
      <c r="A1208" t="s">
        <v>4243</v>
      </c>
      <c r="B1208" t="s">
        <v>4389</v>
      </c>
      <c r="C1208" t="s">
        <v>287</v>
      </c>
      <c r="D1208" t="s">
        <v>278</v>
      </c>
      <c r="E1208" t="s">
        <v>95</v>
      </c>
      <c r="F1208" t="s">
        <v>90</v>
      </c>
      <c r="G1208" t="s">
        <v>87</v>
      </c>
    </row>
    <row r="1209" spans="1:7" x14ac:dyDescent="0.25">
      <c r="A1209" t="s">
        <v>4234</v>
      </c>
      <c r="B1209" t="s">
        <v>4390</v>
      </c>
      <c r="C1209" t="s">
        <v>435</v>
      </c>
      <c r="D1209" t="s">
        <v>3021</v>
      </c>
      <c r="E1209" t="s">
        <v>95</v>
      </c>
      <c r="F1209" t="s">
        <v>90</v>
      </c>
      <c r="G1209" t="s">
        <v>87</v>
      </c>
    </row>
    <row r="1210" spans="1:7" x14ac:dyDescent="0.25">
      <c r="A1210" t="s">
        <v>117</v>
      </c>
      <c r="B1210" t="s">
        <v>4391</v>
      </c>
      <c r="C1210" t="s">
        <v>273</v>
      </c>
      <c r="D1210" t="s">
        <v>278</v>
      </c>
      <c r="E1210" t="s">
        <v>85</v>
      </c>
      <c r="F1210" t="s">
        <v>90</v>
      </c>
      <c r="G1210" t="s">
        <v>93</v>
      </c>
    </row>
    <row r="1211" spans="1:7" x14ac:dyDescent="0.25">
      <c r="A1211" t="s">
        <v>4265</v>
      </c>
      <c r="B1211" t="s">
        <v>4392</v>
      </c>
      <c r="C1211" t="s">
        <v>271</v>
      </c>
      <c r="D1211" t="s">
        <v>272</v>
      </c>
      <c r="E1211" t="s">
        <v>85</v>
      </c>
      <c r="F1211" t="s">
        <v>90</v>
      </c>
      <c r="G1211" t="s">
        <v>87</v>
      </c>
    </row>
    <row r="1212" spans="1:7" x14ac:dyDescent="0.25">
      <c r="A1212" t="s">
        <v>4130</v>
      </c>
      <c r="B1212" t="s">
        <v>4393</v>
      </c>
      <c r="C1212" t="s">
        <v>302</v>
      </c>
      <c r="D1212" t="s">
        <v>301</v>
      </c>
      <c r="E1212" t="s">
        <v>95</v>
      </c>
      <c r="F1212" t="s">
        <v>90</v>
      </c>
      <c r="G1212" t="s">
        <v>87</v>
      </c>
    </row>
    <row r="1213" spans="1:7" x14ac:dyDescent="0.25">
      <c r="A1213" t="s">
        <v>4169</v>
      </c>
      <c r="B1213" t="s">
        <v>4394</v>
      </c>
      <c r="C1213" t="s">
        <v>5332</v>
      </c>
      <c r="D1213" t="s">
        <v>5345</v>
      </c>
      <c r="E1213" t="s">
        <v>89</v>
      </c>
      <c r="F1213" t="s">
        <v>90</v>
      </c>
      <c r="G1213" t="s">
        <v>87</v>
      </c>
    </row>
    <row r="1214" spans="1:7" x14ac:dyDescent="0.25">
      <c r="A1214" t="s">
        <v>4197</v>
      </c>
      <c r="B1214" t="s">
        <v>4395</v>
      </c>
      <c r="C1214" t="s">
        <v>271</v>
      </c>
      <c r="D1214" t="s">
        <v>272</v>
      </c>
      <c r="E1214" t="s">
        <v>95</v>
      </c>
      <c r="F1214" t="s">
        <v>90</v>
      </c>
      <c r="G1214" t="s">
        <v>87</v>
      </c>
    </row>
    <row r="1215" spans="1:7" x14ac:dyDescent="0.25">
      <c r="A1215" t="s">
        <v>4212</v>
      </c>
      <c r="B1215" t="s">
        <v>4396</v>
      </c>
      <c r="C1215" t="s">
        <v>273</v>
      </c>
      <c r="D1215" t="s">
        <v>278</v>
      </c>
      <c r="E1215" t="s">
        <v>89</v>
      </c>
      <c r="F1215" t="s">
        <v>90</v>
      </c>
      <c r="G1215" t="s">
        <v>91</v>
      </c>
    </row>
    <row r="1216" spans="1:7" x14ac:dyDescent="0.25">
      <c r="A1216" t="s">
        <v>4326</v>
      </c>
      <c r="B1216" t="s">
        <v>4397</v>
      </c>
      <c r="C1216" t="s">
        <v>435</v>
      </c>
      <c r="D1216" t="s">
        <v>3021</v>
      </c>
      <c r="E1216" t="s">
        <v>85</v>
      </c>
      <c r="F1216" t="s">
        <v>90</v>
      </c>
      <c r="G1216" t="s">
        <v>93</v>
      </c>
    </row>
    <row r="1217" spans="1:7" x14ac:dyDescent="0.25">
      <c r="A1217" t="s">
        <v>4192</v>
      </c>
      <c r="B1217" t="s">
        <v>4398</v>
      </c>
      <c r="C1217" t="s">
        <v>271</v>
      </c>
      <c r="D1217" t="s">
        <v>272</v>
      </c>
      <c r="E1217" t="s">
        <v>85</v>
      </c>
      <c r="F1217" t="s">
        <v>90</v>
      </c>
      <c r="G1217" t="s">
        <v>87</v>
      </c>
    </row>
    <row r="1218" spans="1:7" x14ac:dyDescent="0.25">
      <c r="A1218" t="s">
        <v>4160</v>
      </c>
      <c r="B1218" t="s">
        <v>4399</v>
      </c>
      <c r="C1218" t="s">
        <v>435</v>
      </c>
      <c r="D1218" t="s">
        <v>3021</v>
      </c>
      <c r="E1218" t="s">
        <v>85</v>
      </c>
      <c r="F1218" t="s">
        <v>90</v>
      </c>
      <c r="G1218" t="s">
        <v>93</v>
      </c>
    </row>
    <row r="1219" spans="1:7" x14ac:dyDescent="0.25">
      <c r="A1219" t="s">
        <v>118</v>
      </c>
      <c r="B1219" t="s">
        <v>4400</v>
      </c>
      <c r="C1219" t="s">
        <v>271</v>
      </c>
      <c r="D1219" t="s">
        <v>272</v>
      </c>
      <c r="E1219" t="s">
        <v>102</v>
      </c>
      <c r="F1219" t="s">
        <v>90</v>
      </c>
      <c r="G1219" t="s">
        <v>35</v>
      </c>
    </row>
    <row r="1220" spans="1:7" x14ac:dyDescent="0.25">
      <c r="A1220" t="s">
        <v>4376</v>
      </c>
      <c r="B1220" t="s">
        <v>4401</v>
      </c>
      <c r="C1220" t="s">
        <v>271</v>
      </c>
      <c r="D1220" t="s">
        <v>272</v>
      </c>
      <c r="E1220" t="s">
        <v>85</v>
      </c>
      <c r="F1220" t="s">
        <v>90</v>
      </c>
      <c r="G1220" t="s">
        <v>87</v>
      </c>
    </row>
    <row r="1221" spans="1:7" x14ac:dyDescent="0.25">
      <c r="A1221" t="s">
        <v>97</v>
      </c>
      <c r="B1221" t="s">
        <v>4402</v>
      </c>
      <c r="C1221" t="s">
        <v>279</v>
      </c>
      <c r="D1221" t="s">
        <v>34</v>
      </c>
      <c r="E1221" t="s">
        <v>85</v>
      </c>
      <c r="F1221" t="s">
        <v>90</v>
      </c>
      <c r="G1221" t="s">
        <v>35</v>
      </c>
    </row>
    <row r="1222" spans="1:7" x14ac:dyDescent="0.25">
      <c r="A1222" t="s">
        <v>119</v>
      </c>
      <c r="B1222" t="s">
        <v>4403</v>
      </c>
      <c r="C1222" t="s">
        <v>284</v>
      </c>
      <c r="D1222" t="s">
        <v>278</v>
      </c>
      <c r="E1222" t="s">
        <v>109</v>
      </c>
      <c r="F1222" t="s">
        <v>90</v>
      </c>
      <c r="G1222" t="s">
        <v>87</v>
      </c>
    </row>
    <row r="1223" spans="1:7" x14ac:dyDescent="0.25">
      <c r="A1223" t="s">
        <v>120</v>
      </c>
      <c r="B1223" t="s">
        <v>4404</v>
      </c>
      <c r="C1223" t="s">
        <v>53</v>
      </c>
      <c r="D1223" t="s">
        <v>28</v>
      </c>
      <c r="E1223" t="s">
        <v>85</v>
      </c>
      <c r="F1223" t="s">
        <v>121</v>
      </c>
      <c r="G1223" t="s">
        <v>115</v>
      </c>
    </row>
    <row r="1224" spans="1:7" x14ac:dyDescent="0.25">
      <c r="A1224" t="s">
        <v>4405</v>
      </c>
      <c r="B1224" t="s">
        <v>4406</v>
      </c>
      <c r="C1224" t="s">
        <v>435</v>
      </c>
      <c r="D1224" t="s">
        <v>3021</v>
      </c>
      <c r="E1224" t="s">
        <v>85</v>
      </c>
      <c r="F1224" t="s">
        <v>90</v>
      </c>
      <c r="G1224" t="s">
        <v>93</v>
      </c>
    </row>
    <row r="1225" spans="1:7" x14ac:dyDescent="0.25">
      <c r="A1225" t="s">
        <v>4407</v>
      </c>
      <c r="B1225" t="s">
        <v>4408</v>
      </c>
      <c r="C1225" t="s">
        <v>435</v>
      </c>
      <c r="D1225" t="s">
        <v>3021</v>
      </c>
      <c r="E1225" t="s">
        <v>109</v>
      </c>
      <c r="F1225" t="s">
        <v>90</v>
      </c>
      <c r="G1225" t="s">
        <v>93</v>
      </c>
    </row>
    <row r="1226" spans="1:7" x14ac:dyDescent="0.25">
      <c r="A1226" t="s">
        <v>4409</v>
      </c>
      <c r="B1226" t="s">
        <v>4410</v>
      </c>
      <c r="C1226" t="s">
        <v>435</v>
      </c>
      <c r="D1226" t="s">
        <v>3021</v>
      </c>
      <c r="E1226" t="s">
        <v>89</v>
      </c>
      <c r="F1226" t="s">
        <v>90</v>
      </c>
      <c r="G1226" t="s">
        <v>87</v>
      </c>
    </row>
    <row r="1227" spans="1:7" x14ac:dyDescent="0.25">
      <c r="A1227" t="s">
        <v>4411</v>
      </c>
      <c r="B1227" t="s">
        <v>4412</v>
      </c>
      <c r="C1227" t="s">
        <v>5332</v>
      </c>
      <c r="D1227" t="s">
        <v>5345</v>
      </c>
      <c r="E1227" t="s">
        <v>89</v>
      </c>
      <c r="F1227" t="s">
        <v>90</v>
      </c>
      <c r="G1227" t="s">
        <v>87</v>
      </c>
    </row>
    <row r="1228" spans="1:7" x14ac:dyDescent="0.25">
      <c r="A1228" t="s">
        <v>4146</v>
      </c>
      <c r="B1228" t="s">
        <v>4413</v>
      </c>
      <c r="C1228" t="s">
        <v>435</v>
      </c>
      <c r="D1228" t="s">
        <v>3021</v>
      </c>
      <c r="E1228" t="s">
        <v>95</v>
      </c>
      <c r="F1228" t="s">
        <v>90</v>
      </c>
      <c r="G1228" t="s">
        <v>87</v>
      </c>
    </row>
    <row r="1229" spans="1:7" x14ac:dyDescent="0.25">
      <c r="A1229" t="s">
        <v>4169</v>
      </c>
      <c r="B1229" t="s">
        <v>4414</v>
      </c>
      <c r="C1229" t="s">
        <v>5332</v>
      </c>
      <c r="D1229" t="s">
        <v>5345</v>
      </c>
      <c r="E1229" t="s">
        <v>89</v>
      </c>
      <c r="F1229" t="s">
        <v>90</v>
      </c>
      <c r="G1229" t="s">
        <v>87</v>
      </c>
    </row>
    <row r="1230" spans="1:7" x14ac:dyDescent="0.25">
      <c r="A1230" t="s">
        <v>4169</v>
      </c>
      <c r="B1230" t="s">
        <v>4415</v>
      </c>
      <c r="C1230" t="s">
        <v>5332</v>
      </c>
      <c r="D1230" t="s">
        <v>5345</v>
      </c>
      <c r="E1230" t="s">
        <v>89</v>
      </c>
      <c r="F1230" t="s">
        <v>90</v>
      </c>
      <c r="G1230" t="s">
        <v>87</v>
      </c>
    </row>
    <row r="1231" spans="1:7" x14ac:dyDescent="0.25">
      <c r="A1231" t="s">
        <v>4265</v>
      </c>
      <c r="B1231" t="s">
        <v>4416</v>
      </c>
      <c r="C1231" t="s">
        <v>277</v>
      </c>
      <c r="D1231" t="s">
        <v>276</v>
      </c>
      <c r="E1231" t="s">
        <v>85</v>
      </c>
      <c r="F1231" t="s">
        <v>90</v>
      </c>
      <c r="G1231" t="s">
        <v>87</v>
      </c>
    </row>
    <row r="1232" spans="1:7" x14ac:dyDescent="0.25">
      <c r="A1232" t="s">
        <v>4202</v>
      </c>
      <c r="B1232" t="s">
        <v>4417</v>
      </c>
      <c r="C1232" t="s">
        <v>1766</v>
      </c>
      <c r="D1232" t="s">
        <v>3021</v>
      </c>
      <c r="E1232" t="s">
        <v>85</v>
      </c>
      <c r="F1232" t="s">
        <v>90</v>
      </c>
      <c r="G1232" t="s">
        <v>93</v>
      </c>
    </row>
    <row r="1233" spans="1:7" x14ac:dyDescent="0.25">
      <c r="A1233" t="s">
        <v>4265</v>
      </c>
      <c r="B1233" t="s">
        <v>4418</v>
      </c>
      <c r="C1233" t="s">
        <v>5335</v>
      </c>
      <c r="D1233" t="s">
        <v>5349</v>
      </c>
      <c r="E1233" t="s">
        <v>85</v>
      </c>
      <c r="F1233" t="s">
        <v>90</v>
      </c>
      <c r="G1233" t="s">
        <v>87</v>
      </c>
    </row>
    <row r="1234" spans="1:7" x14ac:dyDescent="0.25">
      <c r="A1234" t="s">
        <v>4234</v>
      </c>
      <c r="B1234" t="s">
        <v>4419</v>
      </c>
      <c r="C1234" t="s">
        <v>435</v>
      </c>
      <c r="D1234" t="s">
        <v>3021</v>
      </c>
      <c r="E1234" t="s">
        <v>95</v>
      </c>
      <c r="F1234" t="s">
        <v>90</v>
      </c>
      <c r="G1234" t="s">
        <v>93</v>
      </c>
    </row>
    <row r="1235" spans="1:7" x14ac:dyDescent="0.25">
      <c r="A1235" t="s">
        <v>4169</v>
      </c>
      <c r="B1235" t="s">
        <v>4420</v>
      </c>
      <c r="C1235" t="s">
        <v>5332</v>
      </c>
      <c r="D1235" t="s">
        <v>5345</v>
      </c>
      <c r="E1235" t="s">
        <v>89</v>
      </c>
      <c r="F1235" t="s">
        <v>90</v>
      </c>
      <c r="G1235" t="s">
        <v>87</v>
      </c>
    </row>
    <row r="1236" spans="1:7" x14ac:dyDescent="0.25">
      <c r="A1236" t="s">
        <v>4192</v>
      </c>
      <c r="B1236" t="s">
        <v>4421</v>
      </c>
      <c r="C1236" t="s">
        <v>271</v>
      </c>
      <c r="D1236" t="s">
        <v>272</v>
      </c>
      <c r="E1236" t="s">
        <v>85</v>
      </c>
      <c r="F1236" t="s">
        <v>90</v>
      </c>
      <c r="G1236" t="s">
        <v>87</v>
      </c>
    </row>
    <row r="1237" spans="1:7" x14ac:dyDescent="0.25">
      <c r="A1237" t="s">
        <v>4265</v>
      </c>
      <c r="B1237" t="s">
        <v>4422</v>
      </c>
      <c r="C1237" t="s">
        <v>271</v>
      </c>
      <c r="D1237" t="s">
        <v>272</v>
      </c>
      <c r="E1237" t="s">
        <v>85</v>
      </c>
      <c r="F1237" t="s">
        <v>90</v>
      </c>
      <c r="G1237" t="s">
        <v>87</v>
      </c>
    </row>
    <row r="1238" spans="1:7" x14ac:dyDescent="0.25">
      <c r="A1238" t="s">
        <v>4157</v>
      </c>
      <c r="B1238" t="s">
        <v>4423</v>
      </c>
      <c r="C1238" t="s">
        <v>271</v>
      </c>
      <c r="D1238" t="s">
        <v>272</v>
      </c>
      <c r="E1238" t="s">
        <v>95</v>
      </c>
      <c r="F1238" t="s">
        <v>90</v>
      </c>
      <c r="G1238" t="s">
        <v>93</v>
      </c>
    </row>
    <row r="1239" spans="1:7" x14ac:dyDescent="0.25">
      <c r="A1239" t="s">
        <v>103</v>
      </c>
      <c r="B1239" t="s">
        <v>4424</v>
      </c>
      <c r="C1239" t="s">
        <v>275</v>
      </c>
      <c r="D1239" t="s">
        <v>276</v>
      </c>
      <c r="E1239" t="s">
        <v>85</v>
      </c>
      <c r="F1239" t="s">
        <v>90</v>
      </c>
      <c r="G1239" t="s">
        <v>93</v>
      </c>
    </row>
    <row r="1240" spans="1:7" x14ac:dyDescent="0.25">
      <c r="A1240" t="s">
        <v>4234</v>
      </c>
      <c r="B1240" t="s">
        <v>4425</v>
      </c>
      <c r="C1240" t="s">
        <v>435</v>
      </c>
      <c r="D1240" t="s">
        <v>3021</v>
      </c>
      <c r="E1240" t="s">
        <v>95</v>
      </c>
      <c r="F1240" t="s">
        <v>90</v>
      </c>
      <c r="G1240" t="s">
        <v>93</v>
      </c>
    </row>
    <row r="1241" spans="1:7" x14ac:dyDescent="0.25">
      <c r="A1241" t="s">
        <v>4164</v>
      </c>
      <c r="B1241" t="s">
        <v>4426</v>
      </c>
      <c r="C1241" t="s">
        <v>273</v>
      </c>
      <c r="D1241" t="s">
        <v>278</v>
      </c>
      <c r="E1241" t="s">
        <v>4123</v>
      </c>
      <c r="G1241" t="s">
        <v>4337</v>
      </c>
    </row>
    <row r="1242" spans="1:7" x14ac:dyDescent="0.25">
      <c r="A1242" t="s">
        <v>4164</v>
      </c>
      <c r="B1242" t="s">
        <v>4427</v>
      </c>
      <c r="C1242" t="s">
        <v>273</v>
      </c>
      <c r="D1242" t="s">
        <v>278</v>
      </c>
      <c r="E1242" t="s">
        <v>95</v>
      </c>
      <c r="F1242" t="s">
        <v>90</v>
      </c>
      <c r="G1242" t="s">
        <v>91</v>
      </c>
    </row>
    <row r="1243" spans="1:7" x14ac:dyDescent="0.25">
      <c r="A1243" t="s">
        <v>4234</v>
      </c>
      <c r="B1243" t="s">
        <v>4428</v>
      </c>
      <c r="C1243" t="s">
        <v>435</v>
      </c>
      <c r="D1243" t="s">
        <v>3021</v>
      </c>
      <c r="E1243" t="s">
        <v>95</v>
      </c>
      <c r="F1243" t="s">
        <v>90</v>
      </c>
      <c r="G1243" t="s">
        <v>87</v>
      </c>
    </row>
    <row r="1244" spans="1:7" x14ac:dyDescent="0.25">
      <c r="A1244" t="s">
        <v>4429</v>
      </c>
      <c r="B1244" t="s">
        <v>4430</v>
      </c>
      <c r="C1244" t="s">
        <v>435</v>
      </c>
      <c r="D1244" t="s">
        <v>3021</v>
      </c>
      <c r="E1244" t="s">
        <v>95</v>
      </c>
      <c r="F1244" t="s">
        <v>90</v>
      </c>
      <c r="G1244" t="s">
        <v>93</v>
      </c>
    </row>
    <row r="1245" spans="1:7" x14ac:dyDescent="0.25">
      <c r="A1245" t="s">
        <v>4431</v>
      </c>
      <c r="B1245" t="s">
        <v>4432</v>
      </c>
      <c r="C1245" t="s">
        <v>273</v>
      </c>
      <c r="D1245" t="s">
        <v>278</v>
      </c>
      <c r="E1245" t="s">
        <v>95</v>
      </c>
      <c r="F1245" t="s">
        <v>90</v>
      </c>
      <c r="G1245" t="s">
        <v>87</v>
      </c>
    </row>
    <row r="1246" spans="1:7" x14ac:dyDescent="0.25">
      <c r="A1246" t="s">
        <v>103</v>
      </c>
      <c r="B1246" t="s">
        <v>4433</v>
      </c>
      <c r="C1246" t="s">
        <v>275</v>
      </c>
      <c r="D1246" t="s">
        <v>276</v>
      </c>
      <c r="E1246" t="s">
        <v>85</v>
      </c>
      <c r="F1246" t="s">
        <v>90</v>
      </c>
      <c r="G1246" t="s">
        <v>93</v>
      </c>
    </row>
    <row r="1247" spans="1:7" x14ac:dyDescent="0.25">
      <c r="A1247" t="s">
        <v>4234</v>
      </c>
      <c r="B1247" t="s">
        <v>4434</v>
      </c>
      <c r="C1247" t="s">
        <v>435</v>
      </c>
      <c r="D1247" t="s">
        <v>3021</v>
      </c>
      <c r="E1247" t="s">
        <v>95</v>
      </c>
      <c r="F1247" t="s">
        <v>90</v>
      </c>
      <c r="G1247" t="s">
        <v>93</v>
      </c>
    </row>
    <row r="1248" spans="1:7" x14ac:dyDescent="0.25">
      <c r="A1248" t="s">
        <v>4212</v>
      </c>
      <c r="B1248" t="s">
        <v>4435</v>
      </c>
      <c r="C1248" t="s">
        <v>273</v>
      </c>
      <c r="D1248" t="s">
        <v>278</v>
      </c>
      <c r="E1248" t="s">
        <v>89</v>
      </c>
      <c r="F1248" t="s">
        <v>90</v>
      </c>
      <c r="G1248" t="s">
        <v>91</v>
      </c>
    </row>
    <row r="1249" spans="1:7" x14ac:dyDescent="0.25">
      <c r="A1249" t="s">
        <v>4349</v>
      </c>
      <c r="B1249" t="s">
        <v>4436</v>
      </c>
      <c r="C1249" t="s">
        <v>5334</v>
      </c>
      <c r="D1249" t="s">
        <v>5346</v>
      </c>
      <c r="E1249" t="s">
        <v>5358</v>
      </c>
      <c r="F1249" t="s">
        <v>90</v>
      </c>
      <c r="G1249" t="s">
        <v>93</v>
      </c>
    </row>
    <row r="1250" spans="1:7" x14ac:dyDescent="0.25">
      <c r="A1250" t="s">
        <v>4192</v>
      </c>
      <c r="B1250" t="s">
        <v>4437</v>
      </c>
      <c r="C1250" t="s">
        <v>271</v>
      </c>
      <c r="D1250" t="s">
        <v>272</v>
      </c>
      <c r="E1250" t="s">
        <v>85</v>
      </c>
      <c r="F1250" t="s">
        <v>90</v>
      </c>
      <c r="G1250" t="s">
        <v>87</v>
      </c>
    </row>
    <row r="1251" spans="1:7" x14ac:dyDescent="0.25">
      <c r="A1251" t="s">
        <v>4157</v>
      </c>
      <c r="B1251" t="s">
        <v>4438</v>
      </c>
      <c r="C1251" t="s">
        <v>435</v>
      </c>
      <c r="D1251" t="s">
        <v>3021</v>
      </c>
      <c r="E1251" t="s">
        <v>95</v>
      </c>
      <c r="F1251" t="s">
        <v>86</v>
      </c>
      <c r="G1251" t="s">
        <v>87</v>
      </c>
    </row>
    <row r="1252" spans="1:7" x14ac:dyDescent="0.25">
      <c r="A1252" t="s">
        <v>4439</v>
      </c>
      <c r="B1252" t="s">
        <v>4440</v>
      </c>
      <c r="C1252" t="s">
        <v>293</v>
      </c>
      <c r="D1252" t="s">
        <v>294</v>
      </c>
      <c r="E1252" t="s">
        <v>102</v>
      </c>
      <c r="F1252" t="s">
        <v>90</v>
      </c>
      <c r="G1252" t="s">
        <v>87</v>
      </c>
    </row>
    <row r="1253" spans="1:7" x14ac:dyDescent="0.25">
      <c r="A1253" t="s">
        <v>122</v>
      </c>
      <c r="B1253" t="s">
        <v>4441</v>
      </c>
      <c r="C1253" t="s">
        <v>271</v>
      </c>
      <c r="D1253" t="s">
        <v>272</v>
      </c>
      <c r="E1253" t="s">
        <v>85</v>
      </c>
      <c r="F1253" t="s">
        <v>86</v>
      </c>
      <c r="G1253" t="s">
        <v>87</v>
      </c>
    </row>
    <row r="1254" spans="1:7" x14ac:dyDescent="0.25">
      <c r="A1254" t="s">
        <v>4157</v>
      </c>
      <c r="B1254" t="s">
        <v>4442</v>
      </c>
      <c r="C1254" t="s">
        <v>435</v>
      </c>
      <c r="D1254" t="s">
        <v>3021</v>
      </c>
      <c r="E1254" t="s">
        <v>95</v>
      </c>
      <c r="F1254" t="s">
        <v>86</v>
      </c>
      <c r="G1254" t="s">
        <v>87</v>
      </c>
    </row>
    <row r="1255" spans="1:7" x14ac:dyDescent="0.25">
      <c r="A1255" t="s">
        <v>97</v>
      </c>
      <c r="B1255" t="s">
        <v>4443</v>
      </c>
      <c r="C1255" t="s">
        <v>279</v>
      </c>
      <c r="D1255" t="s">
        <v>34</v>
      </c>
      <c r="E1255" t="s">
        <v>85</v>
      </c>
      <c r="F1255" t="s">
        <v>90</v>
      </c>
      <c r="G1255" t="s">
        <v>35</v>
      </c>
    </row>
    <row r="1256" spans="1:7" x14ac:dyDescent="0.25">
      <c r="A1256" t="s">
        <v>4171</v>
      </c>
      <c r="B1256" t="s">
        <v>4444</v>
      </c>
      <c r="C1256" t="s">
        <v>435</v>
      </c>
      <c r="D1256" t="s">
        <v>3021</v>
      </c>
      <c r="E1256" t="s">
        <v>95</v>
      </c>
      <c r="F1256" t="s">
        <v>90</v>
      </c>
      <c r="G1256" t="s">
        <v>87</v>
      </c>
    </row>
    <row r="1257" spans="1:7" x14ac:dyDescent="0.25">
      <c r="A1257" t="s">
        <v>4194</v>
      </c>
      <c r="B1257" t="s">
        <v>4445</v>
      </c>
      <c r="C1257" t="s">
        <v>435</v>
      </c>
      <c r="D1257" t="s">
        <v>3021</v>
      </c>
      <c r="E1257" t="s">
        <v>109</v>
      </c>
      <c r="F1257" t="s">
        <v>90</v>
      </c>
      <c r="G1257" t="s">
        <v>87</v>
      </c>
    </row>
    <row r="1258" spans="1:7" x14ac:dyDescent="0.25">
      <c r="A1258" t="s">
        <v>4349</v>
      </c>
      <c r="B1258" t="s">
        <v>4446</v>
      </c>
      <c r="C1258" t="s">
        <v>5334</v>
      </c>
      <c r="D1258" t="s">
        <v>5346</v>
      </c>
      <c r="E1258" t="s">
        <v>5358</v>
      </c>
      <c r="F1258" t="s">
        <v>90</v>
      </c>
      <c r="G1258" t="s">
        <v>35</v>
      </c>
    </row>
    <row r="1259" spans="1:7" x14ac:dyDescent="0.25">
      <c r="A1259" t="s">
        <v>116</v>
      </c>
      <c r="B1259" t="s">
        <v>4447</v>
      </c>
      <c r="C1259" t="s">
        <v>271</v>
      </c>
      <c r="D1259" t="s">
        <v>272</v>
      </c>
      <c r="E1259" t="s">
        <v>95</v>
      </c>
      <c r="F1259" t="s">
        <v>90</v>
      </c>
      <c r="G1259" t="s">
        <v>93</v>
      </c>
    </row>
    <row r="1260" spans="1:7" x14ac:dyDescent="0.25">
      <c r="A1260" t="s">
        <v>4192</v>
      </c>
      <c r="B1260" t="s">
        <v>4448</v>
      </c>
      <c r="C1260" t="s">
        <v>271</v>
      </c>
      <c r="D1260" t="s">
        <v>272</v>
      </c>
      <c r="E1260" t="s">
        <v>85</v>
      </c>
      <c r="F1260" t="s">
        <v>90</v>
      </c>
      <c r="G1260" t="s">
        <v>87</v>
      </c>
    </row>
    <row r="1261" spans="1:7" x14ac:dyDescent="0.25">
      <c r="A1261" t="s">
        <v>4298</v>
      </c>
      <c r="B1261" t="s">
        <v>4449</v>
      </c>
      <c r="C1261" t="s">
        <v>277</v>
      </c>
      <c r="D1261" t="s">
        <v>276</v>
      </c>
      <c r="E1261" t="s">
        <v>85</v>
      </c>
      <c r="F1261" t="s">
        <v>90</v>
      </c>
      <c r="G1261" t="s">
        <v>87</v>
      </c>
    </row>
    <row r="1262" spans="1:7" x14ac:dyDescent="0.25">
      <c r="A1262" t="s">
        <v>92</v>
      </c>
      <c r="B1262" t="s">
        <v>4450</v>
      </c>
      <c r="C1262" t="s">
        <v>275</v>
      </c>
      <c r="D1262" t="s">
        <v>276</v>
      </c>
      <c r="E1262" t="s">
        <v>85</v>
      </c>
      <c r="F1262" t="s">
        <v>90</v>
      </c>
      <c r="G1262" t="s">
        <v>93</v>
      </c>
    </row>
    <row r="1263" spans="1:7" x14ac:dyDescent="0.25">
      <c r="A1263" t="s">
        <v>123</v>
      </c>
      <c r="B1263" t="s">
        <v>4451</v>
      </c>
      <c r="C1263" t="s">
        <v>271</v>
      </c>
      <c r="D1263" t="s">
        <v>272</v>
      </c>
      <c r="E1263" t="s">
        <v>95</v>
      </c>
      <c r="F1263" t="s">
        <v>90</v>
      </c>
      <c r="G1263" t="s">
        <v>87</v>
      </c>
    </row>
    <row r="1264" spans="1:7" x14ac:dyDescent="0.25">
      <c r="A1264" t="s">
        <v>124</v>
      </c>
      <c r="B1264" t="s">
        <v>4452</v>
      </c>
      <c r="C1264" t="s">
        <v>271</v>
      </c>
      <c r="D1264" t="s">
        <v>272</v>
      </c>
      <c r="E1264" t="s">
        <v>95</v>
      </c>
      <c r="F1264" t="s">
        <v>86</v>
      </c>
      <c r="G1264" t="s">
        <v>87</v>
      </c>
    </row>
    <row r="1265" spans="1:7" x14ac:dyDescent="0.25">
      <c r="A1265" t="s">
        <v>4243</v>
      </c>
      <c r="B1265" t="s">
        <v>4453</v>
      </c>
      <c r="C1265" t="s">
        <v>273</v>
      </c>
      <c r="D1265" t="s">
        <v>278</v>
      </c>
      <c r="E1265" t="s">
        <v>95</v>
      </c>
      <c r="F1265" t="s">
        <v>90</v>
      </c>
      <c r="G1265" t="s">
        <v>87</v>
      </c>
    </row>
    <row r="1266" spans="1:7" x14ac:dyDescent="0.25">
      <c r="A1266" t="s">
        <v>4135</v>
      </c>
      <c r="B1266" t="s">
        <v>4454</v>
      </c>
      <c r="C1266" t="s">
        <v>435</v>
      </c>
      <c r="D1266" t="s">
        <v>3021</v>
      </c>
      <c r="E1266" t="s">
        <v>95</v>
      </c>
      <c r="F1266" t="s">
        <v>90</v>
      </c>
      <c r="G1266" t="s">
        <v>91</v>
      </c>
    </row>
    <row r="1267" spans="1:7" x14ac:dyDescent="0.25">
      <c r="A1267" t="s">
        <v>92</v>
      </c>
      <c r="B1267" t="s">
        <v>4455</v>
      </c>
      <c r="C1267" t="s">
        <v>275</v>
      </c>
      <c r="D1267" t="s">
        <v>276</v>
      </c>
      <c r="E1267" t="s">
        <v>85</v>
      </c>
      <c r="F1267" t="s">
        <v>90</v>
      </c>
      <c r="G1267" t="s">
        <v>93</v>
      </c>
    </row>
    <row r="1268" spans="1:7" x14ac:dyDescent="0.25">
      <c r="A1268" t="s">
        <v>4456</v>
      </c>
      <c r="B1268" t="s">
        <v>4457</v>
      </c>
      <c r="C1268" t="s">
        <v>435</v>
      </c>
      <c r="D1268" t="s">
        <v>3021</v>
      </c>
      <c r="E1268" t="s">
        <v>89</v>
      </c>
      <c r="F1268" t="s">
        <v>90</v>
      </c>
      <c r="G1268" t="s">
        <v>93</v>
      </c>
    </row>
    <row r="1269" spans="1:7" x14ac:dyDescent="0.25">
      <c r="A1269" t="s">
        <v>4407</v>
      </c>
      <c r="B1269" t="s">
        <v>4458</v>
      </c>
      <c r="C1269" t="s">
        <v>435</v>
      </c>
      <c r="D1269" t="s">
        <v>3021</v>
      </c>
      <c r="E1269" t="s">
        <v>109</v>
      </c>
      <c r="F1269" t="s">
        <v>90</v>
      </c>
      <c r="G1269" t="s">
        <v>93</v>
      </c>
    </row>
    <row r="1270" spans="1:7" x14ac:dyDescent="0.25">
      <c r="A1270" t="s">
        <v>4267</v>
      </c>
      <c r="B1270" t="s">
        <v>4459</v>
      </c>
      <c r="C1270" t="s">
        <v>435</v>
      </c>
      <c r="D1270" t="s">
        <v>3021</v>
      </c>
      <c r="E1270" t="s">
        <v>109</v>
      </c>
      <c r="F1270" t="s">
        <v>90</v>
      </c>
      <c r="G1270" t="s">
        <v>87</v>
      </c>
    </row>
    <row r="1271" spans="1:7" x14ac:dyDescent="0.25">
      <c r="A1271" t="s">
        <v>4460</v>
      </c>
      <c r="B1271" t="s">
        <v>4461</v>
      </c>
      <c r="C1271" t="s">
        <v>435</v>
      </c>
      <c r="D1271" t="s">
        <v>3021</v>
      </c>
      <c r="E1271" t="s">
        <v>85</v>
      </c>
      <c r="F1271" t="s">
        <v>90</v>
      </c>
      <c r="G1271" t="s">
        <v>93</v>
      </c>
    </row>
    <row r="1272" spans="1:7" x14ac:dyDescent="0.25">
      <c r="A1272" t="s">
        <v>4265</v>
      </c>
      <c r="B1272" t="s">
        <v>4462</v>
      </c>
      <c r="C1272" t="s">
        <v>5335</v>
      </c>
      <c r="D1272" t="s">
        <v>5349</v>
      </c>
      <c r="E1272" t="s">
        <v>109</v>
      </c>
      <c r="F1272" t="s">
        <v>90</v>
      </c>
      <c r="G1272" t="s">
        <v>87</v>
      </c>
    </row>
    <row r="1273" spans="1:7" x14ac:dyDescent="0.25">
      <c r="A1273" t="s">
        <v>103</v>
      </c>
      <c r="B1273" t="s">
        <v>4463</v>
      </c>
      <c r="C1273" t="s">
        <v>275</v>
      </c>
      <c r="D1273" t="s">
        <v>276</v>
      </c>
      <c r="E1273" t="s">
        <v>85</v>
      </c>
      <c r="F1273" t="s">
        <v>90</v>
      </c>
      <c r="G1273" t="s">
        <v>93</v>
      </c>
    </row>
    <row r="1274" spans="1:7" x14ac:dyDescent="0.25">
      <c r="A1274" t="s">
        <v>92</v>
      </c>
      <c r="B1274" t="s">
        <v>4464</v>
      </c>
      <c r="C1274" t="s">
        <v>275</v>
      </c>
      <c r="D1274" t="s">
        <v>276</v>
      </c>
      <c r="E1274" t="s">
        <v>85</v>
      </c>
      <c r="F1274" t="s">
        <v>90</v>
      </c>
      <c r="G1274" t="s">
        <v>93</v>
      </c>
    </row>
    <row r="1275" spans="1:7" x14ac:dyDescent="0.25">
      <c r="A1275" t="s">
        <v>4465</v>
      </c>
      <c r="B1275" t="s">
        <v>4466</v>
      </c>
      <c r="C1275" t="s">
        <v>5332</v>
      </c>
      <c r="D1275" t="s">
        <v>5345</v>
      </c>
      <c r="E1275" t="s">
        <v>4123</v>
      </c>
      <c r="G1275" t="s">
        <v>4467</v>
      </c>
    </row>
    <row r="1276" spans="1:7" x14ac:dyDescent="0.25">
      <c r="A1276" t="s">
        <v>4468</v>
      </c>
      <c r="B1276" t="s">
        <v>4469</v>
      </c>
      <c r="C1276" t="s">
        <v>1766</v>
      </c>
      <c r="D1276" t="s">
        <v>3021</v>
      </c>
      <c r="E1276" t="s">
        <v>85</v>
      </c>
      <c r="F1276" t="s">
        <v>90</v>
      </c>
      <c r="G1276" t="s">
        <v>93</v>
      </c>
    </row>
    <row r="1277" spans="1:7" x14ac:dyDescent="0.25">
      <c r="A1277" t="s">
        <v>4460</v>
      </c>
      <c r="B1277" t="s">
        <v>4470</v>
      </c>
      <c r="C1277" t="s">
        <v>435</v>
      </c>
      <c r="D1277" t="s">
        <v>3021</v>
      </c>
      <c r="E1277" t="s">
        <v>85</v>
      </c>
      <c r="F1277" t="s">
        <v>90</v>
      </c>
      <c r="G1277" t="s">
        <v>93</v>
      </c>
    </row>
    <row r="1278" spans="1:7" x14ac:dyDescent="0.25">
      <c r="A1278" t="s">
        <v>4471</v>
      </c>
      <c r="B1278" t="s">
        <v>4472</v>
      </c>
      <c r="C1278" t="s">
        <v>435</v>
      </c>
      <c r="D1278" t="s">
        <v>3021</v>
      </c>
      <c r="E1278" t="s">
        <v>134</v>
      </c>
      <c r="F1278" t="s">
        <v>90</v>
      </c>
      <c r="G1278" t="s">
        <v>87</v>
      </c>
    </row>
    <row r="1279" spans="1:7" x14ac:dyDescent="0.25">
      <c r="A1279" t="s">
        <v>4471</v>
      </c>
      <c r="B1279" t="s">
        <v>4473</v>
      </c>
      <c r="C1279" t="s">
        <v>435</v>
      </c>
      <c r="D1279" t="s">
        <v>3021</v>
      </c>
      <c r="E1279" t="s">
        <v>134</v>
      </c>
      <c r="F1279" t="s">
        <v>90</v>
      </c>
      <c r="G1279" t="s">
        <v>87</v>
      </c>
    </row>
    <row r="1280" spans="1:7" x14ac:dyDescent="0.25">
      <c r="A1280" t="s">
        <v>125</v>
      </c>
      <c r="B1280" t="s">
        <v>4474</v>
      </c>
      <c r="C1280" t="s">
        <v>273</v>
      </c>
      <c r="D1280" t="s">
        <v>278</v>
      </c>
      <c r="E1280" t="s">
        <v>85</v>
      </c>
      <c r="F1280" t="s">
        <v>90</v>
      </c>
      <c r="G1280" t="s">
        <v>87</v>
      </c>
    </row>
    <row r="1281" spans="1:7" x14ac:dyDescent="0.25">
      <c r="A1281" t="s">
        <v>4294</v>
      </c>
      <c r="B1281" t="s">
        <v>4475</v>
      </c>
      <c r="C1281" t="s">
        <v>273</v>
      </c>
      <c r="D1281" t="s">
        <v>278</v>
      </c>
      <c r="E1281" t="s">
        <v>102</v>
      </c>
      <c r="F1281" t="s">
        <v>86</v>
      </c>
      <c r="G1281" t="s">
        <v>91</v>
      </c>
    </row>
    <row r="1282" spans="1:7" x14ac:dyDescent="0.25">
      <c r="A1282" t="s">
        <v>126</v>
      </c>
      <c r="B1282" t="s">
        <v>4476</v>
      </c>
      <c r="C1282" t="s">
        <v>273</v>
      </c>
      <c r="D1282" t="s">
        <v>278</v>
      </c>
      <c r="E1282" t="s">
        <v>89</v>
      </c>
      <c r="F1282" t="s">
        <v>90</v>
      </c>
      <c r="G1282" t="s">
        <v>91</v>
      </c>
    </row>
    <row r="1283" spans="1:7" x14ac:dyDescent="0.25">
      <c r="A1283" t="s">
        <v>4169</v>
      </c>
      <c r="B1283" t="s">
        <v>4477</v>
      </c>
      <c r="C1283" t="s">
        <v>5332</v>
      </c>
      <c r="D1283" t="s">
        <v>5345</v>
      </c>
      <c r="E1283" t="s">
        <v>89</v>
      </c>
      <c r="F1283" t="s">
        <v>90</v>
      </c>
      <c r="G1283" t="s">
        <v>87</v>
      </c>
    </row>
    <row r="1284" spans="1:7" x14ac:dyDescent="0.25">
      <c r="A1284" t="s">
        <v>4169</v>
      </c>
      <c r="B1284" t="s">
        <v>4478</v>
      </c>
      <c r="C1284" t="s">
        <v>5332</v>
      </c>
      <c r="D1284" t="s">
        <v>5345</v>
      </c>
      <c r="E1284" t="s">
        <v>89</v>
      </c>
      <c r="F1284" t="s">
        <v>90</v>
      </c>
      <c r="G1284" t="s">
        <v>87</v>
      </c>
    </row>
    <row r="1285" spans="1:7" x14ac:dyDescent="0.25">
      <c r="A1285" t="s">
        <v>4157</v>
      </c>
      <c r="B1285" t="s">
        <v>4479</v>
      </c>
      <c r="C1285" t="s">
        <v>435</v>
      </c>
      <c r="D1285" t="s">
        <v>3021</v>
      </c>
      <c r="E1285" t="s">
        <v>95</v>
      </c>
      <c r="F1285" t="s">
        <v>90</v>
      </c>
      <c r="G1285" t="s">
        <v>93</v>
      </c>
    </row>
    <row r="1286" spans="1:7" x14ac:dyDescent="0.25">
      <c r="A1286" t="s">
        <v>4480</v>
      </c>
      <c r="B1286" t="s">
        <v>4481</v>
      </c>
      <c r="C1286" t="s">
        <v>1766</v>
      </c>
      <c r="D1286" t="s">
        <v>3021</v>
      </c>
      <c r="E1286" t="s">
        <v>85</v>
      </c>
      <c r="F1286" t="s">
        <v>90</v>
      </c>
      <c r="G1286" t="s">
        <v>93</v>
      </c>
    </row>
    <row r="1287" spans="1:7" x14ac:dyDescent="0.25">
      <c r="A1287" t="s">
        <v>4135</v>
      </c>
      <c r="B1287" t="s">
        <v>4482</v>
      </c>
      <c r="C1287" t="s">
        <v>435</v>
      </c>
      <c r="D1287" t="s">
        <v>3021</v>
      </c>
      <c r="E1287" t="s">
        <v>95</v>
      </c>
      <c r="F1287" t="s">
        <v>90</v>
      </c>
      <c r="G1287" t="s">
        <v>93</v>
      </c>
    </row>
    <row r="1288" spans="1:7" x14ac:dyDescent="0.25">
      <c r="A1288" t="s">
        <v>4130</v>
      </c>
      <c r="B1288" t="s">
        <v>4483</v>
      </c>
      <c r="C1288" t="s">
        <v>1766</v>
      </c>
      <c r="D1288" t="s">
        <v>3021</v>
      </c>
      <c r="E1288" t="s">
        <v>95</v>
      </c>
      <c r="F1288" t="s">
        <v>90</v>
      </c>
      <c r="G1288" t="s">
        <v>87</v>
      </c>
    </row>
    <row r="1289" spans="1:7" x14ac:dyDescent="0.25">
      <c r="A1289" t="s">
        <v>4265</v>
      </c>
      <c r="B1289" t="s">
        <v>4484</v>
      </c>
      <c r="C1289" t="s">
        <v>5335</v>
      </c>
      <c r="D1289" t="s">
        <v>5349</v>
      </c>
      <c r="E1289" t="s">
        <v>85</v>
      </c>
      <c r="F1289" t="s">
        <v>90</v>
      </c>
      <c r="G1289" t="s">
        <v>87</v>
      </c>
    </row>
    <row r="1290" spans="1:7" x14ac:dyDescent="0.25">
      <c r="A1290" t="s">
        <v>4164</v>
      </c>
      <c r="B1290" t="s">
        <v>4485</v>
      </c>
      <c r="C1290" t="s">
        <v>273</v>
      </c>
      <c r="D1290" t="s">
        <v>278</v>
      </c>
      <c r="E1290" t="s">
        <v>95</v>
      </c>
      <c r="F1290" t="s">
        <v>90</v>
      </c>
      <c r="G1290" t="s">
        <v>91</v>
      </c>
    </row>
    <row r="1291" spans="1:7" x14ac:dyDescent="0.25">
      <c r="A1291" t="s">
        <v>4157</v>
      </c>
      <c r="B1291" t="s">
        <v>4486</v>
      </c>
      <c r="C1291" t="s">
        <v>435</v>
      </c>
      <c r="D1291" t="s">
        <v>3021</v>
      </c>
      <c r="E1291" t="s">
        <v>95</v>
      </c>
      <c r="F1291" t="s">
        <v>86</v>
      </c>
      <c r="G1291" t="s">
        <v>87</v>
      </c>
    </row>
    <row r="1292" spans="1:7" x14ac:dyDescent="0.25">
      <c r="A1292" t="s">
        <v>4487</v>
      </c>
      <c r="B1292" t="s">
        <v>4488</v>
      </c>
      <c r="C1292" t="s">
        <v>271</v>
      </c>
      <c r="D1292" t="s">
        <v>272</v>
      </c>
      <c r="E1292" t="s">
        <v>89</v>
      </c>
      <c r="F1292" t="s">
        <v>90</v>
      </c>
      <c r="G1292" t="s">
        <v>87</v>
      </c>
    </row>
    <row r="1293" spans="1:7" x14ac:dyDescent="0.25">
      <c r="A1293" t="s">
        <v>4349</v>
      </c>
      <c r="B1293" t="s">
        <v>4489</v>
      </c>
      <c r="C1293" t="s">
        <v>5334</v>
      </c>
      <c r="D1293" t="s">
        <v>5346</v>
      </c>
      <c r="E1293" t="s">
        <v>5358</v>
      </c>
      <c r="F1293" t="s">
        <v>90</v>
      </c>
      <c r="G1293" t="s">
        <v>35</v>
      </c>
    </row>
    <row r="1294" spans="1:7" x14ac:dyDescent="0.25">
      <c r="A1294" t="s">
        <v>4265</v>
      </c>
      <c r="B1294" t="s">
        <v>4490</v>
      </c>
      <c r="C1294" t="s">
        <v>277</v>
      </c>
      <c r="D1294" t="s">
        <v>276</v>
      </c>
      <c r="E1294" t="s">
        <v>85</v>
      </c>
      <c r="F1294" t="s">
        <v>90</v>
      </c>
      <c r="G1294" t="s">
        <v>87</v>
      </c>
    </row>
    <row r="1295" spans="1:7" x14ac:dyDescent="0.25">
      <c r="A1295" t="s">
        <v>4468</v>
      </c>
      <c r="B1295" t="s">
        <v>4491</v>
      </c>
      <c r="C1295" t="s">
        <v>1766</v>
      </c>
      <c r="D1295" t="s">
        <v>3021</v>
      </c>
      <c r="E1295" t="s">
        <v>85</v>
      </c>
      <c r="F1295" t="s">
        <v>90</v>
      </c>
      <c r="G1295" t="s">
        <v>93</v>
      </c>
    </row>
    <row r="1296" spans="1:7" x14ac:dyDescent="0.25">
      <c r="A1296" t="s">
        <v>4349</v>
      </c>
      <c r="B1296" t="s">
        <v>4492</v>
      </c>
      <c r="C1296" t="s">
        <v>5334</v>
      </c>
      <c r="D1296" t="s">
        <v>5346</v>
      </c>
      <c r="E1296" t="s">
        <v>5358</v>
      </c>
      <c r="F1296" t="s">
        <v>90</v>
      </c>
      <c r="G1296" t="s">
        <v>93</v>
      </c>
    </row>
    <row r="1297" spans="1:7" x14ac:dyDescent="0.25">
      <c r="A1297" t="s">
        <v>4468</v>
      </c>
      <c r="B1297" t="s">
        <v>4493</v>
      </c>
      <c r="C1297" t="s">
        <v>1766</v>
      </c>
      <c r="D1297" t="s">
        <v>3021</v>
      </c>
      <c r="E1297" t="s">
        <v>85</v>
      </c>
      <c r="F1297" t="s">
        <v>90</v>
      </c>
      <c r="G1297" t="s">
        <v>93</v>
      </c>
    </row>
    <row r="1298" spans="1:7" x14ac:dyDescent="0.25">
      <c r="A1298" t="s">
        <v>4349</v>
      </c>
      <c r="B1298" t="s">
        <v>4494</v>
      </c>
      <c r="C1298" t="s">
        <v>5334</v>
      </c>
      <c r="D1298" t="s">
        <v>5346</v>
      </c>
      <c r="E1298" t="s">
        <v>5358</v>
      </c>
      <c r="F1298" t="s">
        <v>90</v>
      </c>
      <c r="G1298" t="s">
        <v>93</v>
      </c>
    </row>
    <row r="1299" spans="1:7" x14ac:dyDescent="0.25">
      <c r="A1299" t="s">
        <v>103</v>
      </c>
      <c r="B1299" t="s">
        <v>4495</v>
      </c>
      <c r="C1299" t="s">
        <v>275</v>
      </c>
      <c r="D1299" t="s">
        <v>276</v>
      </c>
      <c r="E1299" t="s">
        <v>85</v>
      </c>
      <c r="F1299" t="s">
        <v>90</v>
      </c>
      <c r="G1299" t="s">
        <v>93</v>
      </c>
    </row>
    <row r="1300" spans="1:7" x14ac:dyDescent="0.25">
      <c r="A1300" t="s">
        <v>4349</v>
      </c>
      <c r="B1300" t="s">
        <v>4496</v>
      </c>
      <c r="C1300" t="s">
        <v>5334</v>
      </c>
      <c r="D1300" t="s">
        <v>5346</v>
      </c>
      <c r="E1300" t="s">
        <v>5358</v>
      </c>
      <c r="F1300" t="s">
        <v>90</v>
      </c>
      <c r="G1300" t="s">
        <v>35</v>
      </c>
    </row>
    <row r="1301" spans="1:7" x14ac:dyDescent="0.25">
      <c r="A1301" t="s">
        <v>4349</v>
      </c>
      <c r="B1301" t="s">
        <v>4497</v>
      </c>
      <c r="C1301" t="s">
        <v>5334</v>
      </c>
      <c r="D1301" t="s">
        <v>5346</v>
      </c>
      <c r="E1301" t="s">
        <v>5358</v>
      </c>
      <c r="F1301" t="s">
        <v>90</v>
      </c>
      <c r="G1301" t="s">
        <v>93</v>
      </c>
    </row>
    <row r="1302" spans="1:7" x14ac:dyDescent="0.25">
      <c r="A1302" t="s">
        <v>4124</v>
      </c>
      <c r="B1302" t="s">
        <v>4498</v>
      </c>
      <c r="C1302" t="s">
        <v>271</v>
      </c>
      <c r="D1302" t="s">
        <v>272</v>
      </c>
      <c r="E1302" t="s">
        <v>95</v>
      </c>
      <c r="F1302" t="s">
        <v>90</v>
      </c>
      <c r="G1302" t="s">
        <v>87</v>
      </c>
    </row>
    <row r="1303" spans="1:7" x14ac:dyDescent="0.25">
      <c r="A1303" t="s">
        <v>4243</v>
      </c>
      <c r="B1303" t="s">
        <v>4499</v>
      </c>
      <c r="C1303" t="s">
        <v>273</v>
      </c>
      <c r="D1303" t="s">
        <v>278</v>
      </c>
      <c r="E1303" t="s">
        <v>95</v>
      </c>
      <c r="F1303" t="s">
        <v>86</v>
      </c>
      <c r="G1303" t="s">
        <v>91</v>
      </c>
    </row>
    <row r="1304" spans="1:7" x14ac:dyDescent="0.25">
      <c r="A1304" t="s">
        <v>4157</v>
      </c>
      <c r="B1304" t="s">
        <v>4500</v>
      </c>
      <c r="C1304" t="s">
        <v>435</v>
      </c>
      <c r="D1304" t="s">
        <v>3021</v>
      </c>
      <c r="E1304" t="s">
        <v>95</v>
      </c>
      <c r="F1304" t="s">
        <v>90</v>
      </c>
      <c r="G1304" t="s">
        <v>93</v>
      </c>
    </row>
    <row r="1305" spans="1:7" x14ac:dyDescent="0.25">
      <c r="A1305" t="s">
        <v>98</v>
      </c>
      <c r="B1305" t="s">
        <v>4501</v>
      </c>
      <c r="C1305" t="s">
        <v>280</v>
      </c>
      <c r="D1305" t="s">
        <v>281</v>
      </c>
      <c r="E1305" t="s">
        <v>85</v>
      </c>
      <c r="F1305" t="s">
        <v>99</v>
      </c>
      <c r="G1305" t="s">
        <v>115</v>
      </c>
    </row>
    <row r="1306" spans="1:7" x14ac:dyDescent="0.25">
      <c r="A1306" t="s">
        <v>4465</v>
      </c>
      <c r="B1306" t="s">
        <v>4502</v>
      </c>
      <c r="C1306" t="s">
        <v>5332</v>
      </c>
      <c r="D1306" t="s">
        <v>5345</v>
      </c>
      <c r="E1306" t="s">
        <v>127</v>
      </c>
      <c r="F1306" t="s">
        <v>90</v>
      </c>
      <c r="G1306" t="s">
        <v>93</v>
      </c>
    </row>
    <row r="1307" spans="1:7" x14ac:dyDescent="0.25">
      <c r="A1307" t="s">
        <v>4471</v>
      </c>
      <c r="B1307" t="s">
        <v>4503</v>
      </c>
      <c r="C1307" t="s">
        <v>435</v>
      </c>
      <c r="D1307" t="s">
        <v>3021</v>
      </c>
      <c r="E1307" t="s">
        <v>134</v>
      </c>
      <c r="F1307" t="s">
        <v>90</v>
      </c>
      <c r="G1307" t="s">
        <v>93</v>
      </c>
    </row>
    <row r="1308" spans="1:7" x14ac:dyDescent="0.25">
      <c r="A1308" t="s">
        <v>4504</v>
      </c>
      <c r="B1308" t="s">
        <v>4505</v>
      </c>
      <c r="C1308" t="s">
        <v>435</v>
      </c>
      <c r="D1308" t="s">
        <v>3021</v>
      </c>
      <c r="E1308" t="s">
        <v>85</v>
      </c>
      <c r="F1308" t="s">
        <v>90</v>
      </c>
      <c r="G1308" t="s">
        <v>93</v>
      </c>
    </row>
    <row r="1309" spans="1:7" x14ac:dyDescent="0.25">
      <c r="A1309" t="s">
        <v>4407</v>
      </c>
      <c r="B1309" t="s">
        <v>4506</v>
      </c>
      <c r="C1309" t="s">
        <v>435</v>
      </c>
      <c r="D1309" t="s">
        <v>3021</v>
      </c>
      <c r="E1309" t="s">
        <v>109</v>
      </c>
      <c r="F1309" t="s">
        <v>90</v>
      </c>
      <c r="G1309" t="s">
        <v>93</v>
      </c>
    </row>
    <row r="1310" spans="1:7" x14ac:dyDescent="0.25">
      <c r="A1310" t="s">
        <v>4171</v>
      </c>
      <c r="B1310" t="s">
        <v>4507</v>
      </c>
      <c r="C1310" t="s">
        <v>435</v>
      </c>
      <c r="D1310" t="s">
        <v>3021</v>
      </c>
      <c r="E1310" t="s">
        <v>95</v>
      </c>
      <c r="F1310" t="s">
        <v>90</v>
      </c>
      <c r="G1310" t="s">
        <v>87</v>
      </c>
    </row>
    <row r="1311" spans="1:7" x14ac:dyDescent="0.25">
      <c r="A1311" t="s">
        <v>434</v>
      </c>
      <c r="B1311" t="s">
        <v>4508</v>
      </c>
      <c r="C1311" t="s">
        <v>435</v>
      </c>
      <c r="D1311" t="s">
        <v>51</v>
      </c>
      <c r="E1311" t="s">
        <v>95</v>
      </c>
      <c r="F1311" t="s">
        <v>90</v>
      </c>
      <c r="G1311" t="s">
        <v>93</v>
      </c>
    </row>
    <row r="1312" spans="1:7" x14ac:dyDescent="0.25">
      <c r="A1312" t="s">
        <v>4192</v>
      </c>
      <c r="B1312" t="s">
        <v>4509</v>
      </c>
      <c r="C1312" t="s">
        <v>271</v>
      </c>
      <c r="D1312" t="s">
        <v>272</v>
      </c>
      <c r="E1312" t="s">
        <v>127</v>
      </c>
      <c r="F1312" t="s">
        <v>90</v>
      </c>
      <c r="G1312" t="s">
        <v>87</v>
      </c>
    </row>
    <row r="1313" spans="1:7" x14ac:dyDescent="0.25">
      <c r="A1313" t="s">
        <v>4510</v>
      </c>
      <c r="B1313" t="s">
        <v>4511</v>
      </c>
      <c r="C1313" t="s">
        <v>1766</v>
      </c>
      <c r="D1313" t="s">
        <v>3021</v>
      </c>
      <c r="E1313" t="s">
        <v>85</v>
      </c>
      <c r="F1313" t="s">
        <v>90</v>
      </c>
      <c r="G1313" t="s">
        <v>93</v>
      </c>
    </row>
    <row r="1314" spans="1:7" x14ac:dyDescent="0.25">
      <c r="A1314" t="s">
        <v>4267</v>
      </c>
      <c r="B1314" t="s">
        <v>4512</v>
      </c>
      <c r="C1314" t="s">
        <v>435</v>
      </c>
      <c r="D1314" t="s">
        <v>3021</v>
      </c>
      <c r="E1314" t="s">
        <v>85</v>
      </c>
      <c r="F1314" t="s">
        <v>90</v>
      </c>
      <c r="G1314" t="s">
        <v>87</v>
      </c>
    </row>
    <row r="1315" spans="1:7" x14ac:dyDescent="0.25">
      <c r="A1315" t="s">
        <v>4513</v>
      </c>
      <c r="B1315" t="s">
        <v>4514</v>
      </c>
      <c r="C1315" t="s">
        <v>273</v>
      </c>
      <c r="D1315" t="s">
        <v>278</v>
      </c>
      <c r="E1315" t="s">
        <v>95</v>
      </c>
      <c r="F1315" t="s">
        <v>90</v>
      </c>
      <c r="G1315" t="s">
        <v>91</v>
      </c>
    </row>
    <row r="1316" spans="1:7" x14ac:dyDescent="0.25">
      <c r="A1316" t="s">
        <v>4160</v>
      </c>
      <c r="B1316" t="s">
        <v>4515</v>
      </c>
      <c r="C1316" t="s">
        <v>435</v>
      </c>
      <c r="D1316" t="s">
        <v>3021</v>
      </c>
      <c r="E1316" t="s">
        <v>85</v>
      </c>
      <c r="F1316" t="s">
        <v>90</v>
      </c>
      <c r="G1316" t="s">
        <v>93</v>
      </c>
    </row>
    <row r="1317" spans="1:7" x14ac:dyDescent="0.25">
      <c r="A1317" t="s">
        <v>128</v>
      </c>
      <c r="B1317" t="s">
        <v>4516</v>
      </c>
      <c r="C1317" t="s">
        <v>435</v>
      </c>
      <c r="D1317" t="s">
        <v>3021</v>
      </c>
      <c r="E1317" t="s">
        <v>95</v>
      </c>
      <c r="F1317" t="s">
        <v>90</v>
      </c>
      <c r="G1317" t="s">
        <v>87</v>
      </c>
    </row>
    <row r="1318" spans="1:7" x14ac:dyDescent="0.25">
      <c r="A1318" t="s">
        <v>4326</v>
      </c>
      <c r="B1318" t="s">
        <v>4517</v>
      </c>
      <c r="C1318" t="s">
        <v>5333</v>
      </c>
      <c r="D1318" t="s">
        <v>5348</v>
      </c>
      <c r="E1318" t="s">
        <v>85</v>
      </c>
      <c r="F1318" t="s">
        <v>90</v>
      </c>
      <c r="G1318" t="s">
        <v>93</v>
      </c>
    </row>
    <row r="1319" spans="1:7" x14ac:dyDescent="0.25">
      <c r="A1319" t="s">
        <v>4518</v>
      </c>
      <c r="B1319" t="s">
        <v>4519</v>
      </c>
      <c r="C1319" t="s">
        <v>50</v>
      </c>
      <c r="D1319" t="s">
        <v>51</v>
      </c>
      <c r="E1319" t="s">
        <v>85</v>
      </c>
      <c r="F1319" t="s">
        <v>110</v>
      </c>
      <c r="G1319" t="s">
        <v>48</v>
      </c>
    </row>
    <row r="1320" spans="1:7" x14ac:dyDescent="0.25">
      <c r="A1320" t="s">
        <v>129</v>
      </c>
      <c r="B1320" t="s">
        <v>4520</v>
      </c>
      <c r="C1320" t="s">
        <v>271</v>
      </c>
      <c r="D1320" t="s">
        <v>272</v>
      </c>
      <c r="E1320" t="s">
        <v>95</v>
      </c>
      <c r="F1320" t="s">
        <v>90</v>
      </c>
      <c r="G1320" t="s">
        <v>91</v>
      </c>
    </row>
    <row r="1321" spans="1:7" x14ac:dyDescent="0.25">
      <c r="A1321" t="s">
        <v>4157</v>
      </c>
      <c r="B1321" t="s">
        <v>4521</v>
      </c>
      <c r="C1321" t="s">
        <v>435</v>
      </c>
      <c r="D1321" t="s">
        <v>3021</v>
      </c>
      <c r="E1321" t="s">
        <v>95</v>
      </c>
      <c r="F1321" t="s">
        <v>90</v>
      </c>
      <c r="G1321" t="s">
        <v>93</v>
      </c>
    </row>
    <row r="1322" spans="1:7" x14ac:dyDescent="0.25">
      <c r="A1322" t="s">
        <v>4522</v>
      </c>
      <c r="B1322" t="s">
        <v>4523</v>
      </c>
      <c r="C1322" t="s">
        <v>311</v>
      </c>
      <c r="D1322" t="s">
        <v>272</v>
      </c>
      <c r="E1322" t="s">
        <v>127</v>
      </c>
      <c r="F1322" t="s">
        <v>90</v>
      </c>
      <c r="G1322" t="s">
        <v>5365</v>
      </c>
    </row>
    <row r="1323" spans="1:7" x14ac:dyDescent="0.25">
      <c r="A1323" t="s">
        <v>4524</v>
      </c>
      <c r="B1323" t="s">
        <v>4525</v>
      </c>
      <c r="C1323" t="s">
        <v>271</v>
      </c>
      <c r="D1323" t="s">
        <v>272</v>
      </c>
      <c r="E1323" t="s">
        <v>89</v>
      </c>
      <c r="F1323" t="s">
        <v>90</v>
      </c>
      <c r="G1323" t="s">
        <v>87</v>
      </c>
    </row>
    <row r="1324" spans="1:7" x14ac:dyDescent="0.25">
      <c r="A1324" t="s">
        <v>4354</v>
      </c>
      <c r="B1324" t="s">
        <v>4526</v>
      </c>
      <c r="C1324" t="s">
        <v>435</v>
      </c>
      <c r="D1324" t="s">
        <v>3021</v>
      </c>
      <c r="E1324" t="s">
        <v>85</v>
      </c>
      <c r="F1324" t="s">
        <v>90</v>
      </c>
      <c r="G1324" t="s">
        <v>87</v>
      </c>
    </row>
    <row r="1325" spans="1:7" x14ac:dyDescent="0.25">
      <c r="A1325" t="s">
        <v>4157</v>
      </c>
      <c r="B1325" t="s">
        <v>4527</v>
      </c>
      <c r="C1325" t="s">
        <v>435</v>
      </c>
      <c r="D1325" t="s">
        <v>3021</v>
      </c>
      <c r="E1325" t="s">
        <v>95</v>
      </c>
      <c r="F1325" t="s">
        <v>86</v>
      </c>
      <c r="G1325" t="s">
        <v>87</v>
      </c>
    </row>
    <row r="1326" spans="1:7" x14ac:dyDescent="0.25">
      <c r="A1326" t="s">
        <v>4267</v>
      </c>
      <c r="B1326" t="s">
        <v>4528</v>
      </c>
      <c r="C1326" t="s">
        <v>435</v>
      </c>
      <c r="D1326" t="s">
        <v>3021</v>
      </c>
      <c r="E1326" t="s">
        <v>85</v>
      </c>
      <c r="F1326" t="s">
        <v>90</v>
      </c>
      <c r="G1326" t="s">
        <v>87</v>
      </c>
    </row>
    <row r="1327" spans="1:7" x14ac:dyDescent="0.25">
      <c r="A1327" t="s">
        <v>4133</v>
      </c>
      <c r="B1327" t="s">
        <v>4529</v>
      </c>
      <c r="C1327" t="s">
        <v>5332</v>
      </c>
      <c r="D1327" t="s">
        <v>5345</v>
      </c>
      <c r="E1327" t="s">
        <v>85</v>
      </c>
      <c r="F1327" t="s">
        <v>90</v>
      </c>
      <c r="G1327" t="s">
        <v>93</v>
      </c>
    </row>
    <row r="1328" spans="1:7" x14ac:dyDescent="0.25">
      <c r="A1328" t="s">
        <v>4202</v>
      </c>
      <c r="B1328" t="s">
        <v>4530</v>
      </c>
      <c r="C1328" t="s">
        <v>1766</v>
      </c>
      <c r="D1328" t="s">
        <v>3021</v>
      </c>
      <c r="E1328" t="s">
        <v>85</v>
      </c>
      <c r="F1328" t="s">
        <v>90</v>
      </c>
      <c r="G1328" t="s">
        <v>48</v>
      </c>
    </row>
    <row r="1329" spans="1:7" x14ac:dyDescent="0.25">
      <c r="A1329" t="s">
        <v>4141</v>
      </c>
      <c r="B1329" t="s">
        <v>4531</v>
      </c>
      <c r="C1329" t="s">
        <v>5331</v>
      </c>
      <c r="D1329" t="s">
        <v>5346</v>
      </c>
      <c r="E1329" t="s">
        <v>95</v>
      </c>
      <c r="F1329" t="s">
        <v>90</v>
      </c>
      <c r="G1329" t="s">
        <v>87</v>
      </c>
    </row>
    <row r="1330" spans="1:7" x14ac:dyDescent="0.25">
      <c r="A1330" t="s">
        <v>4532</v>
      </c>
      <c r="B1330" t="s">
        <v>4533</v>
      </c>
      <c r="C1330" t="s">
        <v>295</v>
      </c>
      <c r="D1330" t="s">
        <v>292</v>
      </c>
      <c r="E1330" t="s">
        <v>109</v>
      </c>
      <c r="F1330" t="s">
        <v>90</v>
      </c>
      <c r="G1330" t="s">
        <v>93</v>
      </c>
    </row>
    <row r="1331" spans="1:7" x14ac:dyDescent="0.25">
      <c r="A1331" t="s">
        <v>119</v>
      </c>
      <c r="B1331" t="s">
        <v>4534</v>
      </c>
      <c r="C1331" t="s">
        <v>287</v>
      </c>
      <c r="D1331" t="s">
        <v>278</v>
      </c>
      <c r="E1331" t="s">
        <v>130</v>
      </c>
      <c r="F1331" t="s">
        <v>90</v>
      </c>
      <c r="G1331" t="s">
        <v>87</v>
      </c>
    </row>
    <row r="1332" spans="1:7" x14ac:dyDescent="0.25">
      <c r="A1332" t="s">
        <v>4234</v>
      </c>
      <c r="B1332" t="s">
        <v>4535</v>
      </c>
      <c r="C1332" t="s">
        <v>1766</v>
      </c>
      <c r="D1332" t="s">
        <v>3021</v>
      </c>
      <c r="E1332" t="s">
        <v>95</v>
      </c>
      <c r="F1332" t="s">
        <v>90</v>
      </c>
      <c r="G1332" t="s">
        <v>93</v>
      </c>
    </row>
    <row r="1333" spans="1:7" x14ac:dyDescent="0.25">
      <c r="A1333" t="s">
        <v>4157</v>
      </c>
      <c r="B1333" t="s">
        <v>4536</v>
      </c>
      <c r="C1333" t="s">
        <v>435</v>
      </c>
      <c r="D1333" t="s">
        <v>3021</v>
      </c>
      <c r="E1333" t="s">
        <v>95</v>
      </c>
      <c r="F1333" t="s">
        <v>90</v>
      </c>
      <c r="G1333" t="s">
        <v>87</v>
      </c>
    </row>
    <row r="1334" spans="1:7" x14ac:dyDescent="0.25">
      <c r="A1334" t="s">
        <v>4135</v>
      </c>
      <c r="B1334" t="s">
        <v>4537</v>
      </c>
      <c r="C1334" t="s">
        <v>435</v>
      </c>
      <c r="D1334" t="s">
        <v>3021</v>
      </c>
      <c r="E1334" t="s">
        <v>95</v>
      </c>
      <c r="F1334" t="s">
        <v>90</v>
      </c>
      <c r="G1334" t="s">
        <v>87</v>
      </c>
    </row>
    <row r="1335" spans="1:7" x14ac:dyDescent="0.25">
      <c r="A1335" t="s">
        <v>4234</v>
      </c>
      <c r="B1335" t="s">
        <v>4538</v>
      </c>
      <c r="C1335" t="s">
        <v>435</v>
      </c>
      <c r="D1335" t="s">
        <v>3021</v>
      </c>
      <c r="E1335" t="s">
        <v>95</v>
      </c>
      <c r="F1335" t="s">
        <v>90</v>
      </c>
      <c r="G1335" t="s">
        <v>93</v>
      </c>
    </row>
    <row r="1336" spans="1:7" x14ac:dyDescent="0.25">
      <c r="A1336" t="s">
        <v>4468</v>
      </c>
      <c r="B1336" t="s">
        <v>4539</v>
      </c>
      <c r="C1336" t="s">
        <v>1766</v>
      </c>
      <c r="D1336" t="s">
        <v>3021</v>
      </c>
      <c r="E1336" t="s">
        <v>85</v>
      </c>
      <c r="F1336" t="s">
        <v>90</v>
      </c>
      <c r="G1336" t="s">
        <v>93</v>
      </c>
    </row>
    <row r="1337" spans="1:7" x14ac:dyDescent="0.25">
      <c r="A1337" t="s">
        <v>4157</v>
      </c>
      <c r="B1337" t="s">
        <v>4540</v>
      </c>
      <c r="C1337" t="s">
        <v>271</v>
      </c>
      <c r="D1337" t="s">
        <v>272</v>
      </c>
      <c r="E1337" t="s">
        <v>95</v>
      </c>
      <c r="F1337" t="s">
        <v>90</v>
      </c>
      <c r="G1337" t="s">
        <v>93</v>
      </c>
    </row>
    <row r="1338" spans="1:7" x14ac:dyDescent="0.25">
      <c r="A1338" t="s">
        <v>4471</v>
      </c>
      <c r="B1338" t="s">
        <v>4541</v>
      </c>
      <c r="C1338" t="s">
        <v>435</v>
      </c>
      <c r="D1338" t="s">
        <v>3021</v>
      </c>
      <c r="E1338" t="s">
        <v>134</v>
      </c>
      <c r="F1338" t="s">
        <v>90</v>
      </c>
      <c r="G1338" t="s">
        <v>87</v>
      </c>
    </row>
    <row r="1339" spans="1:7" x14ac:dyDescent="0.25">
      <c r="A1339" t="s">
        <v>4542</v>
      </c>
      <c r="B1339" t="s">
        <v>4543</v>
      </c>
      <c r="C1339" t="s">
        <v>1766</v>
      </c>
      <c r="D1339" t="s">
        <v>3021</v>
      </c>
      <c r="E1339" t="s">
        <v>85</v>
      </c>
      <c r="F1339" t="s">
        <v>90</v>
      </c>
      <c r="G1339" t="s">
        <v>93</v>
      </c>
    </row>
    <row r="1340" spans="1:7" x14ac:dyDescent="0.25">
      <c r="A1340" t="s">
        <v>4334</v>
      </c>
      <c r="B1340" t="s">
        <v>4544</v>
      </c>
      <c r="C1340" t="s">
        <v>271</v>
      </c>
      <c r="D1340" t="s">
        <v>272</v>
      </c>
      <c r="E1340" t="s">
        <v>85</v>
      </c>
      <c r="F1340" t="s">
        <v>90</v>
      </c>
      <c r="G1340" t="s">
        <v>87</v>
      </c>
    </row>
    <row r="1341" spans="1:7" x14ac:dyDescent="0.25">
      <c r="A1341" t="s">
        <v>4234</v>
      </c>
      <c r="B1341" t="s">
        <v>4545</v>
      </c>
      <c r="C1341" t="s">
        <v>435</v>
      </c>
      <c r="D1341" t="s">
        <v>3021</v>
      </c>
      <c r="E1341" t="s">
        <v>95</v>
      </c>
      <c r="F1341" t="s">
        <v>90</v>
      </c>
      <c r="G1341" t="s">
        <v>93</v>
      </c>
    </row>
    <row r="1342" spans="1:7" x14ac:dyDescent="0.25">
      <c r="A1342" t="s">
        <v>4468</v>
      </c>
      <c r="B1342" t="s">
        <v>4546</v>
      </c>
      <c r="C1342" t="s">
        <v>1766</v>
      </c>
      <c r="D1342" t="s">
        <v>3021</v>
      </c>
      <c r="E1342" t="s">
        <v>85</v>
      </c>
      <c r="F1342" t="s">
        <v>90</v>
      </c>
      <c r="G1342" t="s">
        <v>93</v>
      </c>
    </row>
    <row r="1343" spans="1:7" x14ac:dyDescent="0.25">
      <c r="A1343" t="s">
        <v>4547</v>
      </c>
      <c r="B1343" t="s">
        <v>4548</v>
      </c>
      <c r="C1343" t="s">
        <v>1766</v>
      </c>
      <c r="D1343" t="s">
        <v>3021</v>
      </c>
      <c r="E1343" t="s">
        <v>102</v>
      </c>
      <c r="F1343" t="s">
        <v>90</v>
      </c>
      <c r="G1343" t="s">
        <v>93</v>
      </c>
    </row>
    <row r="1344" spans="1:7" x14ac:dyDescent="0.25">
      <c r="A1344" t="s">
        <v>4349</v>
      </c>
      <c r="B1344" t="s">
        <v>4549</v>
      </c>
      <c r="C1344" t="s">
        <v>5334</v>
      </c>
      <c r="D1344" t="s">
        <v>5346</v>
      </c>
      <c r="E1344" t="s">
        <v>5358</v>
      </c>
      <c r="F1344" t="s">
        <v>90</v>
      </c>
      <c r="G1344" t="s">
        <v>35</v>
      </c>
    </row>
    <row r="1345" spans="1:7" x14ac:dyDescent="0.25">
      <c r="A1345" t="s">
        <v>4378</v>
      </c>
      <c r="B1345" t="s">
        <v>4550</v>
      </c>
      <c r="C1345" t="s">
        <v>435</v>
      </c>
      <c r="D1345" t="s">
        <v>3021</v>
      </c>
      <c r="E1345" t="s">
        <v>95</v>
      </c>
      <c r="F1345" t="s">
        <v>90</v>
      </c>
      <c r="G1345" t="s">
        <v>93</v>
      </c>
    </row>
    <row r="1346" spans="1:7" x14ac:dyDescent="0.25">
      <c r="A1346" t="s">
        <v>4551</v>
      </c>
      <c r="B1346" t="s">
        <v>4552</v>
      </c>
      <c r="C1346" t="s">
        <v>1350</v>
      </c>
      <c r="D1346" t="s">
        <v>5350</v>
      </c>
      <c r="E1346" t="s">
        <v>127</v>
      </c>
      <c r="F1346" t="s">
        <v>90</v>
      </c>
      <c r="G1346" t="s">
        <v>35</v>
      </c>
    </row>
    <row r="1347" spans="1:7" x14ac:dyDescent="0.25">
      <c r="A1347" t="s">
        <v>4465</v>
      </c>
      <c r="B1347" t="s">
        <v>4553</v>
      </c>
      <c r="C1347" t="s">
        <v>5332</v>
      </c>
      <c r="D1347" t="s">
        <v>5345</v>
      </c>
      <c r="E1347" t="s">
        <v>85</v>
      </c>
      <c r="F1347" t="s">
        <v>90</v>
      </c>
      <c r="G1347" t="s">
        <v>87</v>
      </c>
    </row>
    <row r="1348" spans="1:7" x14ac:dyDescent="0.25">
      <c r="A1348" t="s">
        <v>4554</v>
      </c>
      <c r="B1348" t="s">
        <v>4555</v>
      </c>
      <c r="C1348" t="s">
        <v>5332</v>
      </c>
      <c r="D1348" t="s">
        <v>5345</v>
      </c>
      <c r="E1348" t="s">
        <v>95</v>
      </c>
      <c r="F1348" t="s">
        <v>90</v>
      </c>
      <c r="G1348" t="s">
        <v>87</v>
      </c>
    </row>
    <row r="1349" spans="1:7" x14ac:dyDescent="0.25">
      <c r="A1349" t="s">
        <v>4556</v>
      </c>
      <c r="B1349" t="s">
        <v>4557</v>
      </c>
      <c r="C1349" t="s">
        <v>435</v>
      </c>
      <c r="D1349" t="s">
        <v>3021</v>
      </c>
      <c r="E1349" t="s">
        <v>102</v>
      </c>
      <c r="F1349" t="s">
        <v>90</v>
      </c>
      <c r="G1349" t="s">
        <v>87</v>
      </c>
    </row>
    <row r="1350" spans="1:7" x14ac:dyDescent="0.25">
      <c r="A1350" t="s">
        <v>4202</v>
      </c>
      <c r="B1350" t="s">
        <v>4558</v>
      </c>
      <c r="C1350" t="s">
        <v>1766</v>
      </c>
      <c r="D1350" t="s">
        <v>3021</v>
      </c>
      <c r="E1350" t="s">
        <v>85</v>
      </c>
      <c r="F1350" t="s">
        <v>90</v>
      </c>
      <c r="G1350" t="s">
        <v>93</v>
      </c>
    </row>
    <row r="1351" spans="1:7" x14ac:dyDescent="0.25">
      <c r="A1351" t="s">
        <v>4124</v>
      </c>
      <c r="B1351" t="s">
        <v>4559</v>
      </c>
      <c r="C1351" t="s">
        <v>271</v>
      </c>
      <c r="D1351" t="s">
        <v>272</v>
      </c>
      <c r="E1351" t="s">
        <v>95</v>
      </c>
      <c r="F1351" t="s">
        <v>90</v>
      </c>
      <c r="G1351" t="s">
        <v>87</v>
      </c>
    </row>
    <row r="1352" spans="1:7" x14ac:dyDescent="0.25">
      <c r="A1352" t="s">
        <v>4267</v>
      </c>
      <c r="B1352" t="s">
        <v>4560</v>
      </c>
      <c r="C1352" t="s">
        <v>435</v>
      </c>
      <c r="D1352" t="s">
        <v>3021</v>
      </c>
      <c r="E1352" t="s">
        <v>85</v>
      </c>
      <c r="F1352" t="s">
        <v>90</v>
      </c>
      <c r="G1352" t="s">
        <v>87</v>
      </c>
    </row>
    <row r="1353" spans="1:7" x14ac:dyDescent="0.25">
      <c r="A1353" t="s">
        <v>4166</v>
      </c>
      <c r="B1353" t="s">
        <v>4561</v>
      </c>
      <c r="C1353" t="s">
        <v>435</v>
      </c>
      <c r="D1353" t="s">
        <v>3021</v>
      </c>
      <c r="E1353" t="s">
        <v>89</v>
      </c>
      <c r="F1353" t="s">
        <v>90</v>
      </c>
      <c r="G1353" t="s">
        <v>87</v>
      </c>
    </row>
    <row r="1354" spans="1:7" x14ac:dyDescent="0.25">
      <c r="A1354" t="s">
        <v>4456</v>
      </c>
      <c r="B1354" t="s">
        <v>4562</v>
      </c>
      <c r="C1354" t="s">
        <v>435</v>
      </c>
      <c r="D1354" t="s">
        <v>3021</v>
      </c>
      <c r="E1354" t="s">
        <v>89</v>
      </c>
      <c r="F1354" t="s">
        <v>90</v>
      </c>
      <c r="G1354" t="s">
        <v>93</v>
      </c>
    </row>
    <row r="1355" spans="1:7" x14ac:dyDescent="0.25">
      <c r="A1355" t="s">
        <v>4135</v>
      </c>
      <c r="B1355" t="s">
        <v>4563</v>
      </c>
      <c r="C1355" t="s">
        <v>435</v>
      </c>
      <c r="D1355" t="s">
        <v>3021</v>
      </c>
      <c r="E1355" t="s">
        <v>95</v>
      </c>
      <c r="F1355" t="s">
        <v>90</v>
      </c>
      <c r="G1355" t="s">
        <v>87</v>
      </c>
    </row>
    <row r="1356" spans="1:7" x14ac:dyDescent="0.25">
      <c r="A1356" t="s">
        <v>4234</v>
      </c>
      <c r="B1356" t="s">
        <v>4564</v>
      </c>
      <c r="C1356" t="s">
        <v>435</v>
      </c>
      <c r="D1356" t="s">
        <v>3021</v>
      </c>
      <c r="E1356" t="s">
        <v>95</v>
      </c>
      <c r="F1356" t="s">
        <v>90</v>
      </c>
      <c r="G1356" t="s">
        <v>87</v>
      </c>
    </row>
    <row r="1357" spans="1:7" x14ac:dyDescent="0.25">
      <c r="A1357" t="s">
        <v>4565</v>
      </c>
      <c r="B1357" t="s">
        <v>4566</v>
      </c>
      <c r="C1357" t="s">
        <v>435</v>
      </c>
      <c r="D1357" t="s">
        <v>3021</v>
      </c>
      <c r="E1357" t="s">
        <v>89</v>
      </c>
      <c r="F1357" t="s">
        <v>90</v>
      </c>
      <c r="G1357" t="s">
        <v>87</v>
      </c>
    </row>
    <row r="1358" spans="1:7" x14ac:dyDescent="0.25">
      <c r="A1358" t="s">
        <v>4135</v>
      </c>
      <c r="B1358" t="s">
        <v>4567</v>
      </c>
      <c r="C1358" t="s">
        <v>435</v>
      </c>
      <c r="D1358" t="s">
        <v>3021</v>
      </c>
      <c r="E1358" t="s">
        <v>95</v>
      </c>
      <c r="F1358" t="s">
        <v>90</v>
      </c>
      <c r="G1358" t="s">
        <v>87</v>
      </c>
    </row>
    <row r="1359" spans="1:7" x14ac:dyDescent="0.25">
      <c r="A1359" t="s">
        <v>4294</v>
      </c>
      <c r="B1359" t="s">
        <v>4568</v>
      </c>
      <c r="C1359" t="s">
        <v>273</v>
      </c>
      <c r="D1359" t="s">
        <v>278</v>
      </c>
      <c r="E1359" t="s">
        <v>102</v>
      </c>
      <c r="F1359" t="s">
        <v>86</v>
      </c>
      <c r="G1359" t="s">
        <v>91</v>
      </c>
    </row>
    <row r="1360" spans="1:7" x14ac:dyDescent="0.25">
      <c r="A1360" t="s">
        <v>4487</v>
      </c>
      <c r="B1360" t="s">
        <v>4569</v>
      </c>
      <c r="C1360" t="s">
        <v>1766</v>
      </c>
      <c r="D1360" t="s">
        <v>3021</v>
      </c>
      <c r="E1360" t="s">
        <v>89</v>
      </c>
      <c r="F1360" t="s">
        <v>90</v>
      </c>
      <c r="G1360" t="s">
        <v>87</v>
      </c>
    </row>
    <row r="1361" spans="1:7" x14ac:dyDescent="0.25">
      <c r="A1361" t="s">
        <v>4570</v>
      </c>
      <c r="B1361" t="s">
        <v>4571</v>
      </c>
      <c r="C1361" t="s">
        <v>435</v>
      </c>
      <c r="D1361" t="s">
        <v>3021</v>
      </c>
      <c r="E1361" t="s">
        <v>85</v>
      </c>
      <c r="F1361" t="s">
        <v>90</v>
      </c>
      <c r="G1361" t="s">
        <v>87</v>
      </c>
    </row>
    <row r="1362" spans="1:7" x14ac:dyDescent="0.25">
      <c r="A1362" t="s">
        <v>131</v>
      </c>
      <c r="B1362" t="s">
        <v>4572</v>
      </c>
      <c r="C1362" t="s">
        <v>288</v>
      </c>
      <c r="D1362" t="s">
        <v>28</v>
      </c>
      <c r="E1362" t="s">
        <v>132</v>
      </c>
      <c r="F1362" t="s">
        <v>114</v>
      </c>
      <c r="G1362" t="s">
        <v>115</v>
      </c>
    </row>
    <row r="1363" spans="1:7" x14ac:dyDescent="0.25">
      <c r="A1363" t="s">
        <v>4294</v>
      </c>
      <c r="B1363" t="s">
        <v>4573</v>
      </c>
      <c r="C1363" t="s">
        <v>273</v>
      </c>
      <c r="D1363" t="s">
        <v>278</v>
      </c>
      <c r="E1363" t="s">
        <v>102</v>
      </c>
      <c r="F1363" t="s">
        <v>86</v>
      </c>
      <c r="G1363" t="s">
        <v>91</v>
      </c>
    </row>
    <row r="1364" spans="1:7" x14ac:dyDescent="0.25">
      <c r="A1364" t="s">
        <v>4556</v>
      </c>
      <c r="B1364" t="s">
        <v>4574</v>
      </c>
      <c r="C1364" t="s">
        <v>1766</v>
      </c>
      <c r="D1364" t="s">
        <v>3021</v>
      </c>
      <c r="E1364" t="s">
        <v>102</v>
      </c>
      <c r="F1364" t="s">
        <v>90</v>
      </c>
      <c r="G1364" t="s">
        <v>87</v>
      </c>
    </row>
    <row r="1365" spans="1:7" x14ac:dyDescent="0.25">
      <c r="A1365" t="s">
        <v>4232</v>
      </c>
      <c r="B1365" t="s">
        <v>4575</v>
      </c>
      <c r="C1365" t="s">
        <v>273</v>
      </c>
      <c r="D1365" t="s">
        <v>278</v>
      </c>
      <c r="E1365" t="s">
        <v>95</v>
      </c>
      <c r="F1365" t="s">
        <v>90</v>
      </c>
      <c r="G1365" t="s">
        <v>93</v>
      </c>
    </row>
    <row r="1366" spans="1:7" x14ac:dyDescent="0.25">
      <c r="A1366" t="s">
        <v>4186</v>
      </c>
      <c r="B1366" t="s">
        <v>4576</v>
      </c>
      <c r="C1366" t="s">
        <v>435</v>
      </c>
      <c r="D1366" t="s">
        <v>3021</v>
      </c>
      <c r="E1366" t="s">
        <v>109</v>
      </c>
      <c r="F1366" t="s">
        <v>90</v>
      </c>
      <c r="G1366" t="s">
        <v>87</v>
      </c>
    </row>
    <row r="1367" spans="1:7" x14ac:dyDescent="0.25">
      <c r="A1367" t="s">
        <v>119</v>
      </c>
      <c r="B1367" t="s">
        <v>4577</v>
      </c>
      <c r="C1367" t="s">
        <v>273</v>
      </c>
      <c r="D1367" t="s">
        <v>274</v>
      </c>
      <c r="E1367" t="s">
        <v>130</v>
      </c>
      <c r="F1367" t="s">
        <v>90</v>
      </c>
      <c r="G1367" t="s">
        <v>91</v>
      </c>
    </row>
    <row r="1368" spans="1:7" x14ac:dyDescent="0.25">
      <c r="A1368" t="s">
        <v>4578</v>
      </c>
      <c r="B1368" t="s">
        <v>4579</v>
      </c>
      <c r="C1368" t="s">
        <v>5331</v>
      </c>
      <c r="D1368" t="s">
        <v>5346</v>
      </c>
      <c r="E1368" t="s">
        <v>95</v>
      </c>
      <c r="F1368" t="s">
        <v>90</v>
      </c>
      <c r="G1368" t="s">
        <v>87</v>
      </c>
    </row>
    <row r="1369" spans="1:7" x14ac:dyDescent="0.25">
      <c r="A1369" t="s">
        <v>4234</v>
      </c>
      <c r="B1369" t="s">
        <v>4580</v>
      </c>
      <c r="C1369" t="s">
        <v>435</v>
      </c>
      <c r="D1369" t="s">
        <v>3021</v>
      </c>
      <c r="E1369" t="s">
        <v>95</v>
      </c>
      <c r="F1369" t="s">
        <v>90</v>
      </c>
      <c r="G1369" t="s">
        <v>93</v>
      </c>
    </row>
    <row r="1370" spans="1:7" x14ac:dyDescent="0.25">
      <c r="A1370" t="s">
        <v>4581</v>
      </c>
      <c r="B1370" t="s">
        <v>4582</v>
      </c>
      <c r="C1370" t="s">
        <v>435</v>
      </c>
      <c r="D1370" t="s">
        <v>3021</v>
      </c>
      <c r="E1370" t="s">
        <v>89</v>
      </c>
      <c r="F1370" t="s">
        <v>90</v>
      </c>
      <c r="G1370" t="s">
        <v>87</v>
      </c>
    </row>
    <row r="1371" spans="1:7" x14ac:dyDescent="0.25">
      <c r="A1371" t="s">
        <v>4243</v>
      </c>
      <c r="B1371" t="s">
        <v>4583</v>
      </c>
      <c r="C1371" t="s">
        <v>273</v>
      </c>
      <c r="D1371" t="s">
        <v>278</v>
      </c>
      <c r="E1371" t="s">
        <v>95</v>
      </c>
      <c r="F1371" t="s">
        <v>86</v>
      </c>
      <c r="G1371" t="s">
        <v>87</v>
      </c>
    </row>
    <row r="1372" spans="1:7" x14ac:dyDescent="0.25">
      <c r="A1372" t="s">
        <v>4487</v>
      </c>
      <c r="B1372" t="s">
        <v>4584</v>
      </c>
      <c r="C1372" t="s">
        <v>1766</v>
      </c>
      <c r="D1372" t="s">
        <v>3021</v>
      </c>
      <c r="E1372" t="s">
        <v>89</v>
      </c>
      <c r="F1372" t="s">
        <v>90</v>
      </c>
      <c r="G1372" t="s">
        <v>87</v>
      </c>
    </row>
    <row r="1373" spans="1:7" x14ac:dyDescent="0.25">
      <c r="A1373" t="s">
        <v>4169</v>
      </c>
      <c r="B1373" t="s">
        <v>4585</v>
      </c>
      <c r="C1373" t="s">
        <v>5332</v>
      </c>
      <c r="D1373" t="s">
        <v>5345</v>
      </c>
      <c r="E1373" t="s">
        <v>89</v>
      </c>
      <c r="F1373" t="s">
        <v>90</v>
      </c>
      <c r="G1373" t="s">
        <v>87</v>
      </c>
    </row>
    <row r="1374" spans="1:7" x14ac:dyDescent="0.25">
      <c r="A1374" t="s">
        <v>4232</v>
      </c>
      <c r="B1374" t="s">
        <v>4586</v>
      </c>
      <c r="C1374" t="s">
        <v>287</v>
      </c>
      <c r="D1374" t="s">
        <v>278</v>
      </c>
      <c r="E1374" t="s">
        <v>95</v>
      </c>
      <c r="F1374" t="s">
        <v>90</v>
      </c>
      <c r="G1374" t="s">
        <v>91</v>
      </c>
    </row>
    <row r="1375" spans="1:7" x14ac:dyDescent="0.25">
      <c r="A1375" t="s">
        <v>4504</v>
      </c>
      <c r="B1375" t="s">
        <v>4587</v>
      </c>
      <c r="C1375" t="s">
        <v>435</v>
      </c>
      <c r="D1375" t="s">
        <v>3021</v>
      </c>
      <c r="E1375" t="s">
        <v>85</v>
      </c>
      <c r="F1375" t="s">
        <v>90</v>
      </c>
      <c r="G1375" t="s">
        <v>93</v>
      </c>
    </row>
    <row r="1376" spans="1:7" x14ac:dyDescent="0.25">
      <c r="A1376" t="s">
        <v>4135</v>
      </c>
      <c r="B1376" t="s">
        <v>4588</v>
      </c>
      <c r="C1376" t="s">
        <v>435</v>
      </c>
      <c r="D1376" t="s">
        <v>3021</v>
      </c>
      <c r="E1376" t="s">
        <v>95</v>
      </c>
      <c r="F1376" t="s">
        <v>90</v>
      </c>
      <c r="G1376" t="s">
        <v>93</v>
      </c>
    </row>
    <row r="1377" spans="1:7" x14ac:dyDescent="0.25">
      <c r="A1377" t="s">
        <v>4169</v>
      </c>
      <c r="B1377" t="s">
        <v>4589</v>
      </c>
      <c r="C1377" t="s">
        <v>5332</v>
      </c>
      <c r="D1377" t="s">
        <v>5345</v>
      </c>
      <c r="E1377" t="s">
        <v>89</v>
      </c>
      <c r="F1377" t="s">
        <v>90</v>
      </c>
      <c r="G1377" t="s">
        <v>87</v>
      </c>
    </row>
    <row r="1378" spans="1:7" x14ac:dyDescent="0.25">
      <c r="A1378" t="s">
        <v>4135</v>
      </c>
      <c r="B1378" t="s">
        <v>4590</v>
      </c>
      <c r="C1378" t="s">
        <v>435</v>
      </c>
      <c r="D1378" t="s">
        <v>3021</v>
      </c>
      <c r="E1378" t="s">
        <v>95</v>
      </c>
      <c r="F1378" t="s">
        <v>90</v>
      </c>
      <c r="G1378" t="s">
        <v>87</v>
      </c>
    </row>
    <row r="1379" spans="1:7" x14ac:dyDescent="0.25">
      <c r="A1379" t="s">
        <v>4480</v>
      </c>
      <c r="B1379" t="s">
        <v>4591</v>
      </c>
      <c r="C1379" t="s">
        <v>1766</v>
      </c>
      <c r="D1379" t="s">
        <v>3021</v>
      </c>
      <c r="E1379" t="s">
        <v>85</v>
      </c>
      <c r="F1379" t="s">
        <v>90</v>
      </c>
      <c r="G1379" t="s">
        <v>93</v>
      </c>
    </row>
    <row r="1380" spans="1:7" x14ac:dyDescent="0.25">
      <c r="A1380" t="s">
        <v>4169</v>
      </c>
      <c r="B1380" t="s">
        <v>4592</v>
      </c>
      <c r="C1380" t="s">
        <v>5330</v>
      </c>
      <c r="D1380" t="s">
        <v>5345</v>
      </c>
      <c r="E1380" t="s">
        <v>89</v>
      </c>
      <c r="F1380" t="s">
        <v>90</v>
      </c>
      <c r="G1380" t="s">
        <v>87</v>
      </c>
    </row>
    <row r="1381" spans="1:7" x14ac:dyDescent="0.25">
      <c r="A1381" t="s">
        <v>4169</v>
      </c>
      <c r="B1381" t="s">
        <v>4593</v>
      </c>
      <c r="C1381" t="s">
        <v>5330</v>
      </c>
      <c r="D1381" t="s">
        <v>5345</v>
      </c>
      <c r="E1381" t="s">
        <v>89</v>
      </c>
      <c r="F1381" t="s">
        <v>90</v>
      </c>
      <c r="G1381" t="s">
        <v>87</v>
      </c>
    </row>
    <row r="1382" spans="1:7" x14ac:dyDescent="0.25">
      <c r="A1382" t="s">
        <v>4510</v>
      </c>
      <c r="B1382" t="s">
        <v>4594</v>
      </c>
      <c r="C1382" t="s">
        <v>1766</v>
      </c>
      <c r="D1382" t="s">
        <v>3021</v>
      </c>
      <c r="E1382" t="s">
        <v>85</v>
      </c>
      <c r="F1382" t="s">
        <v>90</v>
      </c>
      <c r="G1382" t="s">
        <v>87</v>
      </c>
    </row>
    <row r="1383" spans="1:7" x14ac:dyDescent="0.25">
      <c r="A1383" t="s">
        <v>4326</v>
      </c>
      <c r="B1383" t="s">
        <v>4595</v>
      </c>
      <c r="C1383" t="s">
        <v>435</v>
      </c>
      <c r="D1383" t="s">
        <v>3021</v>
      </c>
      <c r="E1383" t="s">
        <v>85</v>
      </c>
      <c r="F1383" t="s">
        <v>90</v>
      </c>
      <c r="G1383" t="s">
        <v>93</v>
      </c>
    </row>
    <row r="1384" spans="1:7" x14ac:dyDescent="0.25">
      <c r="A1384" t="s">
        <v>4596</v>
      </c>
      <c r="B1384" t="s">
        <v>4597</v>
      </c>
      <c r="C1384" t="s">
        <v>435</v>
      </c>
      <c r="D1384" t="s">
        <v>3021</v>
      </c>
      <c r="E1384" t="s">
        <v>134</v>
      </c>
      <c r="F1384" t="s">
        <v>90</v>
      </c>
      <c r="G1384" t="s">
        <v>87</v>
      </c>
    </row>
    <row r="1385" spans="1:7" x14ac:dyDescent="0.25">
      <c r="A1385" t="s">
        <v>4267</v>
      </c>
      <c r="B1385" t="s">
        <v>4598</v>
      </c>
      <c r="C1385" t="s">
        <v>435</v>
      </c>
      <c r="D1385" t="s">
        <v>3021</v>
      </c>
      <c r="E1385" t="s">
        <v>109</v>
      </c>
      <c r="F1385" t="s">
        <v>90</v>
      </c>
      <c r="G1385" t="s">
        <v>93</v>
      </c>
    </row>
    <row r="1386" spans="1:7" x14ac:dyDescent="0.25">
      <c r="A1386" t="s">
        <v>4326</v>
      </c>
      <c r="B1386" t="s">
        <v>4599</v>
      </c>
      <c r="C1386" t="s">
        <v>435</v>
      </c>
      <c r="D1386" t="s">
        <v>3021</v>
      </c>
      <c r="E1386" t="s">
        <v>85</v>
      </c>
      <c r="F1386" t="s">
        <v>90</v>
      </c>
      <c r="G1386" t="s">
        <v>93</v>
      </c>
    </row>
    <row r="1387" spans="1:7" x14ac:dyDescent="0.25">
      <c r="A1387" t="s">
        <v>4326</v>
      </c>
      <c r="B1387" t="s">
        <v>4600</v>
      </c>
      <c r="C1387" t="s">
        <v>435</v>
      </c>
      <c r="D1387" t="s">
        <v>3021</v>
      </c>
      <c r="E1387" t="s">
        <v>85</v>
      </c>
      <c r="F1387" t="s">
        <v>90</v>
      </c>
      <c r="G1387" t="s">
        <v>93</v>
      </c>
    </row>
    <row r="1388" spans="1:7" x14ac:dyDescent="0.25">
      <c r="A1388" t="s">
        <v>4192</v>
      </c>
      <c r="B1388" t="s">
        <v>4601</v>
      </c>
      <c r="C1388" t="s">
        <v>271</v>
      </c>
      <c r="D1388" t="s">
        <v>272</v>
      </c>
      <c r="E1388" t="s">
        <v>85</v>
      </c>
      <c r="F1388" t="s">
        <v>90</v>
      </c>
      <c r="G1388" t="s">
        <v>87</v>
      </c>
    </row>
    <row r="1389" spans="1:7" x14ac:dyDescent="0.25">
      <c r="A1389" t="s">
        <v>4326</v>
      </c>
      <c r="B1389" t="s">
        <v>4602</v>
      </c>
      <c r="C1389" t="s">
        <v>5333</v>
      </c>
      <c r="D1389" t="s">
        <v>5348</v>
      </c>
      <c r="E1389" t="s">
        <v>85</v>
      </c>
      <c r="F1389" t="s">
        <v>90</v>
      </c>
      <c r="G1389" t="s">
        <v>93</v>
      </c>
    </row>
    <row r="1390" spans="1:7" x14ac:dyDescent="0.25">
      <c r="A1390" t="s">
        <v>4124</v>
      </c>
      <c r="B1390" t="s">
        <v>4603</v>
      </c>
      <c r="C1390" t="s">
        <v>271</v>
      </c>
      <c r="D1390" t="s">
        <v>272</v>
      </c>
      <c r="E1390" t="s">
        <v>95</v>
      </c>
      <c r="F1390" t="s">
        <v>90</v>
      </c>
      <c r="G1390" t="s">
        <v>87</v>
      </c>
    </row>
    <row r="1391" spans="1:7" x14ac:dyDescent="0.25">
      <c r="A1391" t="s">
        <v>4130</v>
      </c>
      <c r="B1391" t="s">
        <v>4604</v>
      </c>
      <c r="C1391" t="s">
        <v>1766</v>
      </c>
      <c r="D1391" t="s">
        <v>3021</v>
      </c>
      <c r="E1391" t="s">
        <v>95</v>
      </c>
      <c r="F1391" t="s">
        <v>90</v>
      </c>
      <c r="G1391" t="s">
        <v>87</v>
      </c>
    </row>
    <row r="1392" spans="1:7" x14ac:dyDescent="0.25">
      <c r="A1392" t="s">
        <v>4267</v>
      </c>
      <c r="B1392" t="s">
        <v>4605</v>
      </c>
      <c r="C1392" t="s">
        <v>435</v>
      </c>
      <c r="D1392" t="s">
        <v>3021</v>
      </c>
      <c r="E1392" t="s">
        <v>4123</v>
      </c>
      <c r="G1392" t="s">
        <v>4606</v>
      </c>
    </row>
    <row r="1393" spans="1:7" x14ac:dyDescent="0.25">
      <c r="A1393" t="s">
        <v>4471</v>
      </c>
      <c r="B1393" t="s">
        <v>4607</v>
      </c>
      <c r="C1393" t="s">
        <v>435</v>
      </c>
      <c r="D1393" t="s">
        <v>3021</v>
      </c>
      <c r="E1393" t="s">
        <v>134</v>
      </c>
      <c r="F1393" t="s">
        <v>90</v>
      </c>
      <c r="G1393" t="s">
        <v>87</v>
      </c>
    </row>
    <row r="1394" spans="1:7" x14ac:dyDescent="0.25">
      <c r="A1394" t="s">
        <v>4334</v>
      </c>
      <c r="B1394" t="s">
        <v>4608</v>
      </c>
      <c r="C1394" t="s">
        <v>271</v>
      </c>
      <c r="D1394" t="s">
        <v>272</v>
      </c>
      <c r="E1394" t="s">
        <v>85</v>
      </c>
      <c r="F1394" t="s">
        <v>90</v>
      </c>
      <c r="G1394" t="s">
        <v>87</v>
      </c>
    </row>
    <row r="1395" spans="1:7" x14ac:dyDescent="0.25">
      <c r="A1395" t="s">
        <v>4267</v>
      </c>
      <c r="B1395" t="s">
        <v>4609</v>
      </c>
      <c r="C1395" t="s">
        <v>435</v>
      </c>
      <c r="D1395" t="s">
        <v>3021</v>
      </c>
      <c r="E1395" t="s">
        <v>85</v>
      </c>
      <c r="F1395" t="s">
        <v>90</v>
      </c>
      <c r="G1395" t="s">
        <v>87</v>
      </c>
    </row>
    <row r="1396" spans="1:7" x14ac:dyDescent="0.25">
      <c r="A1396" t="s">
        <v>4192</v>
      </c>
      <c r="B1396" t="s">
        <v>4610</v>
      </c>
      <c r="C1396" t="s">
        <v>271</v>
      </c>
      <c r="D1396" t="s">
        <v>272</v>
      </c>
      <c r="E1396" t="s">
        <v>85</v>
      </c>
      <c r="F1396" t="s">
        <v>90</v>
      </c>
      <c r="G1396" t="s">
        <v>87</v>
      </c>
    </row>
    <row r="1397" spans="1:7" x14ac:dyDescent="0.25">
      <c r="A1397" t="s">
        <v>4487</v>
      </c>
      <c r="B1397" t="s">
        <v>4611</v>
      </c>
      <c r="C1397" t="s">
        <v>435</v>
      </c>
      <c r="D1397" t="s">
        <v>3021</v>
      </c>
      <c r="E1397" t="s">
        <v>89</v>
      </c>
      <c r="F1397" t="s">
        <v>90</v>
      </c>
      <c r="G1397" t="s">
        <v>93</v>
      </c>
    </row>
    <row r="1398" spans="1:7" x14ac:dyDescent="0.25">
      <c r="A1398" t="s">
        <v>4612</v>
      </c>
      <c r="B1398" t="s">
        <v>4613</v>
      </c>
      <c r="C1398" t="s">
        <v>277</v>
      </c>
      <c r="D1398" t="s">
        <v>276</v>
      </c>
      <c r="E1398" t="s">
        <v>89</v>
      </c>
      <c r="F1398" t="s">
        <v>90</v>
      </c>
      <c r="G1398" t="s">
        <v>87</v>
      </c>
    </row>
    <row r="1399" spans="1:7" x14ac:dyDescent="0.25">
      <c r="A1399" t="s">
        <v>4349</v>
      </c>
      <c r="B1399" t="s">
        <v>4614</v>
      </c>
      <c r="C1399" t="s">
        <v>5334</v>
      </c>
      <c r="D1399" t="s">
        <v>5346</v>
      </c>
      <c r="E1399" t="s">
        <v>5358</v>
      </c>
      <c r="F1399" t="s">
        <v>90</v>
      </c>
      <c r="G1399" t="s">
        <v>35</v>
      </c>
    </row>
    <row r="1400" spans="1:7" x14ac:dyDescent="0.25">
      <c r="A1400" t="s">
        <v>4234</v>
      </c>
      <c r="B1400" t="s">
        <v>4615</v>
      </c>
      <c r="C1400" t="s">
        <v>435</v>
      </c>
      <c r="D1400" t="s">
        <v>3021</v>
      </c>
      <c r="E1400" t="s">
        <v>95</v>
      </c>
      <c r="F1400" t="s">
        <v>90</v>
      </c>
      <c r="G1400" t="s">
        <v>93</v>
      </c>
    </row>
    <row r="1401" spans="1:7" x14ac:dyDescent="0.25">
      <c r="A1401" t="s">
        <v>4487</v>
      </c>
      <c r="B1401" t="s">
        <v>4616</v>
      </c>
      <c r="C1401" t="s">
        <v>271</v>
      </c>
      <c r="D1401" t="s">
        <v>272</v>
      </c>
      <c r="E1401" t="s">
        <v>89</v>
      </c>
      <c r="F1401" t="s">
        <v>90</v>
      </c>
      <c r="G1401" t="s">
        <v>87</v>
      </c>
    </row>
    <row r="1402" spans="1:7" x14ac:dyDescent="0.25">
      <c r="A1402" t="s">
        <v>4267</v>
      </c>
      <c r="B1402" t="s">
        <v>4617</v>
      </c>
      <c r="C1402" t="s">
        <v>295</v>
      </c>
      <c r="D1402" t="s">
        <v>292</v>
      </c>
      <c r="E1402" t="s">
        <v>85</v>
      </c>
      <c r="F1402" t="s">
        <v>90</v>
      </c>
      <c r="G1402" t="s">
        <v>93</v>
      </c>
    </row>
    <row r="1403" spans="1:7" x14ac:dyDescent="0.25">
      <c r="A1403" t="s">
        <v>4267</v>
      </c>
      <c r="B1403" t="s">
        <v>4618</v>
      </c>
      <c r="C1403" t="s">
        <v>435</v>
      </c>
      <c r="D1403" t="s">
        <v>3021</v>
      </c>
      <c r="E1403" t="s">
        <v>109</v>
      </c>
      <c r="F1403" t="s">
        <v>90</v>
      </c>
      <c r="G1403" t="s">
        <v>93</v>
      </c>
    </row>
    <row r="1404" spans="1:7" x14ac:dyDescent="0.25">
      <c r="A1404" t="s">
        <v>4547</v>
      </c>
      <c r="B1404" t="s">
        <v>4619</v>
      </c>
      <c r="C1404" t="s">
        <v>1766</v>
      </c>
      <c r="D1404" t="s">
        <v>3021</v>
      </c>
      <c r="E1404" t="s">
        <v>102</v>
      </c>
      <c r="F1404" t="s">
        <v>90</v>
      </c>
      <c r="G1404" t="s">
        <v>93</v>
      </c>
    </row>
    <row r="1405" spans="1:7" x14ac:dyDescent="0.25">
      <c r="A1405" t="s">
        <v>4620</v>
      </c>
      <c r="B1405" t="s">
        <v>4621</v>
      </c>
      <c r="C1405" t="s">
        <v>5333</v>
      </c>
      <c r="D1405" t="s">
        <v>5348</v>
      </c>
      <c r="E1405" t="s">
        <v>102</v>
      </c>
      <c r="F1405" t="s">
        <v>90</v>
      </c>
      <c r="G1405" t="s">
        <v>93</v>
      </c>
    </row>
    <row r="1406" spans="1:7" x14ac:dyDescent="0.25">
      <c r="A1406" t="s">
        <v>4192</v>
      </c>
      <c r="B1406" t="s">
        <v>4622</v>
      </c>
      <c r="C1406" t="s">
        <v>271</v>
      </c>
      <c r="D1406" t="s">
        <v>272</v>
      </c>
      <c r="E1406" t="s">
        <v>85</v>
      </c>
      <c r="F1406" t="s">
        <v>90</v>
      </c>
      <c r="G1406" t="s">
        <v>87</v>
      </c>
    </row>
    <row r="1407" spans="1:7" x14ac:dyDescent="0.25">
      <c r="A1407" t="s">
        <v>4334</v>
      </c>
      <c r="B1407" t="s">
        <v>4623</v>
      </c>
      <c r="C1407" t="s">
        <v>271</v>
      </c>
      <c r="D1407" t="s">
        <v>272</v>
      </c>
      <c r="E1407" t="s">
        <v>85</v>
      </c>
      <c r="F1407" t="s">
        <v>90</v>
      </c>
      <c r="G1407" t="s">
        <v>87</v>
      </c>
    </row>
    <row r="1408" spans="1:7" x14ac:dyDescent="0.25">
      <c r="A1408" t="s">
        <v>4135</v>
      </c>
      <c r="B1408" t="s">
        <v>4624</v>
      </c>
      <c r="C1408" t="s">
        <v>435</v>
      </c>
      <c r="D1408" t="s">
        <v>3021</v>
      </c>
      <c r="E1408" t="s">
        <v>95</v>
      </c>
      <c r="F1408" t="s">
        <v>90</v>
      </c>
      <c r="G1408" t="s">
        <v>87</v>
      </c>
    </row>
    <row r="1409" spans="1:7" x14ac:dyDescent="0.25">
      <c r="A1409" t="s">
        <v>4471</v>
      </c>
      <c r="B1409" t="s">
        <v>4625</v>
      </c>
      <c r="C1409" t="s">
        <v>435</v>
      </c>
      <c r="D1409" t="s">
        <v>3021</v>
      </c>
      <c r="E1409" t="s">
        <v>134</v>
      </c>
      <c r="F1409" t="s">
        <v>90</v>
      </c>
      <c r="G1409" t="s">
        <v>87</v>
      </c>
    </row>
    <row r="1410" spans="1:7" x14ac:dyDescent="0.25">
      <c r="A1410" t="s">
        <v>4326</v>
      </c>
      <c r="B1410" t="s">
        <v>4626</v>
      </c>
      <c r="C1410" t="s">
        <v>5333</v>
      </c>
      <c r="D1410" t="s">
        <v>5348</v>
      </c>
      <c r="E1410" t="s">
        <v>85</v>
      </c>
      <c r="F1410" t="s">
        <v>90</v>
      </c>
      <c r="G1410" t="s">
        <v>87</v>
      </c>
    </row>
    <row r="1411" spans="1:7" x14ac:dyDescent="0.25">
      <c r="A1411" t="s">
        <v>4149</v>
      </c>
      <c r="B1411" t="s">
        <v>4627</v>
      </c>
      <c r="C1411" t="s">
        <v>271</v>
      </c>
      <c r="D1411" t="s">
        <v>272</v>
      </c>
      <c r="E1411" t="s">
        <v>89</v>
      </c>
      <c r="F1411" t="s">
        <v>90</v>
      </c>
      <c r="G1411" t="s">
        <v>87</v>
      </c>
    </row>
    <row r="1412" spans="1:7" x14ac:dyDescent="0.25">
      <c r="A1412" t="s">
        <v>4628</v>
      </c>
      <c r="B1412" t="s">
        <v>4629</v>
      </c>
      <c r="C1412" t="s">
        <v>435</v>
      </c>
      <c r="D1412" t="s">
        <v>3021</v>
      </c>
      <c r="E1412" t="s">
        <v>109</v>
      </c>
      <c r="F1412" t="s">
        <v>90</v>
      </c>
      <c r="G1412" t="s">
        <v>93</v>
      </c>
    </row>
    <row r="1413" spans="1:7" x14ac:dyDescent="0.25">
      <c r="A1413" t="s">
        <v>4487</v>
      </c>
      <c r="B1413" t="s">
        <v>4630</v>
      </c>
      <c r="C1413" t="s">
        <v>271</v>
      </c>
      <c r="D1413" t="s">
        <v>272</v>
      </c>
      <c r="E1413" t="s">
        <v>89</v>
      </c>
      <c r="F1413" t="s">
        <v>90</v>
      </c>
      <c r="G1413" t="s">
        <v>87</v>
      </c>
    </row>
    <row r="1414" spans="1:7" x14ac:dyDescent="0.25">
      <c r="A1414" t="s">
        <v>4349</v>
      </c>
      <c r="B1414" t="s">
        <v>4631</v>
      </c>
      <c r="C1414" t="s">
        <v>5334</v>
      </c>
      <c r="D1414" t="s">
        <v>5346</v>
      </c>
      <c r="E1414" t="s">
        <v>5358</v>
      </c>
      <c r="F1414" t="s">
        <v>90</v>
      </c>
      <c r="G1414" t="s">
        <v>35</v>
      </c>
    </row>
    <row r="1415" spans="1:7" x14ac:dyDescent="0.25">
      <c r="A1415" t="s">
        <v>4632</v>
      </c>
      <c r="B1415" t="s">
        <v>4633</v>
      </c>
      <c r="C1415" t="s">
        <v>277</v>
      </c>
      <c r="D1415" t="s">
        <v>5349</v>
      </c>
      <c r="E1415" t="s">
        <v>85</v>
      </c>
      <c r="F1415" t="s">
        <v>90</v>
      </c>
      <c r="G1415" t="s">
        <v>87</v>
      </c>
    </row>
    <row r="1416" spans="1:7" x14ac:dyDescent="0.25">
      <c r="A1416" t="s">
        <v>4232</v>
      </c>
      <c r="B1416" t="s">
        <v>4634</v>
      </c>
      <c r="C1416" t="s">
        <v>273</v>
      </c>
      <c r="D1416" t="s">
        <v>278</v>
      </c>
      <c r="E1416" t="s">
        <v>95</v>
      </c>
      <c r="F1416" t="s">
        <v>90</v>
      </c>
      <c r="G1416" t="s">
        <v>93</v>
      </c>
    </row>
    <row r="1417" spans="1:7" x14ac:dyDescent="0.25">
      <c r="A1417" t="s">
        <v>4232</v>
      </c>
      <c r="B1417" t="s">
        <v>4635</v>
      </c>
      <c r="C1417" t="s">
        <v>273</v>
      </c>
      <c r="D1417" t="s">
        <v>278</v>
      </c>
      <c r="E1417" t="s">
        <v>95</v>
      </c>
      <c r="F1417" t="s">
        <v>90</v>
      </c>
      <c r="G1417" t="s">
        <v>93</v>
      </c>
    </row>
    <row r="1418" spans="1:7" x14ac:dyDescent="0.25">
      <c r="A1418" t="s">
        <v>4197</v>
      </c>
      <c r="B1418" t="s">
        <v>4636</v>
      </c>
      <c r="C1418" t="s">
        <v>271</v>
      </c>
      <c r="D1418" t="s">
        <v>272</v>
      </c>
      <c r="E1418" t="s">
        <v>95</v>
      </c>
      <c r="F1418" t="s">
        <v>90</v>
      </c>
      <c r="G1418" t="s">
        <v>91</v>
      </c>
    </row>
    <row r="1419" spans="1:7" x14ac:dyDescent="0.25">
      <c r="A1419" t="s">
        <v>92</v>
      </c>
      <c r="B1419" t="s">
        <v>4637</v>
      </c>
      <c r="C1419" t="s">
        <v>275</v>
      </c>
      <c r="D1419" t="s">
        <v>276</v>
      </c>
      <c r="E1419" t="s">
        <v>85</v>
      </c>
      <c r="F1419" t="s">
        <v>90</v>
      </c>
      <c r="G1419" t="s">
        <v>93</v>
      </c>
    </row>
    <row r="1420" spans="1:7" x14ac:dyDescent="0.25">
      <c r="A1420" t="s">
        <v>4638</v>
      </c>
      <c r="B1420" t="s">
        <v>4639</v>
      </c>
      <c r="C1420" t="s">
        <v>271</v>
      </c>
      <c r="D1420" t="s">
        <v>272</v>
      </c>
      <c r="E1420" t="s">
        <v>102</v>
      </c>
      <c r="F1420" t="s">
        <v>90</v>
      </c>
      <c r="G1420" t="s">
        <v>105</v>
      </c>
    </row>
    <row r="1421" spans="1:7" x14ac:dyDescent="0.25">
      <c r="A1421" t="s">
        <v>4556</v>
      </c>
      <c r="B1421" t="s">
        <v>4640</v>
      </c>
      <c r="C1421" t="s">
        <v>435</v>
      </c>
      <c r="D1421" t="s">
        <v>3021</v>
      </c>
      <c r="E1421" t="s">
        <v>102</v>
      </c>
      <c r="F1421" t="s">
        <v>90</v>
      </c>
      <c r="G1421" t="s">
        <v>93</v>
      </c>
    </row>
    <row r="1422" spans="1:7" x14ac:dyDescent="0.25">
      <c r="A1422" t="s">
        <v>4641</v>
      </c>
      <c r="B1422" t="s">
        <v>4642</v>
      </c>
      <c r="C1422" t="s">
        <v>1052</v>
      </c>
      <c r="D1422" t="s">
        <v>5369</v>
      </c>
      <c r="E1422" t="s">
        <v>229</v>
      </c>
      <c r="F1422" t="s">
        <v>99</v>
      </c>
      <c r="G1422" t="s">
        <v>4643</v>
      </c>
    </row>
    <row r="1423" spans="1:7" x14ac:dyDescent="0.25">
      <c r="A1423" t="s">
        <v>4202</v>
      </c>
      <c r="B1423" t="s">
        <v>4644</v>
      </c>
      <c r="C1423" t="s">
        <v>1766</v>
      </c>
      <c r="D1423" t="s">
        <v>3021</v>
      </c>
      <c r="E1423" t="s">
        <v>85</v>
      </c>
      <c r="F1423" t="s">
        <v>90</v>
      </c>
      <c r="G1423" t="s">
        <v>93</v>
      </c>
    </row>
    <row r="1424" spans="1:7" x14ac:dyDescent="0.25">
      <c r="A1424" t="s">
        <v>4645</v>
      </c>
      <c r="B1424" t="s">
        <v>4646</v>
      </c>
      <c r="C1424" t="s">
        <v>5330</v>
      </c>
      <c r="D1424" t="s">
        <v>5345</v>
      </c>
      <c r="E1424" t="s">
        <v>95</v>
      </c>
      <c r="F1424" t="s">
        <v>90</v>
      </c>
      <c r="G1424" t="s">
        <v>91</v>
      </c>
    </row>
    <row r="1425" spans="1:7" x14ac:dyDescent="0.25">
      <c r="A1425" t="s">
        <v>133</v>
      </c>
      <c r="B1425" t="s">
        <v>4647</v>
      </c>
      <c r="C1425" t="s">
        <v>289</v>
      </c>
      <c r="D1425" t="s">
        <v>28</v>
      </c>
      <c r="E1425" t="s">
        <v>134</v>
      </c>
      <c r="F1425" t="s">
        <v>110</v>
      </c>
      <c r="G1425" t="s">
        <v>29</v>
      </c>
    </row>
    <row r="1426" spans="1:7" x14ac:dyDescent="0.25">
      <c r="A1426" t="s">
        <v>128</v>
      </c>
      <c r="B1426" t="s">
        <v>4648</v>
      </c>
      <c r="C1426" t="s">
        <v>290</v>
      </c>
      <c r="D1426" t="s">
        <v>278</v>
      </c>
      <c r="E1426" t="s">
        <v>95</v>
      </c>
      <c r="F1426" t="s">
        <v>86</v>
      </c>
      <c r="G1426" t="s">
        <v>87</v>
      </c>
    </row>
    <row r="1427" spans="1:7" x14ac:dyDescent="0.25">
      <c r="A1427" t="s">
        <v>4649</v>
      </c>
      <c r="B1427" t="s">
        <v>4650</v>
      </c>
      <c r="C1427" t="s">
        <v>271</v>
      </c>
      <c r="D1427" t="s">
        <v>272</v>
      </c>
      <c r="E1427" t="s">
        <v>95</v>
      </c>
      <c r="F1427" t="s">
        <v>86</v>
      </c>
      <c r="G1427" t="s">
        <v>93</v>
      </c>
    </row>
    <row r="1428" spans="1:7" x14ac:dyDescent="0.25">
      <c r="A1428" t="s">
        <v>4651</v>
      </c>
      <c r="B1428" t="s">
        <v>4652</v>
      </c>
      <c r="C1428" t="s">
        <v>5331</v>
      </c>
      <c r="D1428" t="s">
        <v>5346</v>
      </c>
      <c r="E1428" t="s">
        <v>95</v>
      </c>
      <c r="F1428" t="s">
        <v>90</v>
      </c>
      <c r="G1428" t="s">
        <v>87</v>
      </c>
    </row>
    <row r="1429" spans="1:7" x14ac:dyDescent="0.25">
      <c r="A1429" t="s">
        <v>92</v>
      </c>
      <c r="B1429" t="s">
        <v>4653</v>
      </c>
      <c r="C1429" t="s">
        <v>291</v>
      </c>
      <c r="D1429" t="s">
        <v>292</v>
      </c>
      <c r="E1429" t="s">
        <v>85</v>
      </c>
      <c r="F1429" t="s">
        <v>90</v>
      </c>
      <c r="G1429" t="s">
        <v>35</v>
      </c>
    </row>
    <row r="1430" spans="1:7" x14ac:dyDescent="0.25">
      <c r="A1430" t="s">
        <v>4310</v>
      </c>
      <c r="B1430" t="s">
        <v>4654</v>
      </c>
      <c r="C1430" t="s">
        <v>5336</v>
      </c>
      <c r="D1430" t="s">
        <v>281</v>
      </c>
      <c r="E1430" t="s">
        <v>85</v>
      </c>
      <c r="F1430" t="s">
        <v>90</v>
      </c>
      <c r="G1430" t="s">
        <v>93</v>
      </c>
    </row>
    <row r="1431" spans="1:7" x14ac:dyDescent="0.25">
      <c r="A1431" t="s">
        <v>4171</v>
      </c>
      <c r="B1431" t="s">
        <v>4655</v>
      </c>
      <c r="C1431" t="s">
        <v>435</v>
      </c>
      <c r="D1431" t="s">
        <v>3021</v>
      </c>
      <c r="E1431" t="s">
        <v>95</v>
      </c>
      <c r="F1431" t="s">
        <v>90</v>
      </c>
      <c r="G1431" t="s">
        <v>87</v>
      </c>
    </row>
    <row r="1432" spans="1:7" x14ac:dyDescent="0.25">
      <c r="A1432" t="s">
        <v>97</v>
      </c>
      <c r="B1432" t="s">
        <v>4656</v>
      </c>
      <c r="C1432" t="s">
        <v>279</v>
      </c>
      <c r="D1432" t="s">
        <v>34</v>
      </c>
      <c r="E1432" t="s">
        <v>85</v>
      </c>
      <c r="F1432" t="s">
        <v>110</v>
      </c>
      <c r="G1432" t="s">
        <v>35</v>
      </c>
    </row>
    <row r="1433" spans="1:7" x14ac:dyDescent="0.25">
      <c r="A1433" t="s">
        <v>4468</v>
      </c>
      <c r="B1433" t="s">
        <v>4657</v>
      </c>
      <c r="C1433" t="s">
        <v>1766</v>
      </c>
      <c r="D1433" t="s">
        <v>3021</v>
      </c>
      <c r="E1433" t="s">
        <v>4123</v>
      </c>
      <c r="G1433" t="s">
        <v>4467</v>
      </c>
    </row>
    <row r="1434" spans="1:7" x14ac:dyDescent="0.25">
      <c r="A1434" t="s">
        <v>4160</v>
      </c>
      <c r="B1434" t="s">
        <v>4658</v>
      </c>
      <c r="C1434" t="s">
        <v>435</v>
      </c>
      <c r="D1434" t="s">
        <v>3021</v>
      </c>
      <c r="E1434" t="s">
        <v>109</v>
      </c>
      <c r="F1434" t="s">
        <v>90</v>
      </c>
      <c r="G1434" t="s">
        <v>93</v>
      </c>
    </row>
    <row r="1435" spans="1:7" x14ac:dyDescent="0.25">
      <c r="A1435" t="s">
        <v>4169</v>
      </c>
      <c r="B1435" t="s">
        <v>4659</v>
      </c>
      <c r="C1435" t="s">
        <v>5332</v>
      </c>
      <c r="D1435" t="s">
        <v>5345</v>
      </c>
      <c r="E1435" t="s">
        <v>89</v>
      </c>
      <c r="F1435" t="s">
        <v>90</v>
      </c>
      <c r="G1435" t="s">
        <v>87</v>
      </c>
    </row>
    <row r="1436" spans="1:7" x14ac:dyDescent="0.25">
      <c r="A1436" t="s">
        <v>4660</v>
      </c>
      <c r="B1436" t="s">
        <v>4661</v>
      </c>
      <c r="C1436" t="s">
        <v>435</v>
      </c>
      <c r="D1436" t="s">
        <v>3021</v>
      </c>
      <c r="E1436" t="s">
        <v>109</v>
      </c>
      <c r="F1436" t="s">
        <v>90</v>
      </c>
      <c r="G1436" t="s">
        <v>87</v>
      </c>
    </row>
    <row r="1437" spans="1:7" x14ac:dyDescent="0.25">
      <c r="A1437" t="s">
        <v>4166</v>
      </c>
      <c r="B1437" t="s">
        <v>4662</v>
      </c>
      <c r="C1437" t="s">
        <v>435</v>
      </c>
      <c r="D1437" t="s">
        <v>3021</v>
      </c>
      <c r="E1437" t="s">
        <v>89</v>
      </c>
      <c r="F1437" t="s">
        <v>90</v>
      </c>
      <c r="G1437" t="s">
        <v>87</v>
      </c>
    </row>
    <row r="1438" spans="1:7" x14ac:dyDescent="0.25">
      <c r="A1438" t="s">
        <v>4173</v>
      </c>
      <c r="B1438" t="s">
        <v>4663</v>
      </c>
      <c r="C1438" t="s">
        <v>435</v>
      </c>
      <c r="D1438" t="s">
        <v>3021</v>
      </c>
      <c r="E1438" t="s">
        <v>95</v>
      </c>
      <c r="F1438" t="s">
        <v>90</v>
      </c>
      <c r="G1438" t="s">
        <v>93</v>
      </c>
    </row>
    <row r="1439" spans="1:7" x14ac:dyDescent="0.25">
      <c r="A1439" t="s">
        <v>4234</v>
      </c>
      <c r="B1439" t="s">
        <v>4664</v>
      </c>
      <c r="C1439" t="s">
        <v>435</v>
      </c>
      <c r="D1439" t="s">
        <v>3021</v>
      </c>
      <c r="E1439" t="s">
        <v>95</v>
      </c>
      <c r="F1439" t="s">
        <v>90</v>
      </c>
      <c r="G1439" t="s">
        <v>93</v>
      </c>
    </row>
    <row r="1440" spans="1:7" x14ac:dyDescent="0.25">
      <c r="A1440" t="s">
        <v>4665</v>
      </c>
      <c r="B1440" t="s">
        <v>4666</v>
      </c>
      <c r="C1440" t="s">
        <v>273</v>
      </c>
      <c r="D1440" t="s">
        <v>278</v>
      </c>
      <c r="E1440" t="s">
        <v>89</v>
      </c>
      <c r="F1440" t="s">
        <v>90</v>
      </c>
      <c r="G1440" t="s">
        <v>87</v>
      </c>
    </row>
    <row r="1441" spans="1:7" x14ac:dyDescent="0.25">
      <c r="A1441" t="s">
        <v>4667</v>
      </c>
      <c r="B1441" t="s">
        <v>4668</v>
      </c>
      <c r="C1441" t="s">
        <v>273</v>
      </c>
      <c r="D1441" t="s">
        <v>278</v>
      </c>
      <c r="E1441" t="s">
        <v>95</v>
      </c>
      <c r="F1441" t="s">
        <v>90</v>
      </c>
      <c r="G1441" t="s">
        <v>93</v>
      </c>
    </row>
    <row r="1442" spans="1:7" x14ac:dyDescent="0.25">
      <c r="A1442" t="s">
        <v>4234</v>
      </c>
      <c r="B1442" t="s">
        <v>4669</v>
      </c>
      <c r="C1442" t="s">
        <v>435</v>
      </c>
      <c r="D1442" t="s">
        <v>3021</v>
      </c>
      <c r="E1442" t="s">
        <v>95</v>
      </c>
      <c r="F1442" t="s">
        <v>90</v>
      </c>
      <c r="G1442" t="s">
        <v>93</v>
      </c>
    </row>
    <row r="1443" spans="1:7" x14ac:dyDescent="0.25">
      <c r="A1443" t="s">
        <v>4649</v>
      </c>
      <c r="B1443" t="s">
        <v>4670</v>
      </c>
      <c r="C1443" t="s">
        <v>271</v>
      </c>
      <c r="D1443" t="s">
        <v>272</v>
      </c>
      <c r="E1443" t="s">
        <v>95</v>
      </c>
      <c r="F1443" t="s">
        <v>86</v>
      </c>
      <c r="G1443" t="s">
        <v>93</v>
      </c>
    </row>
    <row r="1444" spans="1:7" x14ac:dyDescent="0.25">
      <c r="A1444" t="s">
        <v>4160</v>
      </c>
      <c r="B1444" t="s">
        <v>4671</v>
      </c>
      <c r="C1444" t="s">
        <v>435</v>
      </c>
      <c r="D1444" t="s">
        <v>3021</v>
      </c>
      <c r="E1444" t="s">
        <v>85</v>
      </c>
      <c r="F1444" t="s">
        <v>90</v>
      </c>
      <c r="G1444" t="s">
        <v>87</v>
      </c>
    </row>
    <row r="1445" spans="1:7" x14ac:dyDescent="0.25">
      <c r="A1445" t="s">
        <v>92</v>
      </c>
      <c r="B1445" t="s">
        <v>4672</v>
      </c>
      <c r="C1445" t="s">
        <v>275</v>
      </c>
      <c r="D1445" t="s">
        <v>276</v>
      </c>
      <c r="E1445" t="s">
        <v>85</v>
      </c>
      <c r="F1445" t="s">
        <v>90</v>
      </c>
      <c r="G1445" t="s">
        <v>93</v>
      </c>
    </row>
    <row r="1446" spans="1:7" x14ac:dyDescent="0.25">
      <c r="A1446" t="s">
        <v>4376</v>
      </c>
      <c r="B1446" t="s">
        <v>4673</v>
      </c>
      <c r="C1446" t="s">
        <v>271</v>
      </c>
      <c r="D1446" t="s">
        <v>272</v>
      </c>
      <c r="E1446" t="s">
        <v>85</v>
      </c>
      <c r="F1446" t="s">
        <v>90</v>
      </c>
      <c r="G1446" t="s">
        <v>87</v>
      </c>
    </row>
    <row r="1447" spans="1:7" x14ac:dyDescent="0.25">
      <c r="A1447" t="s">
        <v>118</v>
      </c>
      <c r="B1447" t="s">
        <v>4674</v>
      </c>
      <c r="C1447" t="s">
        <v>293</v>
      </c>
      <c r="D1447" t="s">
        <v>294</v>
      </c>
      <c r="E1447" t="s">
        <v>102</v>
      </c>
      <c r="F1447" t="s">
        <v>90</v>
      </c>
      <c r="G1447" t="s">
        <v>135</v>
      </c>
    </row>
    <row r="1448" spans="1:7" x14ac:dyDescent="0.25">
      <c r="A1448" t="s">
        <v>128</v>
      </c>
      <c r="B1448" t="s">
        <v>4675</v>
      </c>
      <c r="C1448" t="s">
        <v>290</v>
      </c>
      <c r="D1448" t="s">
        <v>278</v>
      </c>
      <c r="E1448" t="s">
        <v>95</v>
      </c>
      <c r="F1448" t="s">
        <v>86</v>
      </c>
      <c r="G1448" t="s">
        <v>87</v>
      </c>
    </row>
    <row r="1449" spans="1:7" x14ac:dyDescent="0.25">
      <c r="A1449" t="s">
        <v>4676</v>
      </c>
      <c r="B1449" t="s">
        <v>4677</v>
      </c>
      <c r="C1449" t="s">
        <v>5337</v>
      </c>
      <c r="D1449" t="s">
        <v>304</v>
      </c>
      <c r="E1449" t="s">
        <v>5359</v>
      </c>
      <c r="F1449" t="s">
        <v>86</v>
      </c>
      <c r="G1449" t="s">
        <v>87</v>
      </c>
    </row>
    <row r="1450" spans="1:7" x14ac:dyDescent="0.25">
      <c r="A1450" t="s">
        <v>4678</v>
      </c>
      <c r="B1450" t="s">
        <v>4679</v>
      </c>
      <c r="C1450" t="s">
        <v>273</v>
      </c>
      <c r="D1450" t="s">
        <v>278</v>
      </c>
      <c r="E1450" t="s">
        <v>89</v>
      </c>
      <c r="F1450" t="s">
        <v>90</v>
      </c>
      <c r="G1450" t="s">
        <v>91</v>
      </c>
    </row>
    <row r="1451" spans="1:7" x14ac:dyDescent="0.25">
      <c r="A1451" t="s">
        <v>4680</v>
      </c>
      <c r="B1451" t="s">
        <v>4681</v>
      </c>
      <c r="C1451" t="s">
        <v>273</v>
      </c>
      <c r="D1451" t="s">
        <v>274</v>
      </c>
      <c r="E1451" t="s">
        <v>89</v>
      </c>
      <c r="F1451" t="s">
        <v>90</v>
      </c>
      <c r="G1451" t="s">
        <v>91</v>
      </c>
    </row>
    <row r="1452" spans="1:7" x14ac:dyDescent="0.25">
      <c r="A1452" t="s">
        <v>4265</v>
      </c>
      <c r="B1452" t="s">
        <v>4682</v>
      </c>
      <c r="C1452" t="s">
        <v>271</v>
      </c>
      <c r="D1452" t="s">
        <v>272</v>
      </c>
      <c r="E1452" t="s">
        <v>85</v>
      </c>
      <c r="F1452" t="s">
        <v>90</v>
      </c>
      <c r="G1452" t="s">
        <v>87</v>
      </c>
    </row>
    <row r="1453" spans="1:7" x14ac:dyDescent="0.25">
      <c r="A1453" t="s">
        <v>4212</v>
      </c>
      <c r="B1453" t="s">
        <v>4683</v>
      </c>
      <c r="C1453" t="s">
        <v>273</v>
      </c>
      <c r="D1453" t="s">
        <v>278</v>
      </c>
      <c r="E1453" t="s">
        <v>89</v>
      </c>
      <c r="F1453" t="s">
        <v>90</v>
      </c>
      <c r="G1453" t="s">
        <v>91</v>
      </c>
    </row>
    <row r="1454" spans="1:7" x14ac:dyDescent="0.25">
      <c r="A1454" t="s">
        <v>4684</v>
      </c>
      <c r="B1454" t="s">
        <v>4685</v>
      </c>
      <c r="C1454" t="s">
        <v>273</v>
      </c>
      <c r="D1454" t="s">
        <v>278</v>
      </c>
      <c r="E1454" t="s">
        <v>95</v>
      </c>
      <c r="F1454" t="s">
        <v>90</v>
      </c>
      <c r="G1454" t="s">
        <v>87</v>
      </c>
    </row>
    <row r="1455" spans="1:7" x14ac:dyDescent="0.25">
      <c r="A1455" t="s">
        <v>4686</v>
      </c>
      <c r="B1455" t="s">
        <v>4687</v>
      </c>
      <c r="C1455" t="s">
        <v>435</v>
      </c>
      <c r="D1455" t="s">
        <v>3021</v>
      </c>
      <c r="E1455" t="s">
        <v>5360</v>
      </c>
      <c r="F1455" t="s">
        <v>90</v>
      </c>
      <c r="G1455" t="s">
        <v>87</v>
      </c>
    </row>
    <row r="1456" spans="1:7" x14ac:dyDescent="0.25">
      <c r="A1456" t="s">
        <v>4354</v>
      </c>
      <c r="B1456" t="s">
        <v>4688</v>
      </c>
      <c r="C1456" t="s">
        <v>273</v>
      </c>
      <c r="D1456" t="s">
        <v>278</v>
      </c>
      <c r="E1456" t="s">
        <v>85</v>
      </c>
      <c r="F1456" t="s">
        <v>90</v>
      </c>
      <c r="G1456" t="s">
        <v>87</v>
      </c>
    </row>
    <row r="1457" spans="1:7" x14ac:dyDescent="0.25">
      <c r="A1457" t="s">
        <v>92</v>
      </c>
      <c r="B1457" t="s">
        <v>4689</v>
      </c>
      <c r="C1457" t="s">
        <v>275</v>
      </c>
      <c r="D1457" t="s">
        <v>276</v>
      </c>
      <c r="E1457" t="s">
        <v>85</v>
      </c>
      <c r="F1457" t="s">
        <v>90</v>
      </c>
      <c r="G1457" t="s">
        <v>93</v>
      </c>
    </row>
    <row r="1458" spans="1:7" x14ac:dyDescent="0.25">
      <c r="A1458" t="s">
        <v>4690</v>
      </c>
      <c r="B1458" t="s">
        <v>4691</v>
      </c>
      <c r="C1458" t="s">
        <v>5335</v>
      </c>
      <c r="D1458" t="s">
        <v>5349</v>
      </c>
      <c r="E1458" t="s">
        <v>85</v>
      </c>
      <c r="F1458" t="s">
        <v>90</v>
      </c>
      <c r="G1458" t="s">
        <v>93</v>
      </c>
    </row>
    <row r="1459" spans="1:7" x14ac:dyDescent="0.25">
      <c r="A1459" t="s">
        <v>4265</v>
      </c>
      <c r="B1459" t="s">
        <v>4692</v>
      </c>
      <c r="C1459" t="s">
        <v>5335</v>
      </c>
      <c r="D1459" t="s">
        <v>5349</v>
      </c>
      <c r="E1459" t="s">
        <v>109</v>
      </c>
      <c r="F1459" t="s">
        <v>90</v>
      </c>
      <c r="G1459" t="s">
        <v>87</v>
      </c>
    </row>
    <row r="1460" spans="1:7" x14ac:dyDescent="0.25">
      <c r="A1460" t="s">
        <v>4376</v>
      </c>
      <c r="B1460" t="s">
        <v>4693</v>
      </c>
      <c r="C1460" t="s">
        <v>271</v>
      </c>
      <c r="D1460" t="s">
        <v>272</v>
      </c>
      <c r="E1460" t="s">
        <v>85</v>
      </c>
      <c r="F1460" t="s">
        <v>90</v>
      </c>
      <c r="G1460" t="s">
        <v>87</v>
      </c>
    </row>
    <row r="1461" spans="1:7" x14ac:dyDescent="0.25">
      <c r="A1461" t="s">
        <v>4294</v>
      </c>
      <c r="B1461" t="s">
        <v>4694</v>
      </c>
      <c r="C1461" t="s">
        <v>273</v>
      </c>
      <c r="D1461" t="s">
        <v>278</v>
      </c>
      <c r="E1461" t="s">
        <v>102</v>
      </c>
      <c r="F1461" t="s">
        <v>90</v>
      </c>
      <c r="G1461" t="s">
        <v>91</v>
      </c>
    </row>
    <row r="1462" spans="1:7" x14ac:dyDescent="0.25">
      <c r="A1462" t="s">
        <v>4135</v>
      </c>
      <c r="B1462" t="s">
        <v>4695</v>
      </c>
      <c r="C1462" t="s">
        <v>435</v>
      </c>
      <c r="D1462" t="s">
        <v>3021</v>
      </c>
      <c r="E1462" t="s">
        <v>95</v>
      </c>
      <c r="F1462" t="s">
        <v>90</v>
      </c>
      <c r="G1462" t="s">
        <v>87</v>
      </c>
    </row>
    <row r="1463" spans="1:7" x14ac:dyDescent="0.25">
      <c r="A1463" t="s">
        <v>4130</v>
      </c>
      <c r="B1463" t="s">
        <v>4696</v>
      </c>
      <c r="C1463" t="s">
        <v>302</v>
      </c>
      <c r="D1463" t="s">
        <v>301</v>
      </c>
      <c r="E1463" t="s">
        <v>95</v>
      </c>
      <c r="F1463" t="s">
        <v>90</v>
      </c>
      <c r="G1463" t="s">
        <v>87</v>
      </c>
    </row>
    <row r="1464" spans="1:7" x14ac:dyDescent="0.25">
      <c r="A1464" t="s">
        <v>4510</v>
      </c>
      <c r="B1464" t="s">
        <v>4697</v>
      </c>
      <c r="C1464" t="s">
        <v>1766</v>
      </c>
      <c r="D1464" t="s">
        <v>3021</v>
      </c>
      <c r="E1464" t="s">
        <v>85</v>
      </c>
      <c r="F1464" t="s">
        <v>90</v>
      </c>
      <c r="G1464" t="s">
        <v>93</v>
      </c>
    </row>
    <row r="1465" spans="1:7" x14ac:dyDescent="0.25">
      <c r="A1465" t="s">
        <v>4267</v>
      </c>
      <c r="B1465" t="s">
        <v>4698</v>
      </c>
      <c r="C1465" t="s">
        <v>295</v>
      </c>
      <c r="D1465" t="s">
        <v>292</v>
      </c>
      <c r="E1465" t="s">
        <v>85</v>
      </c>
      <c r="F1465" t="s">
        <v>90</v>
      </c>
      <c r="G1465" t="s">
        <v>93</v>
      </c>
    </row>
    <row r="1466" spans="1:7" x14ac:dyDescent="0.25">
      <c r="A1466" t="s">
        <v>4468</v>
      </c>
      <c r="B1466" t="s">
        <v>4699</v>
      </c>
      <c r="C1466" t="s">
        <v>1766</v>
      </c>
      <c r="D1466" t="s">
        <v>3021</v>
      </c>
      <c r="E1466" t="s">
        <v>85</v>
      </c>
      <c r="F1466" t="s">
        <v>90</v>
      </c>
      <c r="G1466" t="s">
        <v>93</v>
      </c>
    </row>
    <row r="1467" spans="1:7" x14ac:dyDescent="0.25">
      <c r="A1467" t="s">
        <v>4468</v>
      </c>
      <c r="B1467" t="s">
        <v>4700</v>
      </c>
      <c r="C1467" t="s">
        <v>1766</v>
      </c>
      <c r="D1467" t="s">
        <v>3021</v>
      </c>
      <c r="E1467" t="s">
        <v>85</v>
      </c>
      <c r="F1467" t="s">
        <v>90</v>
      </c>
      <c r="G1467" t="s">
        <v>93</v>
      </c>
    </row>
    <row r="1468" spans="1:7" x14ac:dyDescent="0.25">
      <c r="A1468" t="s">
        <v>4468</v>
      </c>
      <c r="B1468" t="s">
        <v>4701</v>
      </c>
      <c r="C1468" t="s">
        <v>1766</v>
      </c>
      <c r="D1468" t="s">
        <v>3021</v>
      </c>
      <c r="E1468" t="s">
        <v>85</v>
      </c>
      <c r="F1468" t="s">
        <v>90</v>
      </c>
      <c r="G1468" t="s">
        <v>93</v>
      </c>
    </row>
    <row r="1469" spans="1:7" x14ac:dyDescent="0.25">
      <c r="A1469" t="s">
        <v>4407</v>
      </c>
      <c r="B1469" t="s">
        <v>4702</v>
      </c>
      <c r="C1469" t="s">
        <v>435</v>
      </c>
      <c r="D1469" t="s">
        <v>3021</v>
      </c>
      <c r="E1469" t="s">
        <v>109</v>
      </c>
      <c r="F1469" t="s">
        <v>90</v>
      </c>
      <c r="G1469" t="s">
        <v>93</v>
      </c>
    </row>
    <row r="1470" spans="1:7" x14ac:dyDescent="0.25">
      <c r="A1470" t="s">
        <v>4133</v>
      </c>
      <c r="B1470" t="s">
        <v>4703</v>
      </c>
      <c r="C1470" t="s">
        <v>5332</v>
      </c>
      <c r="D1470" t="s">
        <v>5345</v>
      </c>
      <c r="E1470" t="s">
        <v>127</v>
      </c>
      <c r="F1470" t="s">
        <v>90</v>
      </c>
      <c r="G1470" t="s">
        <v>93</v>
      </c>
    </row>
    <row r="1471" spans="1:7" x14ac:dyDescent="0.25">
      <c r="A1471" t="s">
        <v>4267</v>
      </c>
      <c r="B1471" t="s">
        <v>4704</v>
      </c>
      <c r="C1471" t="s">
        <v>295</v>
      </c>
      <c r="D1471" t="s">
        <v>292</v>
      </c>
      <c r="E1471" t="s">
        <v>85</v>
      </c>
      <c r="F1471" t="s">
        <v>90</v>
      </c>
      <c r="G1471" t="s">
        <v>93</v>
      </c>
    </row>
    <row r="1472" spans="1:7" x14ac:dyDescent="0.25">
      <c r="A1472" t="s">
        <v>4245</v>
      </c>
      <c r="B1472" t="s">
        <v>4705</v>
      </c>
      <c r="C1472" t="s">
        <v>435</v>
      </c>
      <c r="D1472" t="s">
        <v>3021</v>
      </c>
      <c r="E1472" t="s">
        <v>102</v>
      </c>
      <c r="F1472" t="s">
        <v>90</v>
      </c>
      <c r="G1472" t="s">
        <v>87</v>
      </c>
    </row>
    <row r="1473" spans="1:7" x14ac:dyDescent="0.25">
      <c r="A1473" t="s">
        <v>4206</v>
      </c>
      <c r="B1473" t="s">
        <v>4706</v>
      </c>
      <c r="C1473" t="s">
        <v>435</v>
      </c>
      <c r="D1473" t="s">
        <v>3021</v>
      </c>
      <c r="E1473" t="s">
        <v>95</v>
      </c>
      <c r="F1473" t="s">
        <v>90</v>
      </c>
      <c r="G1473" t="s">
        <v>87</v>
      </c>
    </row>
    <row r="1474" spans="1:7" x14ac:dyDescent="0.25">
      <c r="A1474" t="s">
        <v>4334</v>
      </c>
      <c r="B1474" t="s">
        <v>4707</v>
      </c>
      <c r="C1474" t="s">
        <v>271</v>
      </c>
      <c r="D1474" t="s">
        <v>272</v>
      </c>
      <c r="E1474" t="s">
        <v>85</v>
      </c>
      <c r="F1474" t="s">
        <v>90</v>
      </c>
      <c r="G1474" t="s">
        <v>87</v>
      </c>
    </row>
    <row r="1475" spans="1:7" x14ac:dyDescent="0.25">
      <c r="A1475" t="s">
        <v>4265</v>
      </c>
      <c r="B1475" t="s">
        <v>4708</v>
      </c>
      <c r="C1475" t="s">
        <v>5335</v>
      </c>
      <c r="D1475" t="s">
        <v>5349</v>
      </c>
      <c r="E1475" t="s">
        <v>85</v>
      </c>
      <c r="F1475" t="s">
        <v>90</v>
      </c>
      <c r="G1475" t="s">
        <v>87</v>
      </c>
    </row>
    <row r="1476" spans="1:7" x14ac:dyDescent="0.25">
      <c r="A1476" t="s">
        <v>4709</v>
      </c>
      <c r="B1476" t="s">
        <v>4710</v>
      </c>
      <c r="C1476" t="s">
        <v>271</v>
      </c>
      <c r="D1476" t="s">
        <v>272</v>
      </c>
      <c r="E1476" t="s">
        <v>85</v>
      </c>
      <c r="F1476" t="s">
        <v>90</v>
      </c>
      <c r="G1476" t="s">
        <v>87</v>
      </c>
    </row>
    <row r="1477" spans="1:7" x14ac:dyDescent="0.25">
      <c r="A1477" t="s">
        <v>4265</v>
      </c>
      <c r="B1477" t="s">
        <v>4711</v>
      </c>
      <c r="C1477" t="s">
        <v>277</v>
      </c>
      <c r="D1477" t="s">
        <v>5349</v>
      </c>
      <c r="E1477" t="s">
        <v>85</v>
      </c>
      <c r="F1477" t="s">
        <v>90</v>
      </c>
      <c r="G1477" t="s">
        <v>87</v>
      </c>
    </row>
    <row r="1478" spans="1:7" x14ac:dyDescent="0.25">
      <c r="A1478" t="s">
        <v>4234</v>
      </c>
      <c r="B1478" t="s">
        <v>4712</v>
      </c>
      <c r="C1478" t="s">
        <v>435</v>
      </c>
      <c r="D1478" t="s">
        <v>3021</v>
      </c>
      <c r="E1478" t="s">
        <v>95</v>
      </c>
      <c r="F1478" t="s">
        <v>90</v>
      </c>
      <c r="G1478" t="s">
        <v>87</v>
      </c>
    </row>
    <row r="1479" spans="1:7" x14ac:dyDescent="0.25">
      <c r="A1479" t="s">
        <v>136</v>
      </c>
      <c r="B1479" t="s">
        <v>4713</v>
      </c>
      <c r="C1479" t="s">
        <v>286</v>
      </c>
      <c r="D1479" t="s">
        <v>276</v>
      </c>
      <c r="E1479" t="s">
        <v>95</v>
      </c>
      <c r="F1479" t="s">
        <v>90</v>
      </c>
      <c r="G1479" t="s">
        <v>87</v>
      </c>
    </row>
    <row r="1480" spans="1:7" x14ac:dyDescent="0.25">
      <c r="A1480" t="s">
        <v>4714</v>
      </c>
      <c r="B1480" t="s">
        <v>4715</v>
      </c>
      <c r="C1480" t="s">
        <v>295</v>
      </c>
      <c r="D1480" t="s">
        <v>292</v>
      </c>
      <c r="E1480" t="s">
        <v>85</v>
      </c>
      <c r="F1480" t="s">
        <v>90</v>
      </c>
      <c r="G1480" t="s">
        <v>93</v>
      </c>
    </row>
    <row r="1481" spans="1:7" x14ac:dyDescent="0.25">
      <c r="A1481" t="s">
        <v>4267</v>
      </c>
      <c r="B1481" t="s">
        <v>4716</v>
      </c>
      <c r="C1481" t="s">
        <v>435</v>
      </c>
      <c r="D1481" t="s">
        <v>3021</v>
      </c>
      <c r="E1481" t="s">
        <v>109</v>
      </c>
      <c r="F1481" t="s">
        <v>90</v>
      </c>
      <c r="G1481" t="s">
        <v>87</v>
      </c>
    </row>
    <row r="1482" spans="1:7" x14ac:dyDescent="0.25">
      <c r="A1482" t="s">
        <v>4468</v>
      </c>
      <c r="B1482" t="s">
        <v>4717</v>
      </c>
      <c r="C1482" t="s">
        <v>1766</v>
      </c>
      <c r="D1482" t="s">
        <v>3021</v>
      </c>
      <c r="E1482" t="s">
        <v>85</v>
      </c>
      <c r="F1482" t="s">
        <v>90</v>
      </c>
      <c r="G1482" t="s">
        <v>93</v>
      </c>
    </row>
    <row r="1483" spans="1:7" x14ac:dyDescent="0.25">
      <c r="A1483" t="s">
        <v>94</v>
      </c>
      <c r="B1483" t="s">
        <v>4718</v>
      </c>
      <c r="C1483" t="s">
        <v>5332</v>
      </c>
      <c r="D1483" t="s">
        <v>5345</v>
      </c>
      <c r="E1483" t="s">
        <v>95</v>
      </c>
      <c r="F1483" t="s">
        <v>90</v>
      </c>
      <c r="G1483" t="s">
        <v>87</v>
      </c>
    </row>
    <row r="1484" spans="1:7" x14ac:dyDescent="0.25">
      <c r="A1484" t="s">
        <v>4719</v>
      </c>
      <c r="B1484" t="s">
        <v>4720</v>
      </c>
      <c r="C1484" t="s">
        <v>1766</v>
      </c>
      <c r="D1484" t="s">
        <v>3021</v>
      </c>
      <c r="E1484" t="s">
        <v>89</v>
      </c>
      <c r="F1484" t="s">
        <v>90</v>
      </c>
      <c r="G1484" t="s">
        <v>87</v>
      </c>
    </row>
    <row r="1485" spans="1:7" x14ac:dyDescent="0.25">
      <c r="A1485" t="s">
        <v>4468</v>
      </c>
      <c r="B1485" t="s">
        <v>4721</v>
      </c>
      <c r="C1485" t="s">
        <v>1766</v>
      </c>
      <c r="D1485" t="s">
        <v>3021</v>
      </c>
      <c r="E1485" t="s">
        <v>85</v>
      </c>
      <c r="F1485" t="s">
        <v>90</v>
      </c>
      <c r="G1485" t="s">
        <v>93</v>
      </c>
    </row>
    <row r="1486" spans="1:7" x14ac:dyDescent="0.25">
      <c r="A1486" t="s">
        <v>4722</v>
      </c>
      <c r="B1486" t="s">
        <v>4723</v>
      </c>
      <c r="C1486" t="s">
        <v>271</v>
      </c>
      <c r="D1486" t="s">
        <v>272</v>
      </c>
      <c r="E1486" t="s">
        <v>89</v>
      </c>
      <c r="F1486" t="s">
        <v>90</v>
      </c>
      <c r="G1486" t="s">
        <v>87</v>
      </c>
    </row>
    <row r="1487" spans="1:7" x14ac:dyDescent="0.25">
      <c r="A1487" t="s">
        <v>128</v>
      </c>
      <c r="B1487" t="s">
        <v>4724</v>
      </c>
      <c r="C1487" t="s">
        <v>273</v>
      </c>
      <c r="D1487" t="s">
        <v>278</v>
      </c>
      <c r="E1487" t="s">
        <v>95</v>
      </c>
      <c r="F1487" t="s">
        <v>90</v>
      </c>
      <c r="G1487" t="s">
        <v>87</v>
      </c>
    </row>
    <row r="1488" spans="1:7" x14ac:dyDescent="0.25">
      <c r="A1488" t="s">
        <v>98</v>
      </c>
      <c r="B1488" t="s">
        <v>4725</v>
      </c>
      <c r="C1488" t="s">
        <v>285</v>
      </c>
      <c r="D1488" t="s">
        <v>281</v>
      </c>
      <c r="E1488" t="s">
        <v>85</v>
      </c>
      <c r="F1488" t="s">
        <v>90</v>
      </c>
      <c r="G1488" t="s">
        <v>35</v>
      </c>
    </row>
    <row r="1489" spans="1:7" x14ac:dyDescent="0.25">
      <c r="A1489" t="s">
        <v>125</v>
      </c>
      <c r="B1489" t="s">
        <v>4726</v>
      </c>
      <c r="C1489" t="s">
        <v>273</v>
      </c>
      <c r="D1489" t="s">
        <v>278</v>
      </c>
      <c r="E1489" t="s">
        <v>85</v>
      </c>
      <c r="F1489" t="s">
        <v>90</v>
      </c>
      <c r="G1489" t="s">
        <v>87</v>
      </c>
    </row>
    <row r="1490" spans="1:7" x14ac:dyDescent="0.25">
      <c r="A1490" t="s">
        <v>4727</v>
      </c>
      <c r="B1490" t="s">
        <v>4728</v>
      </c>
      <c r="C1490" t="s">
        <v>435</v>
      </c>
      <c r="D1490" t="s">
        <v>3021</v>
      </c>
      <c r="E1490" t="s">
        <v>85</v>
      </c>
      <c r="F1490" t="s">
        <v>90</v>
      </c>
      <c r="G1490" t="s">
        <v>87</v>
      </c>
    </row>
    <row r="1491" spans="1:7" x14ac:dyDescent="0.25">
      <c r="A1491" t="s">
        <v>125</v>
      </c>
      <c r="B1491" t="s">
        <v>4729</v>
      </c>
      <c r="C1491" t="s">
        <v>273</v>
      </c>
      <c r="D1491" t="s">
        <v>278</v>
      </c>
      <c r="E1491" t="s">
        <v>85</v>
      </c>
      <c r="F1491" t="s">
        <v>90</v>
      </c>
      <c r="G1491" t="s">
        <v>87</v>
      </c>
    </row>
    <row r="1492" spans="1:7" x14ac:dyDescent="0.25">
      <c r="A1492" t="s">
        <v>4730</v>
      </c>
      <c r="B1492" t="s">
        <v>4731</v>
      </c>
      <c r="C1492" t="s">
        <v>1766</v>
      </c>
      <c r="D1492" t="s">
        <v>3021</v>
      </c>
      <c r="E1492" t="s">
        <v>89</v>
      </c>
      <c r="F1492" t="s">
        <v>90</v>
      </c>
      <c r="G1492" t="s">
        <v>87</v>
      </c>
    </row>
    <row r="1493" spans="1:7" x14ac:dyDescent="0.25">
      <c r="A1493" t="s">
        <v>4732</v>
      </c>
      <c r="B1493" t="s">
        <v>4733</v>
      </c>
      <c r="C1493" t="s">
        <v>1687</v>
      </c>
      <c r="D1493" t="s">
        <v>3021</v>
      </c>
      <c r="E1493" t="s">
        <v>89</v>
      </c>
      <c r="F1493" t="s">
        <v>90</v>
      </c>
      <c r="G1493" t="s">
        <v>93</v>
      </c>
    </row>
    <row r="1494" spans="1:7" x14ac:dyDescent="0.25">
      <c r="A1494" t="s">
        <v>98</v>
      </c>
      <c r="B1494" t="s">
        <v>4734</v>
      </c>
      <c r="C1494" t="s">
        <v>285</v>
      </c>
      <c r="D1494" t="s">
        <v>281</v>
      </c>
      <c r="E1494" t="s">
        <v>85</v>
      </c>
      <c r="F1494" t="s">
        <v>90</v>
      </c>
      <c r="G1494" t="s">
        <v>35</v>
      </c>
    </row>
    <row r="1495" spans="1:7" x14ac:dyDescent="0.25">
      <c r="A1495" t="s">
        <v>4735</v>
      </c>
      <c r="B1495" t="s">
        <v>4736</v>
      </c>
      <c r="C1495" t="s">
        <v>271</v>
      </c>
      <c r="D1495" t="s">
        <v>272</v>
      </c>
      <c r="E1495" t="s">
        <v>109</v>
      </c>
      <c r="F1495" t="s">
        <v>90</v>
      </c>
      <c r="G1495" t="s">
        <v>87</v>
      </c>
    </row>
    <row r="1496" spans="1:7" x14ac:dyDescent="0.25">
      <c r="A1496" t="s">
        <v>137</v>
      </c>
      <c r="B1496" t="s">
        <v>4737</v>
      </c>
      <c r="C1496" t="s">
        <v>295</v>
      </c>
      <c r="D1496" t="s">
        <v>292</v>
      </c>
      <c r="E1496" t="s">
        <v>109</v>
      </c>
      <c r="F1496" t="s">
        <v>90</v>
      </c>
      <c r="G1496" t="s">
        <v>93</v>
      </c>
    </row>
    <row r="1497" spans="1:7" x14ac:dyDescent="0.25">
      <c r="A1497" t="s">
        <v>4596</v>
      </c>
      <c r="B1497" t="s">
        <v>4738</v>
      </c>
      <c r="C1497" t="s">
        <v>435</v>
      </c>
      <c r="D1497" t="s">
        <v>3021</v>
      </c>
      <c r="E1497" t="s">
        <v>134</v>
      </c>
      <c r="F1497" t="s">
        <v>90</v>
      </c>
      <c r="G1497" t="s">
        <v>87</v>
      </c>
    </row>
    <row r="1498" spans="1:7" x14ac:dyDescent="0.25">
      <c r="A1498" t="s">
        <v>4739</v>
      </c>
      <c r="B1498" t="s">
        <v>4740</v>
      </c>
      <c r="C1498" t="s">
        <v>435</v>
      </c>
      <c r="D1498" t="s">
        <v>3021</v>
      </c>
      <c r="E1498" t="s">
        <v>85</v>
      </c>
      <c r="F1498" t="s">
        <v>90</v>
      </c>
      <c r="G1498" t="s">
        <v>87</v>
      </c>
    </row>
    <row r="1499" spans="1:7" x14ac:dyDescent="0.25">
      <c r="A1499" t="s">
        <v>4690</v>
      </c>
      <c r="B1499" t="s">
        <v>4741</v>
      </c>
      <c r="C1499" t="s">
        <v>5335</v>
      </c>
      <c r="D1499" t="s">
        <v>5349</v>
      </c>
      <c r="E1499" t="s">
        <v>85</v>
      </c>
      <c r="F1499" t="s">
        <v>90</v>
      </c>
      <c r="G1499" t="s">
        <v>87</v>
      </c>
    </row>
    <row r="1500" spans="1:7" x14ac:dyDescent="0.25">
      <c r="A1500" t="s">
        <v>138</v>
      </c>
      <c r="B1500" t="s">
        <v>4742</v>
      </c>
      <c r="C1500" t="s">
        <v>435</v>
      </c>
      <c r="D1500" t="s">
        <v>3021</v>
      </c>
      <c r="E1500" t="s">
        <v>89</v>
      </c>
      <c r="F1500" t="s">
        <v>90</v>
      </c>
      <c r="G1500" t="s">
        <v>93</v>
      </c>
    </row>
    <row r="1501" spans="1:7" x14ac:dyDescent="0.25">
      <c r="A1501" t="s">
        <v>97</v>
      </c>
      <c r="B1501" t="s">
        <v>4743</v>
      </c>
      <c r="C1501" t="s">
        <v>279</v>
      </c>
      <c r="D1501" t="s">
        <v>34</v>
      </c>
      <c r="E1501" t="s">
        <v>85</v>
      </c>
      <c r="F1501" t="s">
        <v>90</v>
      </c>
      <c r="G1501" t="s">
        <v>35</v>
      </c>
    </row>
    <row r="1502" spans="1:7" x14ac:dyDescent="0.25">
      <c r="A1502" t="s">
        <v>4744</v>
      </c>
      <c r="B1502" t="s">
        <v>4745</v>
      </c>
      <c r="C1502" t="s">
        <v>1766</v>
      </c>
      <c r="D1502" t="s">
        <v>3021</v>
      </c>
      <c r="E1502" t="s">
        <v>85</v>
      </c>
      <c r="F1502" t="s">
        <v>90</v>
      </c>
      <c r="G1502" t="s">
        <v>35</v>
      </c>
    </row>
    <row r="1503" spans="1:7" x14ac:dyDescent="0.25">
      <c r="A1503" t="s">
        <v>4504</v>
      </c>
      <c r="B1503" t="s">
        <v>4746</v>
      </c>
      <c r="C1503" t="s">
        <v>435</v>
      </c>
      <c r="D1503" t="s">
        <v>3021</v>
      </c>
      <c r="E1503" t="s">
        <v>85</v>
      </c>
      <c r="F1503" t="s">
        <v>90</v>
      </c>
      <c r="G1503" t="s">
        <v>93</v>
      </c>
    </row>
    <row r="1504" spans="1:7" x14ac:dyDescent="0.25">
      <c r="A1504" t="s">
        <v>4310</v>
      </c>
      <c r="B1504" t="s">
        <v>4747</v>
      </c>
      <c r="C1504" t="s">
        <v>1766</v>
      </c>
      <c r="D1504" t="s">
        <v>3021</v>
      </c>
      <c r="E1504" t="s">
        <v>85</v>
      </c>
      <c r="F1504" t="s">
        <v>90</v>
      </c>
      <c r="G1504" t="s">
        <v>93</v>
      </c>
    </row>
    <row r="1505" spans="1:7" x14ac:dyDescent="0.25">
      <c r="A1505" t="s">
        <v>4135</v>
      </c>
      <c r="B1505" t="s">
        <v>4748</v>
      </c>
      <c r="C1505" t="s">
        <v>435</v>
      </c>
      <c r="D1505" t="s">
        <v>3021</v>
      </c>
      <c r="E1505" t="s">
        <v>95</v>
      </c>
      <c r="F1505" t="s">
        <v>90</v>
      </c>
      <c r="G1505" t="s">
        <v>93</v>
      </c>
    </row>
    <row r="1506" spans="1:7" x14ac:dyDescent="0.25">
      <c r="A1506" t="s">
        <v>4135</v>
      </c>
      <c r="B1506" t="s">
        <v>4749</v>
      </c>
      <c r="C1506" t="s">
        <v>435</v>
      </c>
      <c r="D1506" t="s">
        <v>3021</v>
      </c>
      <c r="E1506" t="s">
        <v>95</v>
      </c>
      <c r="F1506" t="s">
        <v>90</v>
      </c>
      <c r="G1506" t="s">
        <v>87</v>
      </c>
    </row>
    <row r="1507" spans="1:7" x14ac:dyDescent="0.25">
      <c r="A1507" t="s">
        <v>4265</v>
      </c>
      <c r="B1507" t="s">
        <v>4750</v>
      </c>
      <c r="C1507" t="s">
        <v>5335</v>
      </c>
      <c r="D1507" t="s">
        <v>5349</v>
      </c>
      <c r="E1507" t="s">
        <v>85</v>
      </c>
      <c r="F1507" t="s">
        <v>90</v>
      </c>
      <c r="G1507" t="s">
        <v>87</v>
      </c>
    </row>
    <row r="1508" spans="1:7" x14ac:dyDescent="0.25">
      <c r="A1508" t="s">
        <v>4547</v>
      </c>
      <c r="B1508" t="s">
        <v>4751</v>
      </c>
      <c r="C1508" t="s">
        <v>1766</v>
      </c>
      <c r="D1508" t="s">
        <v>3021</v>
      </c>
      <c r="E1508" t="s">
        <v>134</v>
      </c>
      <c r="F1508" t="s">
        <v>90</v>
      </c>
      <c r="G1508" t="s">
        <v>93</v>
      </c>
    </row>
    <row r="1509" spans="1:7" x14ac:dyDescent="0.25">
      <c r="A1509" t="s">
        <v>4199</v>
      </c>
      <c r="B1509" t="s">
        <v>4752</v>
      </c>
      <c r="C1509" t="s">
        <v>5332</v>
      </c>
      <c r="D1509" t="s">
        <v>5345</v>
      </c>
      <c r="E1509" t="s">
        <v>95</v>
      </c>
      <c r="F1509" t="s">
        <v>90</v>
      </c>
      <c r="G1509" t="s">
        <v>87</v>
      </c>
    </row>
    <row r="1510" spans="1:7" x14ac:dyDescent="0.25">
      <c r="A1510" t="s">
        <v>4510</v>
      </c>
      <c r="B1510" t="s">
        <v>4753</v>
      </c>
      <c r="C1510" t="s">
        <v>1766</v>
      </c>
      <c r="D1510" t="s">
        <v>3021</v>
      </c>
      <c r="E1510" t="s">
        <v>85</v>
      </c>
      <c r="F1510" t="s">
        <v>90</v>
      </c>
      <c r="G1510" t="s">
        <v>87</v>
      </c>
    </row>
    <row r="1511" spans="1:7" x14ac:dyDescent="0.25">
      <c r="A1511" t="s">
        <v>4267</v>
      </c>
      <c r="B1511" t="s">
        <v>4754</v>
      </c>
      <c r="C1511" t="s">
        <v>435</v>
      </c>
      <c r="D1511" t="s">
        <v>3021</v>
      </c>
      <c r="E1511" t="s">
        <v>85</v>
      </c>
      <c r="F1511" t="s">
        <v>90</v>
      </c>
      <c r="G1511" t="s">
        <v>87</v>
      </c>
    </row>
    <row r="1512" spans="1:7" x14ac:dyDescent="0.25">
      <c r="A1512" t="s">
        <v>4755</v>
      </c>
      <c r="B1512" t="s">
        <v>4756</v>
      </c>
      <c r="C1512" t="s">
        <v>5333</v>
      </c>
      <c r="D1512" t="s">
        <v>5348</v>
      </c>
      <c r="E1512" t="s">
        <v>85</v>
      </c>
      <c r="F1512" t="s">
        <v>90</v>
      </c>
      <c r="G1512" t="s">
        <v>93</v>
      </c>
    </row>
    <row r="1513" spans="1:7" x14ac:dyDescent="0.25">
      <c r="A1513" t="s">
        <v>4480</v>
      </c>
      <c r="B1513" t="s">
        <v>4757</v>
      </c>
      <c r="C1513" t="s">
        <v>1766</v>
      </c>
      <c r="D1513" t="s">
        <v>3021</v>
      </c>
      <c r="E1513" t="s">
        <v>85</v>
      </c>
      <c r="F1513" t="s">
        <v>90</v>
      </c>
      <c r="G1513" t="s">
        <v>93</v>
      </c>
    </row>
    <row r="1514" spans="1:7" x14ac:dyDescent="0.25">
      <c r="A1514" t="s">
        <v>4326</v>
      </c>
      <c r="B1514" t="s">
        <v>4758</v>
      </c>
      <c r="C1514" t="s">
        <v>435</v>
      </c>
      <c r="D1514" t="s">
        <v>3021</v>
      </c>
      <c r="E1514" t="s">
        <v>85</v>
      </c>
      <c r="F1514" t="s">
        <v>90</v>
      </c>
      <c r="G1514" t="s">
        <v>93</v>
      </c>
    </row>
    <row r="1515" spans="1:7" x14ac:dyDescent="0.25">
      <c r="A1515" t="s">
        <v>4349</v>
      </c>
      <c r="B1515" t="s">
        <v>4759</v>
      </c>
      <c r="C1515" t="s">
        <v>5334</v>
      </c>
      <c r="D1515" t="s">
        <v>5346</v>
      </c>
      <c r="E1515" t="s">
        <v>5358</v>
      </c>
      <c r="F1515" t="s">
        <v>90</v>
      </c>
      <c r="G1515" t="s">
        <v>35</v>
      </c>
    </row>
    <row r="1516" spans="1:7" x14ac:dyDescent="0.25">
      <c r="A1516" t="s">
        <v>4206</v>
      </c>
      <c r="B1516" t="s">
        <v>4760</v>
      </c>
      <c r="C1516" t="s">
        <v>435</v>
      </c>
      <c r="D1516" t="s">
        <v>3021</v>
      </c>
      <c r="E1516" t="s">
        <v>95</v>
      </c>
      <c r="F1516" t="s">
        <v>90</v>
      </c>
      <c r="G1516" t="s">
        <v>87</v>
      </c>
    </row>
    <row r="1517" spans="1:7" x14ac:dyDescent="0.25">
      <c r="A1517" t="s">
        <v>4761</v>
      </c>
      <c r="B1517" t="s">
        <v>4762</v>
      </c>
      <c r="C1517" t="s">
        <v>435</v>
      </c>
      <c r="D1517" t="s">
        <v>3021</v>
      </c>
      <c r="E1517" t="s">
        <v>85</v>
      </c>
      <c r="F1517" t="s">
        <v>90</v>
      </c>
      <c r="G1517" t="s">
        <v>87</v>
      </c>
    </row>
    <row r="1518" spans="1:7" x14ac:dyDescent="0.25">
      <c r="A1518" t="s">
        <v>4487</v>
      </c>
      <c r="B1518" t="s">
        <v>4763</v>
      </c>
      <c r="C1518" t="s">
        <v>271</v>
      </c>
      <c r="D1518" t="s">
        <v>272</v>
      </c>
      <c r="E1518" t="s">
        <v>89</v>
      </c>
      <c r="F1518" t="s">
        <v>90</v>
      </c>
      <c r="G1518" t="s">
        <v>87</v>
      </c>
    </row>
    <row r="1519" spans="1:7" x14ac:dyDescent="0.25">
      <c r="A1519" t="s">
        <v>4334</v>
      </c>
      <c r="B1519" t="s">
        <v>4764</v>
      </c>
      <c r="C1519" t="s">
        <v>271</v>
      </c>
      <c r="D1519" t="s">
        <v>272</v>
      </c>
      <c r="E1519" t="s">
        <v>85</v>
      </c>
      <c r="F1519" t="s">
        <v>90</v>
      </c>
      <c r="G1519" t="s">
        <v>87</v>
      </c>
    </row>
    <row r="1520" spans="1:7" x14ac:dyDescent="0.25">
      <c r="A1520" t="s">
        <v>4326</v>
      </c>
      <c r="B1520" t="s">
        <v>4765</v>
      </c>
      <c r="C1520" t="s">
        <v>5333</v>
      </c>
      <c r="D1520" t="s">
        <v>5348</v>
      </c>
      <c r="E1520" t="s">
        <v>85</v>
      </c>
      <c r="F1520" t="s">
        <v>90</v>
      </c>
      <c r="G1520" t="s">
        <v>93</v>
      </c>
    </row>
    <row r="1521" spans="1:7" x14ac:dyDescent="0.25">
      <c r="A1521" t="s">
        <v>4192</v>
      </c>
      <c r="B1521" t="s">
        <v>4766</v>
      </c>
      <c r="C1521" t="s">
        <v>271</v>
      </c>
      <c r="D1521" t="s">
        <v>272</v>
      </c>
      <c r="E1521" t="s">
        <v>85</v>
      </c>
      <c r="F1521" t="s">
        <v>90</v>
      </c>
      <c r="G1521" t="s">
        <v>93</v>
      </c>
    </row>
    <row r="1522" spans="1:7" x14ac:dyDescent="0.25">
      <c r="A1522" t="s">
        <v>4471</v>
      </c>
      <c r="B1522" t="s">
        <v>4767</v>
      </c>
      <c r="C1522" t="s">
        <v>435</v>
      </c>
      <c r="D1522" t="s">
        <v>3021</v>
      </c>
      <c r="E1522" t="s">
        <v>134</v>
      </c>
      <c r="F1522" t="s">
        <v>90</v>
      </c>
      <c r="G1522" t="s">
        <v>87</v>
      </c>
    </row>
    <row r="1523" spans="1:7" x14ac:dyDescent="0.25">
      <c r="A1523" t="s">
        <v>4768</v>
      </c>
      <c r="B1523" t="s">
        <v>4769</v>
      </c>
      <c r="C1523" t="s">
        <v>435</v>
      </c>
      <c r="D1523" t="s">
        <v>3021</v>
      </c>
      <c r="E1523" t="s">
        <v>102</v>
      </c>
      <c r="F1523" t="s">
        <v>90</v>
      </c>
      <c r="G1523" t="s">
        <v>87</v>
      </c>
    </row>
    <row r="1524" spans="1:7" x14ac:dyDescent="0.25">
      <c r="A1524" t="s">
        <v>4349</v>
      </c>
      <c r="B1524" t="s">
        <v>4770</v>
      </c>
      <c r="C1524" t="s">
        <v>5334</v>
      </c>
      <c r="D1524" t="s">
        <v>5346</v>
      </c>
      <c r="E1524" t="s">
        <v>5358</v>
      </c>
      <c r="F1524" t="s">
        <v>90</v>
      </c>
      <c r="G1524" t="s">
        <v>35</v>
      </c>
    </row>
    <row r="1525" spans="1:7" x14ac:dyDescent="0.25">
      <c r="A1525" t="s">
        <v>4407</v>
      </c>
      <c r="B1525" t="s">
        <v>4771</v>
      </c>
      <c r="C1525" t="s">
        <v>435</v>
      </c>
      <c r="D1525" t="s">
        <v>3021</v>
      </c>
      <c r="E1525" t="s">
        <v>109</v>
      </c>
      <c r="F1525" t="s">
        <v>90</v>
      </c>
      <c r="G1525" t="s">
        <v>93</v>
      </c>
    </row>
    <row r="1526" spans="1:7" x14ac:dyDescent="0.25">
      <c r="A1526" t="s">
        <v>4232</v>
      </c>
      <c r="B1526" t="s">
        <v>4772</v>
      </c>
      <c r="C1526" t="s">
        <v>273</v>
      </c>
      <c r="D1526" t="s">
        <v>278</v>
      </c>
      <c r="E1526" t="s">
        <v>95</v>
      </c>
      <c r="F1526" t="s">
        <v>90</v>
      </c>
      <c r="G1526" t="s">
        <v>93</v>
      </c>
    </row>
    <row r="1527" spans="1:7" x14ac:dyDescent="0.25">
      <c r="A1527" t="s">
        <v>4135</v>
      </c>
      <c r="B1527" t="s">
        <v>4773</v>
      </c>
      <c r="C1527" t="s">
        <v>435</v>
      </c>
      <c r="D1527" t="s">
        <v>3021</v>
      </c>
      <c r="E1527" t="s">
        <v>95</v>
      </c>
      <c r="F1527" t="s">
        <v>90</v>
      </c>
      <c r="G1527" t="s">
        <v>93</v>
      </c>
    </row>
    <row r="1528" spans="1:7" x14ac:dyDescent="0.25">
      <c r="A1528" t="s">
        <v>4774</v>
      </c>
      <c r="B1528" t="s">
        <v>4775</v>
      </c>
      <c r="C1528" t="s">
        <v>285</v>
      </c>
      <c r="D1528" t="s">
        <v>281</v>
      </c>
      <c r="E1528" t="s">
        <v>85</v>
      </c>
      <c r="F1528" t="s">
        <v>90</v>
      </c>
      <c r="G1528" t="s">
        <v>35</v>
      </c>
    </row>
    <row r="1529" spans="1:7" x14ac:dyDescent="0.25">
      <c r="A1529" t="s">
        <v>4776</v>
      </c>
      <c r="B1529" t="s">
        <v>4777</v>
      </c>
      <c r="C1529" t="s">
        <v>435</v>
      </c>
      <c r="D1529" t="s">
        <v>3021</v>
      </c>
      <c r="E1529" t="s">
        <v>127</v>
      </c>
      <c r="F1529" t="s">
        <v>90</v>
      </c>
      <c r="G1529" t="s">
        <v>93</v>
      </c>
    </row>
    <row r="1530" spans="1:7" x14ac:dyDescent="0.25">
      <c r="A1530" t="s">
        <v>4232</v>
      </c>
      <c r="B1530" t="s">
        <v>4778</v>
      </c>
      <c r="C1530" t="s">
        <v>287</v>
      </c>
      <c r="D1530" t="s">
        <v>278</v>
      </c>
      <c r="E1530" t="s">
        <v>95</v>
      </c>
      <c r="F1530" t="s">
        <v>90</v>
      </c>
      <c r="G1530" t="s">
        <v>93</v>
      </c>
    </row>
    <row r="1531" spans="1:7" x14ac:dyDescent="0.25">
      <c r="A1531" t="s">
        <v>139</v>
      </c>
      <c r="B1531" t="s">
        <v>4779</v>
      </c>
      <c r="C1531" t="s">
        <v>1687</v>
      </c>
      <c r="D1531" t="s">
        <v>3021</v>
      </c>
      <c r="E1531" t="s">
        <v>95</v>
      </c>
      <c r="F1531" t="s">
        <v>90</v>
      </c>
      <c r="G1531" t="s">
        <v>115</v>
      </c>
    </row>
    <row r="1532" spans="1:7" x14ac:dyDescent="0.25">
      <c r="A1532" t="s">
        <v>4641</v>
      </c>
      <c r="B1532" t="s">
        <v>4780</v>
      </c>
      <c r="C1532" t="s">
        <v>1052</v>
      </c>
      <c r="D1532" t="s">
        <v>5369</v>
      </c>
      <c r="E1532" t="s">
        <v>229</v>
      </c>
      <c r="F1532" t="s">
        <v>99</v>
      </c>
      <c r="G1532" t="s">
        <v>4643</v>
      </c>
    </row>
    <row r="1533" spans="1:7" x14ac:dyDescent="0.25">
      <c r="A1533" t="s">
        <v>4439</v>
      </c>
      <c r="B1533" t="s">
        <v>4781</v>
      </c>
      <c r="C1533" t="s">
        <v>293</v>
      </c>
      <c r="D1533" t="s">
        <v>294</v>
      </c>
      <c r="E1533" t="s">
        <v>134</v>
      </c>
      <c r="F1533" t="s">
        <v>90</v>
      </c>
      <c r="G1533" t="s">
        <v>93</v>
      </c>
    </row>
    <row r="1534" spans="1:7" x14ac:dyDescent="0.25">
      <c r="A1534" t="s">
        <v>140</v>
      </c>
      <c r="B1534" t="s">
        <v>4782</v>
      </c>
      <c r="C1534" t="s">
        <v>296</v>
      </c>
      <c r="D1534" t="s">
        <v>297</v>
      </c>
      <c r="E1534" t="s">
        <v>134</v>
      </c>
      <c r="F1534" t="s">
        <v>90</v>
      </c>
      <c r="G1534" t="s">
        <v>29</v>
      </c>
    </row>
    <row r="1535" spans="1:7" x14ac:dyDescent="0.25">
      <c r="A1535" t="s">
        <v>141</v>
      </c>
      <c r="B1535" t="s">
        <v>4783</v>
      </c>
      <c r="C1535" t="s">
        <v>271</v>
      </c>
      <c r="D1535" t="s">
        <v>272</v>
      </c>
      <c r="E1535" t="s">
        <v>95</v>
      </c>
      <c r="F1535" t="s">
        <v>86</v>
      </c>
      <c r="G1535" t="s">
        <v>87</v>
      </c>
    </row>
    <row r="1536" spans="1:7" x14ac:dyDescent="0.25">
      <c r="A1536" t="s">
        <v>4135</v>
      </c>
      <c r="B1536" t="s">
        <v>4784</v>
      </c>
      <c r="C1536" t="s">
        <v>435</v>
      </c>
      <c r="D1536" t="s">
        <v>3021</v>
      </c>
      <c r="E1536" t="s">
        <v>95</v>
      </c>
      <c r="F1536" t="s">
        <v>90</v>
      </c>
      <c r="G1536" t="s">
        <v>93</v>
      </c>
    </row>
    <row r="1537" spans="1:7" x14ac:dyDescent="0.25">
      <c r="A1537" t="s">
        <v>4135</v>
      </c>
      <c r="B1537" t="s">
        <v>4785</v>
      </c>
      <c r="C1537" t="s">
        <v>435</v>
      </c>
      <c r="D1537" t="s">
        <v>3021</v>
      </c>
      <c r="E1537" t="s">
        <v>95</v>
      </c>
      <c r="F1537" t="s">
        <v>90</v>
      </c>
      <c r="G1537" t="s">
        <v>87</v>
      </c>
    </row>
    <row r="1538" spans="1:7" x14ac:dyDescent="0.25">
      <c r="A1538" t="s">
        <v>4234</v>
      </c>
      <c r="B1538" t="s">
        <v>4786</v>
      </c>
      <c r="C1538" t="s">
        <v>435</v>
      </c>
      <c r="D1538" t="s">
        <v>3021</v>
      </c>
      <c r="E1538" t="s">
        <v>95</v>
      </c>
      <c r="F1538" t="s">
        <v>90</v>
      </c>
      <c r="G1538" t="s">
        <v>93</v>
      </c>
    </row>
    <row r="1539" spans="1:7" x14ac:dyDescent="0.25">
      <c r="A1539" t="s">
        <v>4284</v>
      </c>
      <c r="B1539" t="s">
        <v>4787</v>
      </c>
      <c r="C1539" t="s">
        <v>435</v>
      </c>
      <c r="D1539" t="s">
        <v>3021</v>
      </c>
      <c r="E1539" t="s">
        <v>85</v>
      </c>
      <c r="F1539" t="s">
        <v>90</v>
      </c>
      <c r="G1539" t="s">
        <v>87</v>
      </c>
    </row>
    <row r="1540" spans="1:7" x14ac:dyDescent="0.25">
      <c r="A1540" t="s">
        <v>4376</v>
      </c>
      <c r="B1540" t="s">
        <v>4788</v>
      </c>
      <c r="C1540" t="s">
        <v>271</v>
      </c>
      <c r="D1540" t="s">
        <v>272</v>
      </c>
      <c r="E1540" t="s">
        <v>85</v>
      </c>
      <c r="F1540" t="s">
        <v>90</v>
      </c>
      <c r="G1540" t="s">
        <v>87</v>
      </c>
    </row>
    <row r="1541" spans="1:7" x14ac:dyDescent="0.25">
      <c r="A1541" t="s">
        <v>4265</v>
      </c>
      <c r="B1541" t="s">
        <v>4789</v>
      </c>
      <c r="C1541" t="s">
        <v>277</v>
      </c>
      <c r="D1541" t="s">
        <v>276</v>
      </c>
      <c r="E1541" t="s">
        <v>85</v>
      </c>
      <c r="F1541" t="s">
        <v>90</v>
      </c>
      <c r="G1541" t="s">
        <v>87</v>
      </c>
    </row>
    <row r="1542" spans="1:7" x14ac:dyDescent="0.25">
      <c r="A1542" t="s">
        <v>4188</v>
      </c>
      <c r="B1542" t="s">
        <v>4790</v>
      </c>
      <c r="C1542" t="s">
        <v>277</v>
      </c>
      <c r="D1542" t="s">
        <v>5349</v>
      </c>
      <c r="E1542" t="s">
        <v>85</v>
      </c>
      <c r="F1542" t="s">
        <v>90</v>
      </c>
      <c r="G1542" t="s">
        <v>87</v>
      </c>
    </row>
    <row r="1543" spans="1:7" x14ac:dyDescent="0.25">
      <c r="A1543" t="s">
        <v>137</v>
      </c>
      <c r="B1543" t="s">
        <v>4791</v>
      </c>
      <c r="C1543" t="s">
        <v>295</v>
      </c>
      <c r="D1543" t="s">
        <v>292</v>
      </c>
      <c r="E1543" t="s">
        <v>85</v>
      </c>
      <c r="F1543" t="s">
        <v>90</v>
      </c>
      <c r="G1543" t="s">
        <v>4278</v>
      </c>
    </row>
    <row r="1544" spans="1:7" x14ac:dyDescent="0.25">
      <c r="A1544" t="s">
        <v>4792</v>
      </c>
      <c r="B1544" t="s">
        <v>4793</v>
      </c>
      <c r="C1544" t="s">
        <v>273</v>
      </c>
      <c r="D1544" t="s">
        <v>278</v>
      </c>
      <c r="E1544" t="s">
        <v>95</v>
      </c>
      <c r="F1544" t="s">
        <v>90</v>
      </c>
      <c r="G1544" t="s">
        <v>91</v>
      </c>
    </row>
    <row r="1545" spans="1:7" x14ac:dyDescent="0.25">
      <c r="A1545" t="s">
        <v>4439</v>
      </c>
      <c r="B1545" t="s">
        <v>4794</v>
      </c>
      <c r="C1545" t="s">
        <v>271</v>
      </c>
      <c r="D1545" t="s">
        <v>272</v>
      </c>
      <c r="E1545" t="s">
        <v>102</v>
      </c>
      <c r="F1545" t="s">
        <v>110</v>
      </c>
      <c r="G1545" t="s">
        <v>87</v>
      </c>
    </row>
    <row r="1546" spans="1:7" x14ac:dyDescent="0.25">
      <c r="A1546" t="s">
        <v>142</v>
      </c>
      <c r="B1546" t="s">
        <v>4795</v>
      </c>
      <c r="C1546" t="s">
        <v>298</v>
      </c>
      <c r="D1546" t="s">
        <v>299</v>
      </c>
      <c r="E1546" t="s">
        <v>85</v>
      </c>
      <c r="F1546" t="s">
        <v>110</v>
      </c>
      <c r="G1546" t="s">
        <v>35</v>
      </c>
    </row>
    <row r="1547" spans="1:7" x14ac:dyDescent="0.25">
      <c r="A1547" t="s">
        <v>137</v>
      </c>
      <c r="B1547" t="s">
        <v>4796</v>
      </c>
      <c r="C1547" t="s">
        <v>280</v>
      </c>
      <c r="D1547" t="s">
        <v>281</v>
      </c>
      <c r="E1547" t="s">
        <v>85</v>
      </c>
      <c r="F1547" t="s">
        <v>90</v>
      </c>
      <c r="G1547" t="s">
        <v>35</v>
      </c>
    </row>
    <row r="1548" spans="1:7" x14ac:dyDescent="0.25">
      <c r="A1548" t="s">
        <v>143</v>
      </c>
      <c r="B1548" t="s">
        <v>4797</v>
      </c>
      <c r="C1548" t="s">
        <v>300</v>
      </c>
      <c r="D1548" t="s">
        <v>301</v>
      </c>
      <c r="E1548" t="s">
        <v>95</v>
      </c>
      <c r="F1548" t="s">
        <v>90</v>
      </c>
      <c r="G1548" t="s">
        <v>93</v>
      </c>
    </row>
    <row r="1549" spans="1:7" x14ac:dyDescent="0.25">
      <c r="A1549" t="s">
        <v>144</v>
      </c>
      <c r="B1549" t="s">
        <v>4798</v>
      </c>
      <c r="C1549" t="s">
        <v>302</v>
      </c>
      <c r="D1549" t="s">
        <v>301</v>
      </c>
      <c r="E1549" t="s">
        <v>127</v>
      </c>
      <c r="F1549" t="s">
        <v>90</v>
      </c>
      <c r="G1549" t="s">
        <v>93</v>
      </c>
    </row>
    <row r="1550" spans="1:7" x14ac:dyDescent="0.25">
      <c r="A1550" t="s">
        <v>100</v>
      </c>
      <c r="B1550" t="s">
        <v>4799</v>
      </c>
      <c r="C1550" t="s">
        <v>273</v>
      </c>
      <c r="D1550" t="s">
        <v>278</v>
      </c>
      <c r="E1550" t="s">
        <v>95</v>
      </c>
      <c r="F1550" t="s">
        <v>86</v>
      </c>
      <c r="G1550" t="s">
        <v>87</v>
      </c>
    </row>
    <row r="1551" spans="1:7" x14ac:dyDescent="0.25">
      <c r="A1551" t="s">
        <v>145</v>
      </c>
      <c r="B1551" t="s">
        <v>4800</v>
      </c>
      <c r="C1551" t="s">
        <v>271</v>
      </c>
      <c r="D1551" t="s">
        <v>272</v>
      </c>
      <c r="E1551" t="s">
        <v>89</v>
      </c>
      <c r="F1551" t="s">
        <v>90</v>
      </c>
      <c r="G1551" t="s">
        <v>87</v>
      </c>
    </row>
    <row r="1552" spans="1:7" x14ac:dyDescent="0.25">
      <c r="A1552" t="s">
        <v>4265</v>
      </c>
      <c r="B1552" t="s">
        <v>4801</v>
      </c>
      <c r="C1552" t="s">
        <v>5335</v>
      </c>
      <c r="D1552" t="s">
        <v>5349</v>
      </c>
      <c r="E1552" t="s">
        <v>109</v>
      </c>
      <c r="F1552" t="s">
        <v>90</v>
      </c>
      <c r="G1552" t="s">
        <v>87</v>
      </c>
    </row>
    <row r="1553" spans="1:7" x14ac:dyDescent="0.25">
      <c r="A1553" t="s">
        <v>4676</v>
      </c>
      <c r="B1553" t="s">
        <v>4802</v>
      </c>
      <c r="C1553" t="s">
        <v>5337</v>
      </c>
      <c r="D1553" t="s">
        <v>304</v>
      </c>
      <c r="E1553" t="s">
        <v>5359</v>
      </c>
      <c r="F1553" t="s">
        <v>86</v>
      </c>
      <c r="G1553" t="s">
        <v>87</v>
      </c>
    </row>
    <row r="1554" spans="1:7" x14ac:dyDescent="0.25">
      <c r="A1554" t="s">
        <v>4803</v>
      </c>
      <c r="B1554" t="s">
        <v>4804</v>
      </c>
      <c r="C1554" t="s">
        <v>435</v>
      </c>
      <c r="D1554" t="s">
        <v>3021</v>
      </c>
      <c r="E1554" t="s">
        <v>85</v>
      </c>
      <c r="F1554" t="s">
        <v>90</v>
      </c>
      <c r="G1554" t="s">
        <v>87</v>
      </c>
    </row>
    <row r="1555" spans="1:7" x14ac:dyDescent="0.25">
      <c r="A1555" t="s">
        <v>4805</v>
      </c>
      <c r="B1555" t="s">
        <v>4806</v>
      </c>
      <c r="C1555" t="s">
        <v>285</v>
      </c>
      <c r="D1555" t="s">
        <v>281</v>
      </c>
      <c r="E1555" t="s">
        <v>85</v>
      </c>
      <c r="F1555" t="s">
        <v>90</v>
      </c>
      <c r="G1555" t="s">
        <v>35</v>
      </c>
    </row>
    <row r="1556" spans="1:7" x14ac:dyDescent="0.25">
      <c r="A1556" t="s">
        <v>4807</v>
      </c>
      <c r="B1556" t="s">
        <v>4808</v>
      </c>
      <c r="C1556" t="s">
        <v>279</v>
      </c>
      <c r="D1556" t="s">
        <v>34</v>
      </c>
      <c r="E1556" t="s">
        <v>102</v>
      </c>
      <c r="F1556" t="s">
        <v>90</v>
      </c>
      <c r="G1556" t="s">
        <v>35</v>
      </c>
    </row>
    <row r="1557" spans="1:7" x14ac:dyDescent="0.25">
      <c r="A1557" t="s">
        <v>98</v>
      </c>
      <c r="B1557" t="s">
        <v>4809</v>
      </c>
      <c r="C1557" t="s">
        <v>285</v>
      </c>
      <c r="D1557" t="s">
        <v>281</v>
      </c>
      <c r="E1557" t="s">
        <v>85</v>
      </c>
      <c r="F1557" t="s">
        <v>99</v>
      </c>
      <c r="G1557" t="s">
        <v>48</v>
      </c>
    </row>
    <row r="1558" spans="1:7" x14ac:dyDescent="0.25">
      <c r="A1558" t="s">
        <v>4192</v>
      </c>
      <c r="B1558" t="s">
        <v>4810</v>
      </c>
      <c r="C1558" t="s">
        <v>271</v>
      </c>
      <c r="D1558" t="s">
        <v>272</v>
      </c>
      <c r="E1558" t="s">
        <v>127</v>
      </c>
      <c r="F1558" t="s">
        <v>90</v>
      </c>
      <c r="G1558" t="s">
        <v>87</v>
      </c>
    </row>
    <row r="1559" spans="1:7" x14ac:dyDescent="0.25">
      <c r="A1559" t="s">
        <v>4556</v>
      </c>
      <c r="B1559" t="s">
        <v>4811</v>
      </c>
      <c r="C1559" t="s">
        <v>435</v>
      </c>
      <c r="D1559" t="s">
        <v>3021</v>
      </c>
      <c r="E1559" t="s">
        <v>132</v>
      </c>
      <c r="F1559" t="s">
        <v>90</v>
      </c>
      <c r="G1559" t="s">
        <v>87</v>
      </c>
    </row>
    <row r="1560" spans="1:7" x14ac:dyDescent="0.25">
      <c r="A1560" t="s">
        <v>4265</v>
      </c>
      <c r="B1560" t="s">
        <v>4812</v>
      </c>
      <c r="C1560" t="s">
        <v>277</v>
      </c>
      <c r="D1560" t="s">
        <v>276</v>
      </c>
      <c r="E1560" t="s">
        <v>85</v>
      </c>
      <c r="F1560" t="s">
        <v>90</v>
      </c>
      <c r="G1560" t="s">
        <v>93</v>
      </c>
    </row>
    <row r="1561" spans="1:7" x14ac:dyDescent="0.25">
      <c r="A1561" t="s">
        <v>97</v>
      </c>
      <c r="B1561" t="s">
        <v>4813</v>
      </c>
      <c r="C1561" t="s">
        <v>279</v>
      </c>
      <c r="D1561" t="s">
        <v>34</v>
      </c>
      <c r="E1561" t="s">
        <v>85</v>
      </c>
      <c r="F1561" t="s">
        <v>110</v>
      </c>
      <c r="G1561" t="s">
        <v>35</v>
      </c>
    </row>
    <row r="1562" spans="1:7" x14ac:dyDescent="0.25">
      <c r="A1562" t="s">
        <v>4267</v>
      </c>
      <c r="B1562" t="s">
        <v>4814</v>
      </c>
      <c r="C1562" t="s">
        <v>435</v>
      </c>
      <c r="D1562" t="s">
        <v>3021</v>
      </c>
      <c r="E1562" t="s">
        <v>85</v>
      </c>
      <c r="F1562" t="s">
        <v>90</v>
      </c>
      <c r="G1562" t="s">
        <v>87</v>
      </c>
    </row>
    <row r="1563" spans="1:7" x14ac:dyDescent="0.25">
      <c r="A1563" t="s">
        <v>4468</v>
      </c>
      <c r="B1563" t="s">
        <v>4815</v>
      </c>
      <c r="C1563" t="s">
        <v>1766</v>
      </c>
      <c r="D1563" t="s">
        <v>3021</v>
      </c>
      <c r="E1563" t="s">
        <v>85</v>
      </c>
      <c r="F1563" t="s">
        <v>90</v>
      </c>
      <c r="G1563" t="s">
        <v>93</v>
      </c>
    </row>
    <row r="1564" spans="1:7" x14ac:dyDescent="0.25">
      <c r="A1564" t="s">
        <v>4267</v>
      </c>
      <c r="B1564" t="s">
        <v>4816</v>
      </c>
      <c r="C1564" t="s">
        <v>435</v>
      </c>
      <c r="D1564" t="s">
        <v>3021</v>
      </c>
      <c r="E1564" t="s">
        <v>109</v>
      </c>
      <c r="F1564" t="s">
        <v>90</v>
      </c>
      <c r="G1564" t="s">
        <v>87</v>
      </c>
    </row>
    <row r="1565" spans="1:7" x14ac:dyDescent="0.25">
      <c r="A1565" t="s">
        <v>4265</v>
      </c>
      <c r="B1565" t="s">
        <v>4817</v>
      </c>
      <c r="C1565" t="s">
        <v>271</v>
      </c>
      <c r="D1565" t="s">
        <v>272</v>
      </c>
      <c r="E1565" t="s">
        <v>85</v>
      </c>
      <c r="F1565" t="s">
        <v>90</v>
      </c>
      <c r="G1565" t="s">
        <v>87</v>
      </c>
    </row>
    <row r="1566" spans="1:7" x14ac:dyDescent="0.25">
      <c r="A1566" t="s">
        <v>4284</v>
      </c>
      <c r="B1566" t="s">
        <v>4818</v>
      </c>
      <c r="C1566" t="s">
        <v>435</v>
      </c>
      <c r="D1566" t="s">
        <v>3021</v>
      </c>
      <c r="E1566" t="s">
        <v>109</v>
      </c>
      <c r="F1566" t="s">
        <v>90</v>
      </c>
      <c r="G1566" t="s">
        <v>93</v>
      </c>
    </row>
    <row r="1567" spans="1:7" x14ac:dyDescent="0.25">
      <c r="A1567" t="s">
        <v>4334</v>
      </c>
      <c r="B1567" t="s">
        <v>4819</v>
      </c>
      <c r="C1567" t="s">
        <v>271</v>
      </c>
      <c r="D1567" t="s">
        <v>272</v>
      </c>
      <c r="E1567" t="s">
        <v>85</v>
      </c>
      <c r="F1567" t="s">
        <v>90</v>
      </c>
      <c r="G1567" t="s">
        <v>87</v>
      </c>
    </row>
    <row r="1568" spans="1:7" x14ac:dyDescent="0.25">
      <c r="A1568" t="s">
        <v>4326</v>
      </c>
      <c r="B1568" t="s">
        <v>4820</v>
      </c>
      <c r="C1568" t="s">
        <v>435</v>
      </c>
      <c r="D1568" t="s">
        <v>3021</v>
      </c>
      <c r="E1568" t="s">
        <v>85</v>
      </c>
      <c r="F1568" t="s">
        <v>90</v>
      </c>
      <c r="G1568" t="s">
        <v>93</v>
      </c>
    </row>
    <row r="1569" spans="1:7" x14ac:dyDescent="0.25">
      <c r="A1569" t="s">
        <v>4326</v>
      </c>
      <c r="B1569" t="s">
        <v>4821</v>
      </c>
      <c r="C1569" t="s">
        <v>435</v>
      </c>
      <c r="D1569" t="s">
        <v>3021</v>
      </c>
      <c r="E1569" t="s">
        <v>85</v>
      </c>
      <c r="F1569" t="s">
        <v>90</v>
      </c>
      <c r="G1569" t="s">
        <v>93</v>
      </c>
    </row>
    <row r="1570" spans="1:7" x14ac:dyDescent="0.25">
      <c r="A1570" t="s">
        <v>4267</v>
      </c>
      <c r="B1570" t="s">
        <v>4822</v>
      </c>
      <c r="C1570" t="s">
        <v>435</v>
      </c>
      <c r="D1570" t="s">
        <v>3021</v>
      </c>
      <c r="E1570" t="s">
        <v>85</v>
      </c>
      <c r="F1570" t="s">
        <v>90</v>
      </c>
      <c r="G1570" t="s">
        <v>87</v>
      </c>
    </row>
    <row r="1571" spans="1:7" x14ac:dyDescent="0.25">
      <c r="A1571" t="s">
        <v>4487</v>
      </c>
      <c r="B1571" t="s">
        <v>4823</v>
      </c>
      <c r="C1571" t="s">
        <v>435</v>
      </c>
      <c r="D1571" t="s">
        <v>3021</v>
      </c>
      <c r="E1571" t="s">
        <v>89</v>
      </c>
      <c r="F1571" t="s">
        <v>90</v>
      </c>
      <c r="G1571" t="s">
        <v>93</v>
      </c>
    </row>
    <row r="1572" spans="1:7" x14ac:dyDescent="0.25">
      <c r="A1572" t="s">
        <v>4468</v>
      </c>
      <c r="B1572" t="s">
        <v>4824</v>
      </c>
      <c r="C1572" t="s">
        <v>1766</v>
      </c>
      <c r="D1572" t="s">
        <v>3021</v>
      </c>
      <c r="E1572" t="s">
        <v>85</v>
      </c>
      <c r="F1572" t="s">
        <v>90</v>
      </c>
      <c r="G1572" t="s">
        <v>93</v>
      </c>
    </row>
    <row r="1573" spans="1:7" x14ac:dyDescent="0.25">
      <c r="A1573" t="s">
        <v>4439</v>
      </c>
      <c r="B1573" t="s">
        <v>4825</v>
      </c>
      <c r="C1573" t="s">
        <v>271</v>
      </c>
      <c r="D1573" t="s">
        <v>272</v>
      </c>
      <c r="E1573" t="s">
        <v>102</v>
      </c>
      <c r="F1573" t="s">
        <v>90</v>
      </c>
      <c r="G1573" t="s">
        <v>87</v>
      </c>
    </row>
    <row r="1574" spans="1:7" x14ac:dyDescent="0.25">
      <c r="A1574" t="s">
        <v>4547</v>
      </c>
      <c r="B1574" t="s">
        <v>4826</v>
      </c>
      <c r="C1574" t="s">
        <v>1766</v>
      </c>
      <c r="D1574" t="s">
        <v>3021</v>
      </c>
      <c r="E1574" t="s">
        <v>134</v>
      </c>
      <c r="F1574" t="s">
        <v>90</v>
      </c>
      <c r="G1574" t="s">
        <v>93</v>
      </c>
    </row>
    <row r="1575" spans="1:7" x14ac:dyDescent="0.25">
      <c r="A1575" t="s">
        <v>4326</v>
      </c>
      <c r="B1575" t="s">
        <v>4827</v>
      </c>
      <c r="C1575" t="s">
        <v>5333</v>
      </c>
      <c r="D1575" t="s">
        <v>5348</v>
      </c>
      <c r="E1575" t="s">
        <v>85</v>
      </c>
      <c r="F1575" t="s">
        <v>90</v>
      </c>
      <c r="G1575" t="s">
        <v>93</v>
      </c>
    </row>
    <row r="1576" spans="1:7" x14ac:dyDescent="0.25">
      <c r="A1576" t="s">
        <v>4471</v>
      </c>
      <c r="B1576" t="s">
        <v>4828</v>
      </c>
      <c r="C1576" t="s">
        <v>435</v>
      </c>
      <c r="D1576" t="s">
        <v>3021</v>
      </c>
      <c r="E1576" t="s">
        <v>134</v>
      </c>
      <c r="F1576" t="s">
        <v>90</v>
      </c>
      <c r="G1576" t="s">
        <v>87</v>
      </c>
    </row>
    <row r="1577" spans="1:7" x14ac:dyDescent="0.25">
      <c r="A1577" t="s">
        <v>4349</v>
      </c>
      <c r="B1577" t="s">
        <v>4829</v>
      </c>
      <c r="C1577" t="s">
        <v>5334</v>
      </c>
      <c r="D1577" t="s">
        <v>5346</v>
      </c>
      <c r="E1577" t="s">
        <v>5358</v>
      </c>
      <c r="F1577" t="s">
        <v>90</v>
      </c>
      <c r="G1577" t="s">
        <v>35</v>
      </c>
    </row>
    <row r="1578" spans="1:7" x14ac:dyDescent="0.25">
      <c r="A1578" t="s">
        <v>4149</v>
      </c>
      <c r="B1578" t="s">
        <v>4830</v>
      </c>
      <c r="C1578" t="s">
        <v>271</v>
      </c>
      <c r="D1578" t="s">
        <v>272</v>
      </c>
      <c r="E1578" t="s">
        <v>89</v>
      </c>
      <c r="F1578" t="s">
        <v>90</v>
      </c>
      <c r="G1578" t="s">
        <v>87</v>
      </c>
    </row>
    <row r="1579" spans="1:7" x14ac:dyDescent="0.25">
      <c r="A1579" t="s">
        <v>4124</v>
      </c>
      <c r="B1579" t="s">
        <v>4831</v>
      </c>
      <c r="C1579" t="s">
        <v>271</v>
      </c>
      <c r="D1579" t="s">
        <v>272</v>
      </c>
      <c r="E1579" t="s">
        <v>95</v>
      </c>
      <c r="F1579" t="s">
        <v>90</v>
      </c>
      <c r="G1579" t="s">
        <v>87</v>
      </c>
    </row>
    <row r="1580" spans="1:7" x14ac:dyDescent="0.25">
      <c r="A1580" t="s">
        <v>112</v>
      </c>
      <c r="B1580" t="s">
        <v>4832</v>
      </c>
      <c r="C1580" t="s">
        <v>271</v>
      </c>
      <c r="D1580" t="s">
        <v>272</v>
      </c>
      <c r="E1580" t="s">
        <v>95</v>
      </c>
      <c r="F1580" t="s">
        <v>90</v>
      </c>
      <c r="G1580" t="s">
        <v>93</v>
      </c>
    </row>
    <row r="1581" spans="1:7" x14ac:dyDescent="0.25">
      <c r="A1581" t="s">
        <v>98</v>
      </c>
      <c r="B1581" t="s">
        <v>4833</v>
      </c>
      <c r="C1581" t="s">
        <v>285</v>
      </c>
      <c r="D1581" t="s">
        <v>28</v>
      </c>
      <c r="E1581" t="s">
        <v>85</v>
      </c>
      <c r="F1581" t="s">
        <v>90</v>
      </c>
      <c r="G1581" t="s">
        <v>35</v>
      </c>
    </row>
    <row r="1582" spans="1:7" x14ac:dyDescent="0.25">
      <c r="A1582" t="s">
        <v>137</v>
      </c>
      <c r="B1582" t="s">
        <v>4834</v>
      </c>
      <c r="C1582" t="s">
        <v>295</v>
      </c>
      <c r="D1582" t="s">
        <v>292</v>
      </c>
      <c r="E1582" t="s">
        <v>109</v>
      </c>
      <c r="F1582" t="s">
        <v>90</v>
      </c>
      <c r="G1582" t="s">
        <v>93</v>
      </c>
    </row>
    <row r="1583" spans="1:7" x14ac:dyDescent="0.25">
      <c r="A1583" t="s">
        <v>146</v>
      </c>
      <c r="B1583" t="s">
        <v>4835</v>
      </c>
      <c r="C1583" t="s">
        <v>280</v>
      </c>
      <c r="D1583" t="s">
        <v>281</v>
      </c>
      <c r="E1583" t="s">
        <v>134</v>
      </c>
      <c r="F1583" t="s">
        <v>90</v>
      </c>
      <c r="G1583" t="s">
        <v>35</v>
      </c>
    </row>
    <row r="1584" spans="1:7" x14ac:dyDescent="0.25">
      <c r="A1584" t="s">
        <v>4836</v>
      </c>
      <c r="B1584" t="s">
        <v>4837</v>
      </c>
      <c r="C1584" t="s">
        <v>5338</v>
      </c>
      <c r="D1584" t="s">
        <v>5351</v>
      </c>
      <c r="E1584" t="s">
        <v>134</v>
      </c>
      <c r="F1584" t="s">
        <v>219</v>
      </c>
      <c r="G1584" t="s">
        <v>115</v>
      </c>
    </row>
    <row r="1585" spans="1:7" x14ac:dyDescent="0.25">
      <c r="A1585" t="s">
        <v>4838</v>
      </c>
      <c r="B1585" t="s">
        <v>4839</v>
      </c>
      <c r="C1585" t="s">
        <v>1522</v>
      </c>
      <c r="D1585" t="s">
        <v>5352</v>
      </c>
      <c r="E1585" t="s">
        <v>132</v>
      </c>
      <c r="F1585" t="s">
        <v>90</v>
      </c>
      <c r="G1585" t="s">
        <v>91</v>
      </c>
    </row>
    <row r="1586" spans="1:7" x14ac:dyDescent="0.25">
      <c r="A1586" t="s">
        <v>4805</v>
      </c>
      <c r="B1586" t="s">
        <v>4840</v>
      </c>
      <c r="C1586" t="s">
        <v>285</v>
      </c>
      <c r="D1586" t="s">
        <v>281</v>
      </c>
      <c r="E1586" t="s">
        <v>85</v>
      </c>
      <c r="F1586" t="s">
        <v>110</v>
      </c>
      <c r="G1586" t="s">
        <v>35</v>
      </c>
    </row>
    <row r="1587" spans="1:7" x14ac:dyDescent="0.25">
      <c r="A1587" t="s">
        <v>137</v>
      </c>
      <c r="B1587" t="s">
        <v>4841</v>
      </c>
      <c r="C1587" t="s">
        <v>280</v>
      </c>
      <c r="D1587" t="s">
        <v>281</v>
      </c>
      <c r="E1587" t="s">
        <v>85</v>
      </c>
      <c r="F1587" t="s">
        <v>90</v>
      </c>
      <c r="G1587" t="s">
        <v>35</v>
      </c>
    </row>
    <row r="1588" spans="1:7" x14ac:dyDescent="0.25">
      <c r="A1588" t="s">
        <v>147</v>
      </c>
      <c r="B1588" t="s">
        <v>4842</v>
      </c>
      <c r="C1588" t="s">
        <v>303</v>
      </c>
      <c r="D1588" t="s">
        <v>304</v>
      </c>
      <c r="E1588" t="s">
        <v>95</v>
      </c>
      <c r="F1588" t="s">
        <v>86</v>
      </c>
      <c r="G1588" t="s">
        <v>93</v>
      </c>
    </row>
    <row r="1589" spans="1:7" x14ac:dyDescent="0.25">
      <c r="A1589" t="s">
        <v>4776</v>
      </c>
      <c r="B1589" t="s">
        <v>4843</v>
      </c>
      <c r="C1589" t="s">
        <v>435</v>
      </c>
      <c r="D1589" t="s">
        <v>3021</v>
      </c>
      <c r="E1589" t="s">
        <v>127</v>
      </c>
      <c r="F1589" t="s">
        <v>90</v>
      </c>
      <c r="G1589" t="s">
        <v>87</v>
      </c>
    </row>
    <row r="1590" spans="1:7" x14ac:dyDescent="0.25">
      <c r="A1590" t="s">
        <v>4310</v>
      </c>
      <c r="B1590" t="s">
        <v>4844</v>
      </c>
      <c r="C1590" t="s">
        <v>285</v>
      </c>
      <c r="D1590" t="s">
        <v>281</v>
      </c>
      <c r="E1590" t="s">
        <v>85</v>
      </c>
      <c r="F1590" t="s">
        <v>90</v>
      </c>
      <c r="G1590" t="s">
        <v>35</v>
      </c>
    </row>
    <row r="1591" spans="1:7" x14ac:dyDescent="0.25">
      <c r="A1591" t="s">
        <v>4133</v>
      </c>
      <c r="B1591" t="s">
        <v>4845</v>
      </c>
      <c r="C1591" t="s">
        <v>5332</v>
      </c>
      <c r="D1591" t="s">
        <v>5345</v>
      </c>
      <c r="E1591" t="s">
        <v>127</v>
      </c>
      <c r="F1591" t="s">
        <v>90</v>
      </c>
      <c r="G1591" t="s">
        <v>93</v>
      </c>
    </row>
    <row r="1592" spans="1:7" x14ac:dyDescent="0.25">
      <c r="A1592" t="s">
        <v>4719</v>
      </c>
      <c r="B1592" t="s">
        <v>4846</v>
      </c>
      <c r="C1592" t="s">
        <v>1766</v>
      </c>
      <c r="D1592" t="s">
        <v>3021</v>
      </c>
      <c r="E1592" t="s">
        <v>89</v>
      </c>
      <c r="F1592" t="s">
        <v>90</v>
      </c>
      <c r="G1592" t="s">
        <v>87</v>
      </c>
    </row>
    <row r="1593" spans="1:7" x14ac:dyDescent="0.25">
      <c r="A1593" t="s">
        <v>4847</v>
      </c>
      <c r="B1593" t="s">
        <v>4848</v>
      </c>
      <c r="C1593" t="s">
        <v>271</v>
      </c>
      <c r="D1593" t="s">
        <v>272</v>
      </c>
      <c r="E1593" t="s">
        <v>85</v>
      </c>
      <c r="F1593" t="s">
        <v>90</v>
      </c>
      <c r="G1593" t="s">
        <v>87</v>
      </c>
    </row>
    <row r="1594" spans="1:7" x14ac:dyDescent="0.25">
      <c r="A1594" t="s">
        <v>4849</v>
      </c>
      <c r="B1594" t="s">
        <v>4850</v>
      </c>
      <c r="C1594" t="s">
        <v>435</v>
      </c>
      <c r="D1594" t="s">
        <v>3021</v>
      </c>
      <c r="E1594" t="s">
        <v>102</v>
      </c>
      <c r="F1594" t="s">
        <v>90</v>
      </c>
      <c r="G1594" t="s">
        <v>35</v>
      </c>
    </row>
    <row r="1595" spans="1:7" x14ac:dyDescent="0.25">
      <c r="A1595" t="s">
        <v>137</v>
      </c>
      <c r="B1595" t="s">
        <v>4851</v>
      </c>
      <c r="C1595" t="s">
        <v>295</v>
      </c>
      <c r="D1595" t="s">
        <v>292</v>
      </c>
      <c r="E1595" t="s">
        <v>109</v>
      </c>
      <c r="F1595" t="s">
        <v>90</v>
      </c>
      <c r="G1595" t="s">
        <v>93</v>
      </c>
    </row>
    <row r="1596" spans="1:7" x14ac:dyDescent="0.25">
      <c r="A1596" t="s">
        <v>4243</v>
      </c>
      <c r="B1596" t="s">
        <v>4852</v>
      </c>
      <c r="C1596" t="s">
        <v>287</v>
      </c>
      <c r="D1596" t="s">
        <v>278</v>
      </c>
      <c r="E1596" t="s">
        <v>95</v>
      </c>
      <c r="F1596" t="s">
        <v>86</v>
      </c>
      <c r="G1596" t="s">
        <v>91</v>
      </c>
    </row>
    <row r="1597" spans="1:7" x14ac:dyDescent="0.25">
      <c r="A1597" t="s">
        <v>111</v>
      </c>
      <c r="B1597" t="s">
        <v>4853</v>
      </c>
      <c r="C1597" t="s">
        <v>286</v>
      </c>
      <c r="D1597" t="s">
        <v>276</v>
      </c>
      <c r="E1597" t="s">
        <v>95</v>
      </c>
      <c r="F1597" t="s">
        <v>90</v>
      </c>
      <c r="G1597" t="s">
        <v>87</v>
      </c>
    </row>
    <row r="1598" spans="1:7" x14ac:dyDescent="0.25">
      <c r="A1598" t="s">
        <v>148</v>
      </c>
      <c r="B1598" t="s">
        <v>4854</v>
      </c>
      <c r="C1598" t="s">
        <v>305</v>
      </c>
      <c r="D1598" t="s">
        <v>304</v>
      </c>
      <c r="E1598" t="s">
        <v>89</v>
      </c>
      <c r="F1598" t="s">
        <v>86</v>
      </c>
      <c r="G1598" t="s">
        <v>91</v>
      </c>
    </row>
    <row r="1599" spans="1:7" x14ac:dyDescent="0.25">
      <c r="A1599" t="s">
        <v>4855</v>
      </c>
      <c r="B1599" t="s">
        <v>4856</v>
      </c>
      <c r="C1599" t="s">
        <v>5339</v>
      </c>
      <c r="D1599" t="s">
        <v>276</v>
      </c>
      <c r="E1599" t="s">
        <v>102</v>
      </c>
      <c r="F1599" t="s">
        <v>90</v>
      </c>
      <c r="G1599" t="s">
        <v>105</v>
      </c>
    </row>
    <row r="1600" spans="1:7" x14ac:dyDescent="0.25">
      <c r="A1600" t="s">
        <v>98</v>
      </c>
      <c r="B1600" t="s">
        <v>4857</v>
      </c>
      <c r="C1600" t="s">
        <v>306</v>
      </c>
      <c r="D1600" t="s">
        <v>281</v>
      </c>
      <c r="E1600" t="s">
        <v>85</v>
      </c>
      <c r="F1600" t="s">
        <v>90</v>
      </c>
      <c r="G1600" t="s">
        <v>29</v>
      </c>
    </row>
    <row r="1601" spans="1:7" x14ac:dyDescent="0.25">
      <c r="A1601" t="s">
        <v>4858</v>
      </c>
      <c r="B1601" t="s">
        <v>4859</v>
      </c>
      <c r="C1601" t="s">
        <v>5332</v>
      </c>
      <c r="D1601" t="s">
        <v>5345</v>
      </c>
      <c r="E1601" t="s">
        <v>5361</v>
      </c>
      <c r="F1601" t="s">
        <v>90</v>
      </c>
      <c r="G1601" t="s">
        <v>87</v>
      </c>
    </row>
    <row r="1602" spans="1:7" x14ac:dyDescent="0.25">
      <c r="A1602" t="s">
        <v>4468</v>
      </c>
      <c r="B1602" t="s">
        <v>4860</v>
      </c>
      <c r="C1602" t="s">
        <v>295</v>
      </c>
      <c r="D1602" t="s">
        <v>292</v>
      </c>
      <c r="E1602" t="s">
        <v>109</v>
      </c>
      <c r="F1602" t="s">
        <v>90</v>
      </c>
      <c r="G1602" t="s">
        <v>93</v>
      </c>
    </row>
    <row r="1603" spans="1:7" x14ac:dyDescent="0.25">
      <c r="A1603" t="s">
        <v>4245</v>
      </c>
      <c r="B1603" t="s">
        <v>4861</v>
      </c>
      <c r="C1603" t="s">
        <v>271</v>
      </c>
      <c r="D1603" t="s">
        <v>272</v>
      </c>
      <c r="E1603" t="s">
        <v>132</v>
      </c>
      <c r="F1603" t="s">
        <v>90</v>
      </c>
      <c r="G1603" t="s">
        <v>87</v>
      </c>
    </row>
    <row r="1604" spans="1:7" x14ac:dyDescent="0.25">
      <c r="A1604" t="s">
        <v>4294</v>
      </c>
      <c r="B1604" t="s">
        <v>4862</v>
      </c>
      <c r="C1604" t="s">
        <v>273</v>
      </c>
      <c r="D1604" t="s">
        <v>278</v>
      </c>
      <c r="E1604" t="s">
        <v>102</v>
      </c>
      <c r="F1604" t="s">
        <v>90</v>
      </c>
      <c r="G1604" t="s">
        <v>91</v>
      </c>
    </row>
    <row r="1605" spans="1:7" x14ac:dyDescent="0.25">
      <c r="A1605" t="s">
        <v>149</v>
      </c>
      <c r="B1605" t="s">
        <v>4863</v>
      </c>
      <c r="C1605" t="s">
        <v>290</v>
      </c>
      <c r="D1605" t="s">
        <v>278</v>
      </c>
      <c r="E1605" t="s">
        <v>95</v>
      </c>
      <c r="F1605" t="s">
        <v>86</v>
      </c>
      <c r="G1605" t="s">
        <v>87</v>
      </c>
    </row>
    <row r="1606" spans="1:7" x14ac:dyDescent="0.25">
      <c r="A1606" t="s">
        <v>4245</v>
      </c>
      <c r="B1606" t="s">
        <v>4864</v>
      </c>
      <c r="C1606" t="s">
        <v>271</v>
      </c>
      <c r="D1606" t="s">
        <v>272</v>
      </c>
      <c r="E1606" t="s">
        <v>132</v>
      </c>
      <c r="F1606" t="s">
        <v>90</v>
      </c>
      <c r="G1606" t="s">
        <v>87</v>
      </c>
    </row>
    <row r="1607" spans="1:7" x14ac:dyDescent="0.25">
      <c r="A1607" t="s">
        <v>4865</v>
      </c>
      <c r="B1607" t="s">
        <v>4866</v>
      </c>
      <c r="C1607" t="s">
        <v>435</v>
      </c>
      <c r="D1607" t="s">
        <v>3021</v>
      </c>
      <c r="E1607" t="s">
        <v>85</v>
      </c>
      <c r="F1607" t="s">
        <v>90</v>
      </c>
      <c r="G1607" t="s">
        <v>93</v>
      </c>
    </row>
    <row r="1608" spans="1:7" x14ac:dyDescent="0.25">
      <c r="A1608" t="s">
        <v>4867</v>
      </c>
      <c r="B1608" t="s">
        <v>4868</v>
      </c>
      <c r="C1608" t="s">
        <v>273</v>
      </c>
      <c r="D1608" t="s">
        <v>274</v>
      </c>
      <c r="E1608" t="s">
        <v>5362</v>
      </c>
      <c r="F1608" t="s">
        <v>86</v>
      </c>
      <c r="G1608" t="s">
        <v>87</v>
      </c>
    </row>
    <row r="1609" spans="1:7" x14ac:dyDescent="0.25">
      <c r="A1609" t="s">
        <v>143</v>
      </c>
      <c r="B1609" t="s">
        <v>4869</v>
      </c>
      <c r="C1609" t="s">
        <v>300</v>
      </c>
      <c r="D1609" t="s">
        <v>301</v>
      </c>
      <c r="E1609" t="s">
        <v>95</v>
      </c>
      <c r="F1609" t="s">
        <v>90</v>
      </c>
      <c r="G1609" t="s">
        <v>35</v>
      </c>
    </row>
    <row r="1610" spans="1:7" x14ac:dyDescent="0.25">
      <c r="A1610" t="s">
        <v>4234</v>
      </c>
      <c r="B1610" t="s">
        <v>4870</v>
      </c>
      <c r="C1610" t="s">
        <v>435</v>
      </c>
      <c r="D1610" t="s">
        <v>3021</v>
      </c>
      <c r="E1610" t="s">
        <v>95</v>
      </c>
      <c r="F1610" t="s">
        <v>90</v>
      </c>
      <c r="G1610" t="s">
        <v>93</v>
      </c>
    </row>
    <row r="1611" spans="1:7" x14ac:dyDescent="0.25">
      <c r="A1611" t="s">
        <v>137</v>
      </c>
      <c r="B1611" t="s">
        <v>4871</v>
      </c>
      <c r="C1611" t="s">
        <v>295</v>
      </c>
      <c r="D1611" t="s">
        <v>292</v>
      </c>
      <c r="E1611" t="s">
        <v>109</v>
      </c>
      <c r="F1611" t="s">
        <v>90</v>
      </c>
      <c r="G1611" t="s">
        <v>93</v>
      </c>
    </row>
    <row r="1612" spans="1:7" x14ac:dyDescent="0.25">
      <c r="A1612" t="s">
        <v>4551</v>
      </c>
      <c r="B1612" t="s">
        <v>4872</v>
      </c>
      <c r="C1612" t="s">
        <v>1350</v>
      </c>
      <c r="D1612" t="s">
        <v>5350</v>
      </c>
      <c r="E1612" t="s">
        <v>127</v>
      </c>
      <c r="F1612" t="s">
        <v>90</v>
      </c>
      <c r="G1612" t="s">
        <v>35</v>
      </c>
    </row>
    <row r="1613" spans="1:7" x14ac:dyDescent="0.25">
      <c r="A1613" t="s">
        <v>4551</v>
      </c>
      <c r="B1613" t="s">
        <v>4873</v>
      </c>
      <c r="C1613" t="s">
        <v>1350</v>
      </c>
      <c r="D1613" t="s">
        <v>5350</v>
      </c>
      <c r="E1613" t="s">
        <v>127</v>
      </c>
      <c r="F1613" t="s">
        <v>90</v>
      </c>
      <c r="G1613" t="s">
        <v>35</v>
      </c>
    </row>
    <row r="1614" spans="1:7" x14ac:dyDescent="0.25">
      <c r="A1614" t="s">
        <v>4551</v>
      </c>
      <c r="B1614" t="s">
        <v>4874</v>
      </c>
      <c r="C1614" t="s">
        <v>1350</v>
      </c>
      <c r="D1614" t="s">
        <v>5350</v>
      </c>
      <c r="E1614" t="s">
        <v>127</v>
      </c>
      <c r="F1614" t="s">
        <v>90</v>
      </c>
      <c r="G1614" t="s">
        <v>35</v>
      </c>
    </row>
    <row r="1615" spans="1:7" x14ac:dyDescent="0.25">
      <c r="A1615" t="s">
        <v>4875</v>
      </c>
      <c r="B1615" t="s">
        <v>4876</v>
      </c>
      <c r="C1615" t="s">
        <v>271</v>
      </c>
      <c r="D1615" t="s">
        <v>272</v>
      </c>
      <c r="E1615" t="s">
        <v>95</v>
      </c>
      <c r="F1615" t="s">
        <v>90</v>
      </c>
      <c r="G1615" t="s">
        <v>93</v>
      </c>
    </row>
    <row r="1616" spans="1:7" x14ac:dyDescent="0.25">
      <c r="A1616" t="s">
        <v>4504</v>
      </c>
      <c r="B1616" t="s">
        <v>4877</v>
      </c>
      <c r="C1616" t="s">
        <v>435</v>
      </c>
      <c r="D1616" t="s">
        <v>3021</v>
      </c>
      <c r="E1616" t="s">
        <v>85</v>
      </c>
      <c r="F1616" t="s">
        <v>90</v>
      </c>
      <c r="G1616" t="s">
        <v>93</v>
      </c>
    </row>
    <row r="1617" spans="1:7" x14ac:dyDescent="0.25">
      <c r="A1617" t="s">
        <v>4468</v>
      </c>
      <c r="B1617" t="s">
        <v>4878</v>
      </c>
      <c r="C1617" t="s">
        <v>1766</v>
      </c>
      <c r="D1617" t="s">
        <v>3021</v>
      </c>
      <c r="E1617" t="s">
        <v>85</v>
      </c>
      <c r="F1617" t="s">
        <v>90</v>
      </c>
      <c r="G1617" t="s">
        <v>93</v>
      </c>
    </row>
    <row r="1618" spans="1:7" x14ac:dyDescent="0.25">
      <c r="A1618" t="s">
        <v>119</v>
      </c>
      <c r="B1618" t="s">
        <v>4879</v>
      </c>
      <c r="C1618" t="s">
        <v>284</v>
      </c>
      <c r="D1618" t="s">
        <v>278</v>
      </c>
      <c r="E1618" t="s">
        <v>109</v>
      </c>
      <c r="F1618" t="s">
        <v>90</v>
      </c>
      <c r="G1618" t="s">
        <v>91</v>
      </c>
    </row>
    <row r="1619" spans="1:7" x14ac:dyDescent="0.25">
      <c r="A1619" t="s">
        <v>4487</v>
      </c>
      <c r="B1619" t="s">
        <v>4880</v>
      </c>
      <c r="C1619" t="s">
        <v>1766</v>
      </c>
      <c r="D1619" t="s">
        <v>3021</v>
      </c>
      <c r="E1619" t="s">
        <v>89</v>
      </c>
      <c r="F1619" t="s">
        <v>90</v>
      </c>
      <c r="G1619" t="s">
        <v>87</v>
      </c>
    </row>
    <row r="1620" spans="1:7" x14ac:dyDescent="0.25">
      <c r="A1620" t="s">
        <v>4487</v>
      </c>
      <c r="B1620" t="s">
        <v>4881</v>
      </c>
      <c r="C1620" t="s">
        <v>435</v>
      </c>
      <c r="D1620" t="s">
        <v>3021</v>
      </c>
      <c r="E1620" t="s">
        <v>89</v>
      </c>
      <c r="F1620" t="s">
        <v>90</v>
      </c>
      <c r="G1620" t="s">
        <v>93</v>
      </c>
    </row>
    <row r="1621" spans="1:7" x14ac:dyDescent="0.25">
      <c r="A1621" t="s">
        <v>4334</v>
      </c>
      <c r="B1621" t="s">
        <v>4882</v>
      </c>
      <c r="C1621" t="s">
        <v>271</v>
      </c>
      <c r="D1621" t="s">
        <v>272</v>
      </c>
      <c r="E1621" t="s">
        <v>85</v>
      </c>
      <c r="F1621" t="s">
        <v>90</v>
      </c>
      <c r="G1621" t="s">
        <v>87</v>
      </c>
    </row>
    <row r="1622" spans="1:7" x14ac:dyDescent="0.25">
      <c r="A1622" t="s">
        <v>4487</v>
      </c>
      <c r="B1622" t="s">
        <v>4883</v>
      </c>
      <c r="C1622" t="s">
        <v>1766</v>
      </c>
      <c r="D1622" t="s">
        <v>3021</v>
      </c>
      <c r="E1622" t="s">
        <v>89</v>
      </c>
      <c r="F1622" t="s">
        <v>90</v>
      </c>
      <c r="G1622" t="s">
        <v>87</v>
      </c>
    </row>
    <row r="1623" spans="1:7" x14ac:dyDescent="0.25">
      <c r="A1623" t="s">
        <v>4334</v>
      </c>
      <c r="B1623" t="s">
        <v>4884</v>
      </c>
      <c r="C1623" t="s">
        <v>271</v>
      </c>
      <c r="D1623" t="s">
        <v>272</v>
      </c>
      <c r="E1623" t="s">
        <v>85</v>
      </c>
      <c r="F1623" t="s">
        <v>90</v>
      </c>
      <c r="G1623" t="s">
        <v>87</v>
      </c>
    </row>
    <row r="1624" spans="1:7" x14ac:dyDescent="0.25">
      <c r="A1624" t="s">
        <v>4169</v>
      </c>
      <c r="B1624" t="s">
        <v>4885</v>
      </c>
      <c r="C1624" t="s">
        <v>1766</v>
      </c>
      <c r="D1624" t="s">
        <v>3021</v>
      </c>
      <c r="E1624" t="s">
        <v>89</v>
      </c>
      <c r="F1624" t="s">
        <v>90</v>
      </c>
      <c r="G1624" t="s">
        <v>93</v>
      </c>
    </row>
    <row r="1625" spans="1:7" x14ac:dyDescent="0.25">
      <c r="A1625" t="s">
        <v>4886</v>
      </c>
      <c r="B1625" t="s">
        <v>4887</v>
      </c>
      <c r="C1625" t="s">
        <v>285</v>
      </c>
      <c r="D1625" t="s">
        <v>281</v>
      </c>
      <c r="E1625" t="s">
        <v>85</v>
      </c>
      <c r="F1625" t="s">
        <v>90</v>
      </c>
      <c r="G1625" t="s">
        <v>35</v>
      </c>
    </row>
    <row r="1626" spans="1:7" x14ac:dyDescent="0.25">
      <c r="A1626" t="s">
        <v>4267</v>
      </c>
      <c r="B1626" t="s">
        <v>4888</v>
      </c>
      <c r="C1626" t="s">
        <v>435</v>
      </c>
      <c r="D1626" t="s">
        <v>3021</v>
      </c>
      <c r="E1626" t="s">
        <v>109</v>
      </c>
      <c r="F1626" t="s">
        <v>90</v>
      </c>
      <c r="G1626" t="s">
        <v>93</v>
      </c>
    </row>
    <row r="1627" spans="1:7" x14ac:dyDescent="0.25">
      <c r="A1627" t="s">
        <v>4208</v>
      </c>
      <c r="B1627" t="s">
        <v>4889</v>
      </c>
      <c r="C1627" t="s">
        <v>1766</v>
      </c>
      <c r="D1627" t="s">
        <v>3021</v>
      </c>
      <c r="E1627" t="s">
        <v>89</v>
      </c>
      <c r="F1627" t="s">
        <v>90</v>
      </c>
      <c r="G1627" t="s">
        <v>87</v>
      </c>
    </row>
    <row r="1628" spans="1:7" x14ac:dyDescent="0.25">
      <c r="A1628" t="s">
        <v>4135</v>
      </c>
      <c r="B1628" t="s">
        <v>4890</v>
      </c>
      <c r="C1628" t="s">
        <v>435</v>
      </c>
      <c r="D1628" t="s">
        <v>3021</v>
      </c>
      <c r="E1628" t="s">
        <v>95</v>
      </c>
      <c r="F1628" t="s">
        <v>90</v>
      </c>
      <c r="G1628" t="s">
        <v>87</v>
      </c>
    </row>
    <row r="1629" spans="1:7" x14ac:dyDescent="0.25">
      <c r="A1629" t="s">
        <v>4891</v>
      </c>
      <c r="B1629" t="s">
        <v>4892</v>
      </c>
      <c r="C1629" t="s">
        <v>273</v>
      </c>
      <c r="D1629" t="s">
        <v>278</v>
      </c>
      <c r="E1629" t="s">
        <v>85</v>
      </c>
      <c r="F1629" t="s">
        <v>90</v>
      </c>
      <c r="G1629" t="s">
        <v>93</v>
      </c>
    </row>
    <row r="1630" spans="1:7" x14ac:dyDescent="0.25">
      <c r="A1630" t="s">
        <v>4730</v>
      </c>
      <c r="B1630" t="s">
        <v>4893</v>
      </c>
      <c r="C1630" t="s">
        <v>1766</v>
      </c>
      <c r="D1630" t="s">
        <v>3021</v>
      </c>
      <c r="E1630" t="s">
        <v>89</v>
      </c>
      <c r="F1630" t="s">
        <v>90</v>
      </c>
      <c r="G1630" t="s">
        <v>87</v>
      </c>
    </row>
    <row r="1631" spans="1:7" x14ac:dyDescent="0.25">
      <c r="A1631" t="s">
        <v>4245</v>
      </c>
      <c r="B1631" t="s">
        <v>4894</v>
      </c>
      <c r="C1631" t="s">
        <v>5335</v>
      </c>
      <c r="D1631" t="s">
        <v>5349</v>
      </c>
      <c r="E1631" t="s">
        <v>102</v>
      </c>
      <c r="F1631" t="s">
        <v>90</v>
      </c>
      <c r="G1631" t="s">
        <v>87</v>
      </c>
    </row>
    <row r="1632" spans="1:7" x14ac:dyDescent="0.25">
      <c r="A1632" t="s">
        <v>150</v>
      </c>
      <c r="B1632" t="s">
        <v>4895</v>
      </c>
      <c r="C1632" t="s">
        <v>273</v>
      </c>
      <c r="D1632" t="s">
        <v>278</v>
      </c>
      <c r="E1632" t="s">
        <v>89</v>
      </c>
      <c r="F1632" t="s">
        <v>90</v>
      </c>
      <c r="G1632" t="s">
        <v>87</v>
      </c>
    </row>
    <row r="1633" spans="1:7" x14ac:dyDescent="0.25">
      <c r="A1633" t="s">
        <v>126</v>
      </c>
      <c r="B1633" t="s">
        <v>4896</v>
      </c>
      <c r="C1633" t="s">
        <v>307</v>
      </c>
      <c r="D1633" t="s">
        <v>274</v>
      </c>
      <c r="E1633" t="s">
        <v>89</v>
      </c>
      <c r="F1633" t="s">
        <v>86</v>
      </c>
      <c r="G1633" t="s">
        <v>87</v>
      </c>
    </row>
    <row r="1634" spans="1:7" x14ac:dyDescent="0.25">
      <c r="A1634" t="s">
        <v>150</v>
      </c>
      <c r="B1634" t="s">
        <v>4897</v>
      </c>
      <c r="C1634" t="s">
        <v>273</v>
      </c>
      <c r="D1634" t="s">
        <v>278</v>
      </c>
      <c r="E1634" t="s">
        <v>89</v>
      </c>
      <c r="F1634" t="s">
        <v>110</v>
      </c>
      <c r="G1634" t="s">
        <v>35</v>
      </c>
    </row>
    <row r="1635" spans="1:7" x14ac:dyDescent="0.25">
      <c r="A1635" t="s">
        <v>4898</v>
      </c>
      <c r="B1635" t="s">
        <v>4899</v>
      </c>
      <c r="C1635" t="s">
        <v>435</v>
      </c>
      <c r="D1635" t="s">
        <v>3021</v>
      </c>
      <c r="E1635" t="s">
        <v>109</v>
      </c>
      <c r="F1635" t="s">
        <v>90</v>
      </c>
      <c r="G1635" t="s">
        <v>87</v>
      </c>
    </row>
    <row r="1636" spans="1:7" x14ac:dyDescent="0.25">
      <c r="A1636" t="s">
        <v>4208</v>
      </c>
      <c r="B1636" t="s">
        <v>4900</v>
      </c>
      <c r="C1636" t="s">
        <v>271</v>
      </c>
      <c r="D1636" t="s">
        <v>272</v>
      </c>
      <c r="E1636" t="s">
        <v>89</v>
      </c>
      <c r="F1636" t="s">
        <v>90</v>
      </c>
      <c r="G1636" t="s">
        <v>87</v>
      </c>
    </row>
    <row r="1637" spans="1:7" x14ac:dyDescent="0.25">
      <c r="A1637" t="s">
        <v>4886</v>
      </c>
      <c r="B1637" t="s">
        <v>4901</v>
      </c>
      <c r="C1637" t="s">
        <v>285</v>
      </c>
      <c r="D1637" t="s">
        <v>281</v>
      </c>
      <c r="E1637" t="s">
        <v>85</v>
      </c>
      <c r="F1637" t="s">
        <v>90</v>
      </c>
      <c r="G1637" t="s">
        <v>35</v>
      </c>
    </row>
    <row r="1638" spans="1:7" x14ac:dyDescent="0.25">
      <c r="A1638" t="s">
        <v>4902</v>
      </c>
      <c r="B1638" t="s">
        <v>4903</v>
      </c>
      <c r="C1638" t="s">
        <v>271</v>
      </c>
      <c r="D1638" t="s">
        <v>272</v>
      </c>
      <c r="E1638" t="s">
        <v>89</v>
      </c>
      <c r="F1638" t="s">
        <v>90</v>
      </c>
      <c r="G1638" t="s">
        <v>87</v>
      </c>
    </row>
    <row r="1639" spans="1:7" x14ac:dyDescent="0.25">
      <c r="A1639" t="s">
        <v>150</v>
      </c>
      <c r="B1639" t="s">
        <v>4904</v>
      </c>
      <c r="C1639" t="s">
        <v>273</v>
      </c>
      <c r="D1639" t="s">
        <v>278</v>
      </c>
      <c r="E1639" t="s">
        <v>89</v>
      </c>
      <c r="F1639" t="s">
        <v>90</v>
      </c>
      <c r="G1639" t="s">
        <v>87</v>
      </c>
    </row>
    <row r="1640" spans="1:7" x14ac:dyDescent="0.25">
      <c r="A1640" t="s">
        <v>151</v>
      </c>
      <c r="B1640" t="s">
        <v>4905</v>
      </c>
      <c r="C1640" t="s">
        <v>308</v>
      </c>
      <c r="D1640" t="s">
        <v>283</v>
      </c>
      <c r="E1640" t="s">
        <v>102</v>
      </c>
      <c r="F1640" t="s">
        <v>90</v>
      </c>
      <c r="G1640" t="s">
        <v>35</v>
      </c>
    </row>
    <row r="1641" spans="1:7" x14ac:dyDescent="0.25">
      <c r="A1641" t="s">
        <v>98</v>
      </c>
      <c r="B1641" t="s">
        <v>4906</v>
      </c>
      <c r="C1641" t="s">
        <v>285</v>
      </c>
      <c r="D1641" t="s">
        <v>281</v>
      </c>
      <c r="E1641" t="s">
        <v>85</v>
      </c>
      <c r="F1641" t="s">
        <v>90</v>
      </c>
      <c r="G1641" t="s">
        <v>35</v>
      </c>
    </row>
    <row r="1642" spans="1:7" x14ac:dyDescent="0.25">
      <c r="A1642" t="s">
        <v>104</v>
      </c>
      <c r="B1642" t="s">
        <v>4907</v>
      </c>
      <c r="C1642" t="s">
        <v>308</v>
      </c>
      <c r="D1642" t="s">
        <v>283</v>
      </c>
      <c r="E1642" t="s">
        <v>102</v>
      </c>
      <c r="F1642" t="s">
        <v>90</v>
      </c>
      <c r="G1642" t="s">
        <v>35</v>
      </c>
    </row>
    <row r="1643" spans="1:7" x14ac:dyDescent="0.25">
      <c r="A1643" t="s">
        <v>4551</v>
      </c>
      <c r="B1643" t="s">
        <v>4908</v>
      </c>
      <c r="C1643" t="s">
        <v>1350</v>
      </c>
      <c r="D1643" t="s">
        <v>5350</v>
      </c>
      <c r="E1643" t="s">
        <v>127</v>
      </c>
      <c r="F1643" t="s">
        <v>90</v>
      </c>
      <c r="G1643" t="s">
        <v>115</v>
      </c>
    </row>
    <row r="1644" spans="1:7" x14ac:dyDescent="0.25">
      <c r="A1644" t="s">
        <v>137</v>
      </c>
      <c r="B1644" t="s">
        <v>4909</v>
      </c>
      <c r="C1644" t="s">
        <v>280</v>
      </c>
      <c r="D1644" t="s">
        <v>281</v>
      </c>
      <c r="E1644" t="s">
        <v>85</v>
      </c>
      <c r="F1644" t="s">
        <v>90</v>
      </c>
      <c r="G1644" t="s">
        <v>4910</v>
      </c>
    </row>
    <row r="1645" spans="1:7" x14ac:dyDescent="0.25">
      <c r="A1645" t="s">
        <v>152</v>
      </c>
      <c r="B1645" t="s">
        <v>4911</v>
      </c>
      <c r="C1645" t="s">
        <v>282</v>
      </c>
      <c r="D1645" t="s">
        <v>283</v>
      </c>
      <c r="E1645" t="s">
        <v>85</v>
      </c>
      <c r="F1645" t="s">
        <v>90</v>
      </c>
      <c r="G1645" t="s">
        <v>35</v>
      </c>
    </row>
    <row r="1646" spans="1:7" x14ac:dyDescent="0.25">
      <c r="A1646" t="s">
        <v>4912</v>
      </c>
      <c r="B1646" t="s">
        <v>4913</v>
      </c>
      <c r="C1646" t="s">
        <v>280</v>
      </c>
      <c r="D1646" t="s">
        <v>281</v>
      </c>
      <c r="E1646" t="s">
        <v>85</v>
      </c>
      <c r="F1646" t="s">
        <v>90</v>
      </c>
      <c r="G1646" t="s">
        <v>35</v>
      </c>
    </row>
    <row r="1647" spans="1:7" x14ac:dyDescent="0.25">
      <c r="A1647" t="s">
        <v>4914</v>
      </c>
      <c r="B1647" t="s">
        <v>4915</v>
      </c>
      <c r="C1647" t="s">
        <v>5340</v>
      </c>
      <c r="D1647" t="s">
        <v>3021</v>
      </c>
      <c r="E1647" t="s">
        <v>95</v>
      </c>
      <c r="F1647" t="s">
        <v>90</v>
      </c>
      <c r="G1647" t="s">
        <v>93</v>
      </c>
    </row>
    <row r="1648" spans="1:7" x14ac:dyDescent="0.25">
      <c r="A1648" t="s">
        <v>471</v>
      </c>
      <c r="B1648" t="s">
        <v>4916</v>
      </c>
      <c r="C1648" t="s">
        <v>295</v>
      </c>
      <c r="D1648" t="s">
        <v>292</v>
      </c>
      <c r="E1648" t="s">
        <v>102</v>
      </c>
      <c r="F1648" t="s">
        <v>90</v>
      </c>
      <c r="G1648" t="s">
        <v>4917</v>
      </c>
    </row>
    <row r="1649" spans="1:7" x14ac:dyDescent="0.25">
      <c r="A1649" t="s">
        <v>4918</v>
      </c>
      <c r="B1649" t="s">
        <v>4919</v>
      </c>
      <c r="C1649" t="s">
        <v>435</v>
      </c>
      <c r="D1649" t="s">
        <v>3021</v>
      </c>
      <c r="E1649" t="s">
        <v>134</v>
      </c>
      <c r="F1649" t="s">
        <v>168</v>
      </c>
      <c r="G1649" t="s">
        <v>93</v>
      </c>
    </row>
    <row r="1650" spans="1:7" x14ac:dyDescent="0.25">
      <c r="A1650" t="s">
        <v>4920</v>
      </c>
      <c r="B1650" t="s">
        <v>4921</v>
      </c>
      <c r="C1650" t="s">
        <v>271</v>
      </c>
      <c r="D1650" t="s">
        <v>272</v>
      </c>
      <c r="E1650" t="s">
        <v>109</v>
      </c>
      <c r="F1650" t="s">
        <v>90</v>
      </c>
      <c r="G1650" t="s">
        <v>87</v>
      </c>
    </row>
    <row r="1651" spans="1:7" x14ac:dyDescent="0.25">
      <c r="A1651" t="s">
        <v>138</v>
      </c>
      <c r="B1651" t="s">
        <v>4922</v>
      </c>
      <c r="C1651" t="s">
        <v>435</v>
      </c>
      <c r="D1651" t="s">
        <v>3021</v>
      </c>
      <c r="E1651" t="s">
        <v>89</v>
      </c>
      <c r="F1651" t="s">
        <v>90</v>
      </c>
      <c r="G1651" t="s">
        <v>93</v>
      </c>
    </row>
    <row r="1652" spans="1:7" x14ac:dyDescent="0.25">
      <c r="A1652" t="s">
        <v>4199</v>
      </c>
      <c r="B1652" t="s">
        <v>4923</v>
      </c>
      <c r="C1652" t="s">
        <v>5332</v>
      </c>
      <c r="D1652" t="s">
        <v>5345</v>
      </c>
      <c r="E1652" t="s">
        <v>95</v>
      </c>
      <c r="F1652" t="s">
        <v>90</v>
      </c>
      <c r="G1652" t="s">
        <v>87</v>
      </c>
    </row>
    <row r="1653" spans="1:7" x14ac:dyDescent="0.25">
      <c r="A1653" t="s">
        <v>153</v>
      </c>
      <c r="B1653" t="s">
        <v>4924</v>
      </c>
      <c r="C1653" t="s">
        <v>309</v>
      </c>
      <c r="D1653" t="s">
        <v>301</v>
      </c>
      <c r="E1653" t="s">
        <v>102</v>
      </c>
      <c r="F1653" t="s">
        <v>90</v>
      </c>
      <c r="G1653" t="s">
        <v>105</v>
      </c>
    </row>
    <row r="1654" spans="1:7" x14ac:dyDescent="0.25">
      <c r="A1654" t="s">
        <v>111</v>
      </c>
      <c r="B1654" t="s">
        <v>4925</v>
      </c>
      <c r="C1654" t="s">
        <v>286</v>
      </c>
      <c r="D1654" t="s">
        <v>276</v>
      </c>
      <c r="E1654" t="s">
        <v>95</v>
      </c>
      <c r="F1654" t="s">
        <v>110</v>
      </c>
      <c r="G1654" t="s">
        <v>87</v>
      </c>
    </row>
    <row r="1655" spans="1:7" x14ac:dyDescent="0.25">
      <c r="A1655" t="s">
        <v>4124</v>
      </c>
      <c r="B1655" t="s">
        <v>4926</v>
      </c>
      <c r="C1655" t="s">
        <v>271</v>
      </c>
      <c r="D1655" t="s">
        <v>272</v>
      </c>
      <c r="E1655" t="s">
        <v>95</v>
      </c>
      <c r="F1655" t="s">
        <v>90</v>
      </c>
      <c r="G1655" t="s">
        <v>91</v>
      </c>
    </row>
    <row r="1656" spans="1:7" x14ac:dyDescent="0.25">
      <c r="A1656" t="s">
        <v>4927</v>
      </c>
      <c r="B1656" t="s">
        <v>4928</v>
      </c>
      <c r="C1656" t="s">
        <v>280</v>
      </c>
      <c r="D1656" t="s">
        <v>281</v>
      </c>
      <c r="E1656" t="s">
        <v>85</v>
      </c>
      <c r="F1656" t="s">
        <v>90</v>
      </c>
      <c r="G1656" t="s">
        <v>35</v>
      </c>
    </row>
    <row r="1657" spans="1:7" x14ac:dyDescent="0.25">
      <c r="A1657" t="s">
        <v>4294</v>
      </c>
      <c r="B1657" t="s">
        <v>4929</v>
      </c>
      <c r="C1657" t="s">
        <v>273</v>
      </c>
      <c r="D1657" t="s">
        <v>278</v>
      </c>
      <c r="E1657" t="s">
        <v>102</v>
      </c>
      <c r="F1657" t="s">
        <v>90</v>
      </c>
      <c r="G1657" t="s">
        <v>91</v>
      </c>
    </row>
    <row r="1658" spans="1:7" x14ac:dyDescent="0.25">
      <c r="A1658" t="s">
        <v>92</v>
      </c>
      <c r="B1658" t="s">
        <v>4930</v>
      </c>
      <c r="C1658" t="s">
        <v>291</v>
      </c>
      <c r="D1658" t="s">
        <v>292</v>
      </c>
      <c r="E1658" t="s">
        <v>85</v>
      </c>
      <c r="F1658" t="s">
        <v>90</v>
      </c>
      <c r="G1658" t="s">
        <v>35</v>
      </c>
    </row>
    <row r="1659" spans="1:7" x14ac:dyDescent="0.25">
      <c r="A1659" t="s">
        <v>4487</v>
      </c>
      <c r="B1659" t="s">
        <v>4931</v>
      </c>
      <c r="C1659" t="s">
        <v>435</v>
      </c>
      <c r="D1659" t="s">
        <v>3021</v>
      </c>
      <c r="E1659" t="s">
        <v>89</v>
      </c>
      <c r="F1659" t="s">
        <v>90</v>
      </c>
      <c r="G1659" t="s">
        <v>93</v>
      </c>
    </row>
    <row r="1660" spans="1:7" x14ac:dyDescent="0.25">
      <c r="A1660" t="s">
        <v>4932</v>
      </c>
      <c r="B1660" t="s">
        <v>4933</v>
      </c>
      <c r="C1660" t="s">
        <v>5336</v>
      </c>
      <c r="D1660" t="s">
        <v>281</v>
      </c>
      <c r="E1660" t="s">
        <v>102</v>
      </c>
      <c r="F1660" t="s">
        <v>90</v>
      </c>
      <c r="G1660" t="s">
        <v>48</v>
      </c>
    </row>
    <row r="1661" spans="1:7" x14ac:dyDescent="0.25">
      <c r="A1661" t="s">
        <v>4547</v>
      </c>
      <c r="B1661" t="s">
        <v>4934</v>
      </c>
      <c r="C1661" t="s">
        <v>1766</v>
      </c>
      <c r="D1661" t="s">
        <v>3021</v>
      </c>
      <c r="E1661" t="s">
        <v>134</v>
      </c>
      <c r="F1661" t="s">
        <v>90</v>
      </c>
      <c r="G1661" t="s">
        <v>93</v>
      </c>
    </row>
    <row r="1662" spans="1:7" x14ac:dyDescent="0.25">
      <c r="A1662" t="s">
        <v>154</v>
      </c>
      <c r="B1662" t="s">
        <v>4935</v>
      </c>
      <c r="C1662" t="s">
        <v>32</v>
      </c>
      <c r="D1662" t="s">
        <v>33</v>
      </c>
      <c r="E1662" t="s">
        <v>102</v>
      </c>
      <c r="F1662" t="s">
        <v>110</v>
      </c>
      <c r="G1662" t="s">
        <v>35</v>
      </c>
    </row>
    <row r="1663" spans="1:7" x14ac:dyDescent="0.25">
      <c r="A1663" t="s">
        <v>4265</v>
      </c>
      <c r="B1663" t="s">
        <v>4936</v>
      </c>
      <c r="C1663" t="s">
        <v>5335</v>
      </c>
      <c r="D1663" t="s">
        <v>5349</v>
      </c>
      <c r="E1663" t="s">
        <v>85</v>
      </c>
      <c r="F1663" t="s">
        <v>90</v>
      </c>
      <c r="G1663" t="s">
        <v>93</v>
      </c>
    </row>
    <row r="1664" spans="1:7" x14ac:dyDescent="0.25">
      <c r="A1664" t="s">
        <v>4267</v>
      </c>
      <c r="B1664" t="s">
        <v>4937</v>
      </c>
      <c r="C1664" t="s">
        <v>295</v>
      </c>
      <c r="D1664" t="s">
        <v>292</v>
      </c>
      <c r="E1664" t="s">
        <v>85</v>
      </c>
      <c r="F1664" t="s">
        <v>90</v>
      </c>
      <c r="G1664" t="s">
        <v>93</v>
      </c>
    </row>
    <row r="1665" spans="1:7" x14ac:dyDescent="0.25">
      <c r="A1665" t="s">
        <v>4719</v>
      </c>
      <c r="B1665" t="s">
        <v>4938</v>
      </c>
      <c r="C1665" t="s">
        <v>1766</v>
      </c>
      <c r="D1665" t="s">
        <v>3021</v>
      </c>
      <c r="E1665" t="s">
        <v>89</v>
      </c>
      <c r="F1665" t="s">
        <v>90</v>
      </c>
      <c r="G1665" t="s">
        <v>87</v>
      </c>
    </row>
    <row r="1666" spans="1:7" x14ac:dyDescent="0.25">
      <c r="A1666" t="s">
        <v>4939</v>
      </c>
      <c r="B1666" t="s">
        <v>4940</v>
      </c>
      <c r="C1666" t="s">
        <v>1350</v>
      </c>
      <c r="D1666" t="s">
        <v>5350</v>
      </c>
      <c r="E1666" t="s">
        <v>109</v>
      </c>
      <c r="F1666" t="s">
        <v>90</v>
      </c>
      <c r="G1666" t="s">
        <v>93</v>
      </c>
    </row>
    <row r="1667" spans="1:7" x14ac:dyDescent="0.25">
      <c r="A1667" t="s">
        <v>4267</v>
      </c>
      <c r="B1667" t="s">
        <v>4941</v>
      </c>
      <c r="C1667" t="s">
        <v>435</v>
      </c>
      <c r="D1667" t="s">
        <v>3021</v>
      </c>
      <c r="E1667" t="s">
        <v>85</v>
      </c>
      <c r="F1667" t="s">
        <v>90</v>
      </c>
      <c r="G1667" t="s">
        <v>87</v>
      </c>
    </row>
    <row r="1668" spans="1:7" x14ac:dyDescent="0.25">
      <c r="A1668" t="s">
        <v>119</v>
      </c>
      <c r="B1668" t="s">
        <v>4942</v>
      </c>
      <c r="C1668" t="s">
        <v>284</v>
      </c>
      <c r="D1668" t="s">
        <v>278</v>
      </c>
      <c r="E1668" t="s">
        <v>109</v>
      </c>
      <c r="F1668" t="s">
        <v>90</v>
      </c>
      <c r="G1668" t="s">
        <v>91</v>
      </c>
    </row>
    <row r="1669" spans="1:7" x14ac:dyDescent="0.25">
      <c r="A1669" t="s">
        <v>4234</v>
      </c>
      <c r="B1669" t="s">
        <v>4943</v>
      </c>
      <c r="C1669" t="s">
        <v>435</v>
      </c>
      <c r="D1669" t="s">
        <v>3021</v>
      </c>
      <c r="E1669" t="s">
        <v>95</v>
      </c>
      <c r="F1669" t="s">
        <v>90</v>
      </c>
      <c r="G1669" t="s">
        <v>87</v>
      </c>
    </row>
    <row r="1670" spans="1:7" x14ac:dyDescent="0.25">
      <c r="A1670" t="s">
        <v>4267</v>
      </c>
      <c r="B1670" t="s">
        <v>4944</v>
      </c>
      <c r="C1670" t="s">
        <v>295</v>
      </c>
      <c r="D1670" t="s">
        <v>292</v>
      </c>
      <c r="E1670" t="s">
        <v>85</v>
      </c>
      <c r="F1670" t="s">
        <v>90</v>
      </c>
      <c r="G1670" t="s">
        <v>93</v>
      </c>
    </row>
    <row r="1671" spans="1:7" x14ac:dyDescent="0.25">
      <c r="A1671" t="s">
        <v>4349</v>
      </c>
      <c r="B1671" t="s">
        <v>4945</v>
      </c>
      <c r="C1671" t="s">
        <v>5334</v>
      </c>
      <c r="D1671" t="s">
        <v>5346</v>
      </c>
      <c r="E1671" t="s">
        <v>5358</v>
      </c>
      <c r="F1671" t="s">
        <v>90</v>
      </c>
      <c r="G1671" t="s">
        <v>93</v>
      </c>
    </row>
    <row r="1672" spans="1:7" x14ac:dyDescent="0.25">
      <c r="A1672" t="s">
        <v>4805</v>
      </c>
      <c r="B1672" t="s">
        <v>4946</v>
      </c>
      <c r="C1672" t="s">
        <v>285</v>
      </c>
      <c r="D1672" t="s">
        <v>281</v>
      </c>
      <c r="E1672" t="s">
        <v>85</v>
      </c>
      <c r="F1672" t="s">
        <v>90</v>
      </c>
      <c r="G1672" t="s">
        <v>35</v>
      </c>
    </row>
    <row r="1673" spans="1:7" x14ac:dyDescent="0.25">
      <c r="A1673" t="s">
        <v>4487</v>
      </c>
      <c r="B1673" t="s">
        <v>4947</v>
      </c>
      <c r="C1673" t="s">
        <v>1766</v>
      </c>
      <c r="D1673" t="s">
        <v>3021</v>
      </c>
      <c r="E1673" t="s">
        <v>89</v>
      </c>
      <c r="F1673" t="s">
        <v>90</v>
      </c>
      <c r="G1673" t="s">
        <v>93</v>
      </c>
    </row>
    <row r="1674" spans="1:7" x14ac:dyDescent="0.25">
      <c r="A1674" t="s">
        <v>4267</v>
      </c>
      <c r="B1674" t="s">
        <v>4948</v>
      </c>
      <c r="C1674" t="s">
        <v>435</v>
      </c>
      <c r="D1674" t="s">
        <v>3021</v>
      </c>
      <c r="E1674" t="s">
        <v>85</v>
      </c>
      <c r="F1674" t="s">
        <v>90</v>
      </c>
      <c r="G1674" t="s">
        <v>87</v>
      </c>
    </row>
    <row r="1675" spans="1:7" x14ac:dyDescent="0.25">
      <c r="A1675" t="s">
        <v>4487</v>
      </c>
      <c r="B1675" t="s">
        <v>4949</v>
      </c>
      <c r="C1675" t="s">
        <v>435</v>
      </c>
      <c r="D1675" t="s">
        <v>3021</v>
      </c>
      <c r="E1675" t="s">
        <v>89</v>
      </c>
      <c r="F1675" t="s">
        <v>90</v>
      </c>
      <c r="G1675" t="s">
        <v>93</v>
      </c>
    </row>
    <row r="1676" spans="1:7" x14ac:dyDescent="0.25">
      <c r="A1676" t="s">
        <v>4349</v>
      </c>
      <c r="B1676" t="s">
        <v>4950</v>
      </c>
      <c r="C1676" t="s">
        <v>5334</v>
      </c>
      <c r="D1676" t="s">
        <v>5346</v>
      </c>
      <c r="E1676" t="s">
        <v>5358</v>
      </c>
      <c r="F1676" t="s">
        <v>90</v>
      </c>
      <c r="G1676" t="s">
        <v>93</v>
      </c>
    </row>
    <row r="1677" spans="1:7" x14ac:dyDescent="0.25">
      <c r="A1677" t="s">
        <v>4234</v>
      </c>
      <c r="B1677" t="s">
        <v>4951</v>
      </c>
      <c r="C1677" t="s">
        <v>435</v>
      </c>
      <c r="D1677" t="s">
        <v>3021</v>
      </c>
      <c r="E1677" t="s">
        <v>95</v>
      </c>
      <c r="F1677" t="s">
        <v>90</v>
      </c>
      <c r="G1677" t="s">
        <v>93</v>
      </c>
    </row>
    <row r="1678" spans="1:7" x14ac:dyDescent="0.25">
      <c r="A1678" t="s">
        <v>4267</v>
      </c>
      <c r="B1678" t="s">
        <v>4952</v>
      </c>
      <c r="C1678" t="s">
        <v>435</v>
      </c>
      <c r="D1678" t="s">
        <v>3021</v>
      </c>
      <c r="E1678" t="s">
        <v>109</v>
      </c>
      <c r="F1678" t="s">
        <v>90</v>
      </c>
      <c r="G1678" t="s">
        <v>87</v>
      </c>
    </row>
    <row r="1679" spans="1:7" x14ac:dyDescent="0.25">
      <c r="A1679" t="s">
        <v>4439</v>
      </c>
      <c r="B1679" t="s">
        <v>4953</v>
      </c>
      <c r="C1679" t="s">
        <v>271</v>
      </c>
      <c r="D1679" t="s">
        <v>272</v>
      </c>
      <c r="E1679" t="s">
        <v>134</v>
      </c>
      <c r="F1679" t="s">
        <v>90</v>
      </c>
      <c r="G1679" t="s">
        <v>93</v>
      </c>
    </row>
    <row r="1680" spans="1:7" x14ac:dyDescent="0.25">
      <c r="A1680" t="s">
        <v>4487</v>
      </c>
      <c r="B1680" t="s">
        <v>4954</v>
      </c>
      <c r="C1680" t="s">
        <v>1766</v>
      </c>
      <c r="D1680" t="s">
        <v>3021</v>
      </c>
      <c r="E1680" t="s">
        <v>89</v>
      </c>
      <c r="F1680" t="s">
        <v>90</v>
      </c>
      <c r="G1680" t="s">
        <v>93</v>
      </c>
    </row>
    <row r="1681" spans="1:7" x14ac:dyDescent="0.25">
      <c r="A1681" t="s">
        <v>4169</v>
      </c>
      <c r="B1681" t="s">
        <v>4955</v>
      </c>
      <c r="C1681" t="s">
        <v>1766</v>
      </c>
      <c r="D1681" t="s">
        <v>3021</v>
      </c>
      <c r="E1681" t="s">
        <v>89</v>
      </c>
      <c r="F1681" t="s">
        <v>90</v>
      </c>
      <c r="G1681" t="s">
        <v>93</v>
      </c>
    </row>
    <row r="1682" spans="1:7" x14ac:dyDescent="0.25">
      <c r="A1682" t="s">
        <v>4468</v>
      </c>
      <c r="B1682" t="s">
        <v>4956</v>
      </c>
      <c r="C1682" t="s">
        <v>1766</v>
      </c>
      <c r="D1682" t="s">
        <v>3021</v>
      </c>
      <c r="E1682" t="s">
        <v>85</v>
      </c>
      <c r="F1682" t="s">
        <v>90</v>
      </c>
      <c r="G1682" t="s">
        <v>93</v>
      </c>
    </row>
    <row r="1683" spans="1:7" x14ac:dyDescent="0.25">
      <c r="A1683" t="s">
        <v>4349</v>
      </c>
      <c r="B1683" t="s">
        <v>4957</v>
      </c>
      <c r="C1683" t="s">
        <v>5334</v>
      </c>
      <c r="D1683" t="s">
        <v>5346</v>
      </c>
      <c r="E1683" t="s">
        <v>5358</v>
      </c>
      <c r="F1683" t="s">
        <v>90</v>
      </c>
      <c r="G1683" t="s">
        <v>93</v>
      </c>
    </row>
    <row r="1684" spans="1:7" x14ac:dyDescent="0.25">
      <c r="A1684" t="s">
        <v>4234</v>
      </c>
      <c r="B1684" t="s">
        <v>4958</v>
      </c>
      <c r="C1684" t="s">
        <v>435</v>
      </c>
      <c r="D1684" t="s">
        <v>3021</v>
      </c>
      <c r="E1684" t="s">
        <v>95</v>
      </c>
      <c r="F1684" t="s">
        <v>90</v>
      </c>
      <c r="G1684" t="s">
        <v>87</v>
      </c>
    </row>
    <row r="1685" spans="1:7" x14ac:dyDescent="0.25">
      <c r="A1685" t="s">
        <v>4208</v>
      </c>
      <c r="B1685" t="s">
        <v>4959</v>
      </c>
      <c r="C1685" t="s">
        <v>271</v>
      </c>
      <c r="D1685" t="s">
        <v>272</v>
      </c>
      <c r="E1685" t="s">
        <v>89</v>
      </c>
      <c r="F1685" t="s">
        <v>90</v>
      </c>
      <c r="G1685" t="s">
        <v>87</v>
      </c>
    </row>
    <row r="1686" spans="1:7" x14ac:dyDescent="0.25">
      <c r="A1686" t="s">
        <v>4149</v>
      </c>
      <c r="B1686" t="s">
        <v>4960</v>
      </c>
      <c r="C1686" t="s">
        <v>271</v>
      </c>
      <c r="D1686" t="s">
        <v>272</v>
      </c>
      <c r="E1686" t="s">
        <v>89</v>
      </c>
      <c r="F1686" t="s">
        <v>90</v>
      </c>
      <c r="G1686" t="s">
        <v>87</v>
      </c>
    </row>
    <row r="1687" spans="1:7" x14ac:dyDescent="0.25">
      <c r="A1687" t="s">
        <v>427</v>
      </c>
      <c r="B1687" t="s">
        <v>4961</v>
      </c>
      <c r="C1687" t="s">
        <v>50</v>
      </c>
      <c r="D1687" t="s">
        <v>51</v>
      </c>
      <c r="E1687" t="s">
        <v>109</v>
      </c>
      <c r="F1687" t="s">
        <v>110</v>
      </c>
      <c r="G1687" t="s">
        <v>48</v>
      </c>
    </row>
    <row r="1688" spans="1:7" x14ac:dyDescent="0.25">
      <c r="A1688" t="s">
        <v>119</v>
      </c>
      <c r="B1688" t="s">
        <v>4962</v>
      </c>
      <c r="C1688" t="s">
        <v>284</v>
      </c>
      <c r="D1688" t="s">
        <v>278</v>
      </c>
      <c r="E1688" t="s">
        <v>109</v>
      </c>
      <c r="F1688" t="s">
        <v>90</v>
      </c>
      <c r="G1688" t="s">
        <v>91</v>
      </c>
    </row>
    <row r="1689" spans="1:7" x14ac:dyDescent="0.25">
      <c r="A1689" t="s">
        <v>4232</v>
      </c>
      <c r="B1689" t="s">
        <v>4963</v>
      </c>
      <c r="C1689" t="s">
        <v>273</v>
      </c>
      <c r="D1689" t="s">
        <v>278</v>
      </c>
      <c r="E1689" t="s">
        <v>95</v>
      </c>
      <c r="F1689" t="s">
        <v>90</v>
      </c>
      <c r="G1689" t="s">
        <v>93</v>
      </c>
    </row>
    <row r="1690" spans="1:7" x14ac:dyDescent="0.25">
      <c r="A1690" t="s">
        <v>4124</v>
      </c>
      <c r="B1690" t="s">
        <v>4964</v>
      </c>
      <c r="C1690" t="s">
        <v>271</v>
      </c>
      <c r="D1690" t="s">
        <v>272</v>
      </c>
      <c r="E1690" t="s">
        <v>95</v>
      </c>
      <c r="F1690" t="s">
        <v>90</v>
      </c>
      <c r="G1690" t="s">
        <v>87</v>
      </c>
    </row>
    <row r="1691" spans="1:7" x14ac:dyDescent="0.25">
      <c r="A1691" t="s">
        <v>92</v>
      </c>
      <c r="B1691" t="s">
        <v>4965</v>
      </c>
      <c r="C1691" t="s">
        <v>275</v>
      </c>
      <c r="D1691" t="s">
        <v>276</v>
      </c>
      <c r="E1691" t="s">
        <v>85</v>
      </c>
      <c r="F1691" t="s">
        <v>90</v>
      </c>
      <c r="G1691" t="s">
        <v>93</v>
      </c>
    </row>
    <row r="1692" spans="1:7" x14ac:dyDescent="0.25">
      <c r="A1692" t="s">
        <v>4208</v>
      </c>
      <c r="B1692" t="s">
        <v>4966</v>
      </c>
      <c r="C1692" t="s">
        <v>271</v>
      </c>
      <c r="D1692" t="s">
        <v>272</v>
      </c>
      <c r="E1692" t="s">
        <v>89</v>
      </c>
      <c r="F1692" t="s">
        <v>90</v>
      </c>
      <c r="G1692" t="s">
        <v>87</v>
      </c>
    </row>
    <row r="1693" spans="1:7" x14ac:dyDescent="0.25">
      <c r="A1693" t="s">
        <v>119</v>
      </c>
      <c r="B1693" t="s">
        <v>4967</v>
      </c>
      <c r="C1693" t="s">
        <v>284</v>
      </c>
      <c r="D1693" t="s">
        <v>310</v>
      </c>
      <c r="E1693" t="s">
        <v>109</v>
      </c>
      <c r="F1693" t="s">
        <v>90</v>
      </c>
      <c r="G1693" t="s">
        <v>91</v>
      </c>
    </row>
    <row r="1694" spans="1:7" x14ac:dyDescent="0.25">
      <c r="A1694" t="s">
        <v>4326</v>
      </c>
      <c r="B1694" t="s">
        <v>4968</v>
      </c>
      <c r="C1694" t="s">
        <v>5333</v>
      </c>
      <c r="D1694" t="s">
        <v>5348</v>
      </c>
      <c r="E1694" t="s">
        <v>85</v>
      </c>
      <c r="F1694" t="s">
        <v>90</v>
      </c>
      <c r="G1694" t="s">
        <v>93</v>
      </c>
    </row>
    <row r="1695" spans="1:7" x14ac:dyDescent="0.25">
      <c r="A1695" t="s">
        <v>4243</v>
      </c>
      <c r="B1695" t="s">
        <v>4969</v>
      </c>
      <c r="C1695" t="s">
        <v>273</v>
      </c>
      <c r="D1695" t="s">
        <v>278</v>
      </c>
      <c r="E1695" t="s">
        <v>95</v>
      </c>
      <c r="F1695" t="s">
        <v>86</v>
      </c>
      <c r="G1695" t="s">
        <v>91</v>
      </c>
    </row>
    <row r="1696" spans="1:7" x14ac:dyDescent="0.25">
      <c r="A1696" t="s">
        <v>4690</v>
      </c>
      <c r="B1696" t="s">
        <v>4970</v>
      </c>
      <c r="C1696" t="s">
        <v>5335</v>
      </c>
      <c r="D1696" t="s">
        <v>5349</v>
      </c>
      <c r="E1696" t="s">
        <v>85</v>
      </c>
      <c r="F1696" t="s">
        <v>90</v>
      </c>
      <c r="G1696" t="s">
        <v>93</v>
      </c>
    </row>
    <row r="1697" spans="1:7" x14ac:dyDescent="0.25">
      <c r="A1697" t="s">
        <v>94</v>
      </c>
      <c r="B1697" t="s">
        <v>4971</v>
      </c>
      <c r="C1697" t="s">
        <v>277</v>
      </c>
      <c r="D1697" t="s">
        <v>276</v>
      </c>
      <c r="E1697" t="s">
        <v>95</v>
      </c>
      <c r="F1697" t="s">
        <v>90</v>
      </c>
      <c r="G1697" t="s">
        <v>87</v>
      </c>
    </row>
    <row r="1698" spans="1:7" x14ac:dyDescent="0.25">
      <c r="A1698" t="s">
        <v>92</v>
      </c>
      <c r="B1698" t="s">
        <v>4972</v>
      </c>
      <c r="C1698" t="s">
        <v>275</v>
      </c>
      <c r="D1698" t="s">
        <v>276</v>
      </c>
      <c r="E1698" t="s">
        <v>85</v>
      </c>
      <c r="F1698" t="s">
        <v>90</v>
      </c>
      <c r="G1698" t="s">
        <v>93</v>
      </c>
    </row>
    <row r="1699" spans="1:7" x14ac:dyDescent="0.25">
      <c r="A1699" t="s">
        <v>98</v>
      </c>
      <c r="B1699" t="s">
        <v>4973</v>
      </c>
      <c r="C1699" t="s">
        <v>285</v>
      </c>
      <c r="D1699" t="s">
        <v>281</v>
      </c>
      <c r="E1699" t="s">
        <v>85</v>
      </c>
      <c r="F1699" t="s">
        <v>90</v>
      </c>
      <c r="G1699" t="s">
        <v>35</v>
      </c>
    </row>
    <row r="1700" spans="1:7" x14ac:dyDescent="0.25">
      <c r="A1700" t="s">
        <v>4217</v>
      </c>
      <c r="B1700" t="s">
        <v>4974</v>
      </c>
      <c r="C1700" t="s">
        <v>287</v>
      </c>
      <c r="D1700" t="s">
        <v>278</v>
      </c>
      <c r="E1700" t="s">
        <v>95</v>
      </c>
      <c r="F1700" t="s">
        <v>90</v>
      </c>
      <c r="G1700" t="s">
        <v>5366</v>
      </c>
    </row>
    <row r="1701" spans="1:7" x14ac:dyDescent="0.25">
      <c r="A1701" t="s">
        <v>4792</v>
      </c>
      <c r="B1701" t="s">
        <v>4975</v>
      </c>
      <c r="C1701" t="s">
        <v>273</v>
      </c>
      <c r="D1701" t="s">
        <v>278</v>
      </c>
      <c r="E1701" t="s">
        <v>95</v>
      </c>
      <c r="F1701" t="s">
        <v>90</v>
      </c>
      <c r="G1701" t="s">
        <v>91</v>
      </c>
    </row>
    <row r="1702" spans="1:7" x14ac:dyDescent="0.25">
      <c r="A1702" t="s">
        <v>98</v>
      </c>
      <c r="B1702" t="s">
        <v>4976</v>
      </c>
      <c r="C1702" t="s">
        <v>285</v>
      </c>
      <c r="D1702" t="s">
        <v>281</v>
      </c>
      <c r="E1702" t="s">
        <v>85</v>
      </c>
      <c r="F1702" t="s">
        <v>90</v>
      </c>
      <c r="G1702" t="s">
        <v>35</v>
      </c>
    </row>
    <row r="1703" spans="1:7" x14ac:dyDescent="0.25">
      <c r="A1703" t="s">
        <v>155</v>
      </c>
      <c r="B1703" t="s">
        <v>4977</v>
      </c>
      <c r="C1703" t="s">
        <v>282</v>
      </c>
      <c r="D1703" t="s">
        <v>283</v>
      </c>
      <c r="E1703" t="s">
        <v>85</v>
      </c>
      <c r="F1703" t="s">
        <v>90</v>
      </c>
      <c r="G1703" t="s">
        <v>35</v>
      </c>
    </row>
    <row r="1704" spans="1:7" x14ac:dyDescent="0.25">
      <c r="A1704" t="s">
        <v>4978</v>
      </c>
      <c r="B1704" t="s">
        <v>4979</v>
      </c>
      <c r="C1704" t="s">
        <v>5341</v>
      </c>
      <c r="D1704" t="s">
        <v>5348</v>
      </c>
      <c r="E1704" t="s">
        <v>102</v>
      </c>
      <c r="F1704" t="s">
        <v>110</v>
      </c>
      <c r="G1704" t="s">
        <v>105</v>
      </c>
    </row>
    <row r="1705" spans="1:7" x14ac:dyDescent="0.25">
      <c r="A1705" t="s">
        <v>4245</v>
      </c>
      <c r="B1705" t="s">
        <v>4980</v>
      </c>
      <c r="C1705" t="s">
        <v>5335</v>
      </c>
      <c r="D1705" t="s">
        <v>5349</v>
      </c>
      <c r="E1705" t="s">
        <v>132</v>
      </c>
      <c r="F1705" t="s">
        <v>90</v>
      </c>
      <c r="G1705" t="s">
        <v>93</v>
      </c>
    </row>
    <row r="1706" spans="1:7" x14ac:dyDescent="0.25">
      <c r="A1706" t="s">
        <v>4981</v>
      </c>
      <c r="B1706" t="s">
        <v>4982</v>
      </c>
      <c r="C1706" t="s">
        <v>1531</v>
      </c>
      <c r="D1706" t="s">
        <v>5353</v>
      </c>
      <c r="E1706" t="s">
        <v>5363</v>
      </c>
      <c r="F1706" t="s">
        <v>90</v>
      </c>
      <c r="G1706" t="s">
        <v>93</v>
      </c>
    </row>
    <row r="1707" spans="1:7" x14ac:dyDescent="0.25">
      <c r="A1707" t="s">
        <v>4939</v>
      </c>
      <c r="B1707" t="s">
        <v>4983</v>
      </c>
      <c r="C1707" t="s">
        <v>1350</v>
      </c>
      <c r="D1707" t="s">
        <v>5350</v>
      </c>
      <c r="E1707" t="s">
        <v>109</v>
      </c>
      <c r="F1707" t="s">
        <v>90</v>
      </c>
      <c r="G1707" t="s">
        <v>93</v>
      </c>
    </row>
    <row r="1708" spans="1:7" x14ac:dyDescent="0.25">
      <c r="A1708" t="s">
        <v>92</v>
      </c>
      <c r="B1708" t="s">
        <v>4984</v>
      </c>
      <c r="C1708" t="s">
        <v>286</v>
      </c>
      <c r="D1708" t="s">
        <v>276</v>
      </c>
      <c r="E1708" t="s">
        <v>85</v>
      </c>
      <c r="F1708" t="s">
        <v>90</v>
      </c>
      <c r="G1708" t="s">
        <v>93</v>
      </c>
    </row>
    <row r="1709" spans="1:7" x14ac:dyDescent="0.25">
      <c r="A1709" t="s">
        <v>104</v>
      </c>
      <c r="B1709" t="s">
        <v>4985</v>
      </c>
      <c r="C1709" t="s">
        <v>308</v>
      </c>
      <c r="D1709" t="s">
        <v>283</v>
      </c>
      <c r="E1709" t="s">
        <v>102</v>
      </c>
      <c r="F1709" t="s">
        <v>90</v>
      </c>
      <c r="G1709" t="s">
        <v>35</v>
      </c>
    </row>
    <row r="1710" spans="1:7" x14ac:dyDescent="0.25">
      <c r="A1710" t="s">
        <v>4986</v>
      </c>
      <c r="B1710" t="s">
        <v>4987</v>
      </c>
      <c r="C1710" t="s">
        <v>277</v>
      </c>
      <c r="D1710" t="s">
        <v>276</v>
      </c>
      <c r="E1710" t="s">
        <v>127</v>
      </c>
      <c r="F1710" t="s">
        <v>110</v>
      </c>
      <c r="G1710" t="s">
        <v>93</v>
      </c>
    </row>
    <row r="1711" spans="1:7" x14ac:dyDescent="0.25">
      <c r="A1711" t="s">
        <v>4471</v>
      </c>
      <c r="B1711" t="s">
        <v>4988</v>
      </c>
      <c r="C1711" t="s">
        <v>435</v>
      </c>
      <c r="D1711" t="s">
        <v>3021</v>
      </c>
      <c r="E1711" t="s">
        <v>134</v>
      </c>
      <c r="F1711" t="s">
        <v>168</v>
      </c>
      <c r="G1711" t="s">
        <v>93</v>
      </c>
    </row>
    <row r="1712" spans="1:7" x14ac:dyDescent="0.25">
      <c r="A1712" t="s">
        <v>111</v>
      </c>
      <c r="B1712" t="s">
        <v>4989</v>
      </c>
      <c r="C1712" t="s">
        <v>286</v>
      </c>
      <c r="D1712" t="s">
        <v>276</v>
      </c>
      <c r="E1712" t="s">
        <v>95</v>
      </c>
      <c r="F1712" t="s">
        <v>90</v>
      </c>
      <c r="G1712" t="s">
        <v>87</v>
      </c>
    </row>
    <row r="1713" spans="1:7" x14ac:dyDescent="0.25">
      <c r="A1713" t="s">
        <v>128</v>
      </c>
      <c r="B1713" t="s">
        <v>4990</v>
      </c>
      <c r="C1713" t="s">
        <v>435</v>
      </c>
      <c r="D1713" t="s">
        <v>3021</v>
      </c>
      <c r="E1713" t="s">
        <v>95</v>
      </c>
      <c r="F1713" t="s">
        <v>90</v>
      </c>
      <c r="G1713" t="s">
        <v>87</v>
      </c>
    </row>
    <row r="1714" spans="1:7" x14ac:dyDescent="0.25">
      <c r="A1714" t="s">
        <v>4157</v>
      </c>
      <c r="B1714" t="s">
        <v>4991</v>
      </c>
      <c r="C1714" t="s">
        <v>435</v>
      </c>
      <c r="D1714" t="s">
        <v>3021</v>
      </c>
      <c r="E1714" t="s">
        <v>95</v>
      </c>
      <c r="F1714" t="s">
        <v>90</v>
      </c>
      <c r="G1714" t="s">
        <v>93</v>
      </c>
    </row>
    <row r="1715" spans="1:7" x14ac:dyDescent="0.25">
      <c r="A1715" t="s">
        <v>4243</v>
      </c>
      <c r="B1715" t="s">
        <v>4992</v>
      </c>
      <c r="C1715" t="s">
        <v>273</v>
      </c>
      <c r="D1715" t="s">
        <v>278</v>
      </c>
      <c r="E1715" t="s">
        <v>95</v>
      </c>
      <c r="F1715" t="s">
        <v>86</v>
      </c>
      <c r="G1715" t="s">
        <v>91</v>
      </c>
    </row>
    <row r="1716" spans="1:7" x14ac:dyDescent="0.25">
      <c r="A1716" t="s">
        <v>156</v>
      </c>
      <c r="B1716" t="s">
        <v>4993</v>
      </c>
      <c r="C1716" t="s">
        <v>290</v>
      </c>
      <c r="D1716" t="s">
        <v>278</v>
      </c>
      <c r="E1716" t="s">
        <v>95</v>
      </c>
      <c r="F1716" t="s">
        <v>90</v>
      </c>
      <c r="G1716" t="s">
        <v>87</v>
      </c>
    </row>
    <row r="1717" spans="1:7" x14ac:dyDescent="0.25">
      <c r="A1717" t="s">
        <v>4157</v>
      </c>
      <c r="B1717" t="s">
        <v>4994</v>
      </c>
      <c r="C1717" t="s">
        <v>271</v>
      </c>
      <c r="D1717" t="s">
        <v>272</v>
      </c>
      <c r="E1717" t="s">
        <v>95</v>
      </c>
      <c r="F1717" t="s">
        <v>90</v>
      </c>
      <c r="G1717" t="s">
        <v>93</v>
      </c>
    </row>
    <row r="1718" spans="1:7" x14ac:dyDescent="0.25">
      <c r="A1718" t="s">
        <v>4995</v>
      </c>
      <c r="B1718" t="s">
        <v>4996</v>
      </c>
      <c r="C1718" t="s">
        <v>273</v>
      </c>
      <c r="D1718" t="s">
        <v>278</v>
      </c>
      <c r="E1718" t="s">
        <v>102</v>
      </c>
      <c r="F1718" t="s">
        <v>90</v>
      </c>
      <c r="G1718" t="s">
        <v>91</v>
      </c>
    </row>
    <row r="1719" spans="1:7" x14ac:dyDescent="0.25">
      <c r="A1719" t="s">
        <v>149</v>
      </c>
      <c r="B1719" t="s">
        <v>4997</v>
      </c>
      <c r="C1719" t="s">
        <v>273</v>
      </c>
      <c r="D1719" t="s">
        <v>278</v>
      </c>
      <c r="E1719" t="s">
        <v>95</v>
      </c>
      <c r="F1719" t="s">
        <v>90</v>
      </c>
      <c r="G1719" t="s">
        <v>87</v>
      </c>
    </row>
    <row r="1720" spans="1:7" x14ac:dyDescent="0.25">
      <c r="A1720" t="s">
        <v>119</v>
      </c>
      <c r="B1720" t="s">
        <v>4998</v>
      </c>
      <c r="C1720" t="s">
        <v>284</v>
      </c>
      <c r="D1720" t="s">
        <v>274</v>
      </c>
      <c r="E1720" t="s">
        <v>109</v>
      </c>
      <c r="F1720" t="s">
        <v>90</v>
      </c>
      <c r="G1720" t="s">
        <v>87</v>
      </c>
    </row>
    <row r="1721" spans="1:7" x14ac:dyDescent="0.25">
      <c r="A1721" t="s">
        <v>4310</v>
      </c>
      <c r="B1721" t="s">
        <v>4999</v>
      </c>
      <c r="C1721" t="s">
        <v>5342</v>
      </c>
      <c r="D1721" t="s">
        <v>281</v>
      </c>
      <c r="E1721" t="s">
        <v>85</v>
      </c>
      <c r="F1721" t="s">
        <v>90</v>
      </c>
      <c r="G1721" t="s">
        <v>93</v>
      </c>
    </row>
    <row r="1722" spans="1:7" x14ac:dyDescent="0.25">
      <c r="A1722" t="s">
        <v>5000</v>
      </c>
      <c r="B1722" t="s">
        <v>5001</v>
      </c>
      <c r="C1722" t="s">
        <v>5342</v>
      </c>
      <c r="D1722" t="s">
        <v>281</v>
      </c>
      <c r="E1722" t="s">
        <v>85</v>
      </c>
      <c r="F1722" t="s">
        <v>90</v>
      </c>
      <c r="G1722" t="s">
        <v>93</v>
      </c>
    </row>
    <row r="1723" spans="1:7" x14ac:dyDescent="0.25">
      <c r="A1723" t="s">
        <v>5002</v>
      </c>
      <c r="B1723" t="s">
        <v>5003</v>
      </c>
      <c r="C1723" t="s">
        <v>273</v>
      </c>
      <c r="D1723" t="s">
        <v>278</v>
      </c>
      <c r="E1723" t="s">
        <v>85</v>
      </c>
      <c r="F1723" t="s">
        <v>90</v>
      </c>
      <c r="G1723" t="s">
        <v>87</v>
      </c>
    </row>
    <row r="1724" spans="1:7" x14ac:dyDescent="0.25">
      <c r="A1724" t="s">
        <v>4232</v>
      </c>
      <c r="B1724" t="s">
        <v>5004</v>
      </c>
      <c r="C1724" t="s">
        <v>273</v>
      </c>
      <c r="D1724" t="s">
        <v>278</v>
      </c>
      <c r="E1724" t="s">
        <v>95</v>
      </c>
      <c r="F1724" t="s">
        <v>90</v>
      </c>
      <c r="G1724" t="s">
        <v>91</v>
      </c>
    </row>
    <row r="1725" spans="1:7" x14ac:dyDescent="0.25">
      <c r="A1725" t="s">
        <v>5005</v>
      </c>
      <c r="B1725" t="s">
        <v>5006</v>
      </c>
      <c r="C1725" t="s">
        <v>279</v>
      </c>
      <c r="D1725" t="s">
        <v>34</v>
      </c>
      <c r="E1725" t="s">
        <v>102</v>
      </c>
      <c r="F1725" t="s">
        <v>90</v>
      </c>
      <c r="G1725" t="s">
        <v>105</v>
      </c>
    </row>
    <row r="1726" spans="1:7" x14ac:dyDescent="0.25">
      <c r="A1726" t="s">
        <v>157</v>
      </c>
      <c r="B1726" t="s">
        <v>5007</v>
      </c>
      <c r="C1726" t="s">
        <v>290</v>
      </c>
      <c r="D1726" t="s">
        <v>278</v>
      </c>
      <c r="E1726" t="s">
        <v>85</v>
      </c>
      <c r="F1726" t="s">
        <v>86</v>
      </c>
      <c r="G1726" t="s">
        <v>87</v>
      </c>
    </row>
    <row r="1727" spans="1:7" x14ac:dyDescent="0.25">
      <c r="A1727" t="s">
        <v>4411</v>
      </c>
      <c r="B1727" t="s">
        <v>5008</v>
      </c>
      <c r="C1727" t="s">
        <v>5332</v>
      </c>
      <c r="D1727" t="s">
        <v>5345</v>
      </c>
      <c r="E1727" t="s">
        <v>89</v>
      </c>
      <c r="F1727" t="s">
        <v>90</v>
      </c>
      <c r="G1727" t="s">
        <v>87</v>
      </c>
    </row>
    <row r="1728" spans="1:7" x14ac:dyDescent="0.25">
      <c r="A1728" t="s">
        <v>5009</v>
      </c>
      <c r="B1728" t="s">
        <v>5010</v>
      </c>
      <c r="C1728" t="s">
        <v>435</v>
      </c>
      <c r="D1728" t="s">
        <v>3021</v>
      </c>
      <c r="E1728" t="s">
        <v>95</v>
      </c>
      <c r="F1728" t="s">
        <v>90</v>
      </c>
      <c r="G1728" t="s">
        <v>93</v>
      </c>
    </row>
    <row r="1729" spans="1:7" x14ac:dyDescent="0.25">
      <c r="A1729" t="s">
        <v>4690</v>
      </c>
      <c r="B1729" t="s">
        <v>5011</v>
      </c>
      <c r="C1729" t="s">
        <v>5335</v>
      </c>
      <c r="D1729" t="s">
        <v>5349</v>
      </c>
      <c r="E1729" t="s">
        <v>85</v>
      </c>
      <c r="F1729" t="s">
        <v>90</v>
      </c>
      <c r="G1729" t="s">
        <v>87</v>
      </c>
    </row>
    <row r="1730" spans="1:7" x14ac:dyDescent="0.25">
      <c r="A1730" t="s">
        <v>4730</v>
      </c>
      <c r="B1730" t="s">
        <v>5012</v>
      </c>
      <c r="C1730" t="s">
        <v>1766</v>
      </c>
      <c r="D1730" t="s">
        <v>3021</v>
      </c>
      <c r="E1730" t="s">
        <v>89</v>
      </c>
      <c r="F1730" t="s">
        <v>90</v>
      </c>
      <c r="G1730" t="s">
        <v>87</v>
      </c>
    </row>
    <row r="1731" spans="1:7" x14ac:dyDescent="0.25">
      <c r="A1731" t="s">
        <v>5013</v>
      </c>
      <c r="B1731" t="s">
        <v>5014</v>
      </c>
      <c r="C1731" t="s">
        <v>5342</v>
      </c>
      <c r="D1731" t="s">
        <v>281</v>
      </c>
      <c r="E1731" t="s">
        <v>85</v>
      </c>
      <c r="F1731" t="s">
        <v>110</v>
      </c>
      <c r="G1731" t="s">
        <v>48</v>
      </c>
    </row>
    <row r="1732" spans="1:7" x14ac:dyDescent="0.25">
      <c r="A1732" t="s">
        <v>4349</v>
      </c>
      <c r="B1732" t="s">
        <v>5015</v>
      </c>
      <c r="C1732" t="s">
        <v>5334</v>
      </c>
      <c r="D1732" t="s">
        <v>5346</v>
      </c>
      <c r="E1732" t="s">
        <v>5358</v>
      </c>
      <c r="F1732" t="s">
        <v>90</v>
      </c>
      <c r="G1732" t="s">
        <v>35</v>
      </c>
    </row>
    <row r="1733" spans="1:7" x14ac:dyDescent="0.25">
      <c r="A1733" t="s">
        <v>4912</v>
      </c>
      <c r="B1733" t="s">
        <v>5016</v>
      </c>
      <c r="C1733" t="s">
        <v>285</v>
      </c>
      <c r="D1733" t="s">
        <v>281</v>
      </c>
      <c r="E1733" t="s">
        <v>85</v>
      </c>
      <c r="F1733" t="s">
        <v>90</v>
      </c>
      <c r="G1733" t="s">
        <v>35</v>
      </c>
    </row>
    <row r="1734" spans="1:7" x14ac:dyDescent="0.25">
      <c r="A1734" t="s">
        <v>5017</v>
      </c>
      <c r="B1734" t="s">
        <v>5018</v>
      </c>
      <c r="C1734" t="s">
        <v>273</v>
      </c>
      <c r="D1734" t="s">
        <v>278</v>
      </c>
      <c r="E1734" t="s">
        <v>102</v>
      </c>
      <c r="F1734" t="s">
        <v>90</v>
      </c>
      <c r="G1734" t="s">
        <v>105</v>
      </c>
    </row>
    <row r="1735" spans="1:7" x14ac:dyDescent="0.25">
      <c r="A1735" t="s">
        <v>4135</v>
      </c>
      <c r="B1735" t="s">
        <v>5019</v>
      </c>
      <c r="C1735" t="s">
        <v>435</v>
      </c>
      <c r="D1735" t="s">
        <v>3021</v>
      </c>
      <c r="E1735" t="s">
        <v>95</v>
      </c>
      <c r="F1735" t="s">
        <v>90</v>
      </c>
      <c r="G1735" t="s">
        <v>93</v>
      </c>
    </row>
    <row r="1736" spans="1:7" x14ac:dyDescent="0.25">
      <c r="A1736" t="s">
        <v>4284</v>
      </c>
      <c r="B1736" t="s">
        <v>5020</v>
      </c>
      <c r="C1736" t="s">
        <v>435</v>
      </c>
      <c r="D1736" t="s">
        <v>3021</v>
      </c>
      <c r="E1736" t="s">
        <v>85</v>
      </c>
      <c r="F1736" t="s">
        <v>90</v>
      </c>
      <c r="G1736" t="s">
        <v>87</v>
      </c>
    </row>
    <row r="1737" spans="1:7" x14ac:dyDescent="0.25">
      <c r="A1737" t="s">
        <v>4411</v>
      </c>
      <c r="B1737" t="s">
        <v>5021</v>
      </c>
      <c r="C1737" t="s">
        <v>5332</v>
      </c>
      <c r="D1737" t="s">
        <v>5345</v>
      </c>
      <c r="E1737" t="s">
        <v>89</v>
      </c>
      <c r="F1737" t="s">
        <v>90</v>
      </c>
      <c r="G1737" t="s">
        <v>87</v>
      </c>
    </row>
    <row r="1738" spans="1:7" x14ac:dyDescent="0.25">
      <c r="A1738" t="s">
        <v>4294</v>
      </c>
      <c r="B1738" t="s">
        <v>5022</v>
      </c>
      <c r="C1738" t="s">
        <v>273</v>
      </c>
      <c r="D1738" t="s">
        <v>278</v>
      </c>
      <c r="E1738" t="s">
        <v>102</v>
      </c>
      <c r="F1738" t="s">
        <v>90</v>
      </c>
      <c r="G1738" t="s">
        <v>91</v>
      </c>
    </row>
    <row r="1739" spans="1:7" x14ac:dyDescent="0.25">
      <c r="A1739" t="s">
        <v>4902</v>
      </c>
      <c r="B1739" t="s">
        <v>5023</v>
      </c>
      <c r="C1739" t="s">
        <v>271</v>
      </c>
      <c r="D1739" t="s">
        <v>310</v>
      </c>
      <c r="E1739" t="s">
        <v>89</v>
      </c>
      <c r="F1739" t="s">
        <v>90</v>
      </c>
      <c r="G1739" t="s">
        <v>87</v>
      </c>
    </row>
    <row r="1740" spans="1:7" x14ac:dyDescent="0.25">
      <c r="A1740" t="s">
        <v>158</v>
      </c>
      <c r="B1740" t="s">
        <v>5024</v>
      </c>
      <c r="C1740" t="s">
        <v>311</v>
      </c>
      <c r="D1740" t="s">
        <v>272</v>
      </c>
      <c r="E1740" t="s">
        <v>89</v>
      </c>
      <c r="F1740" t="s">
        <v>90</v>
      </c>
      <c r="G1740" t="s">
        <v>93</v>
      </c>
    </row>
    <row r="1741" spans="1:7" x14ac:dyDescent="0.25">
      <c r="A1741" t="s">
        <v>5025</v>
      </c>
      <c r="B1741" t="s">
        <v>5026</v>
      </c>
      <c r="C1741" t="s">
        <v>271</v>
      </c>
      <c r="D1741" t="s">
        <v>272</v>
      </c>
      <c r="E1741" t="s">
        <v>89</v>
      </c>
      <c r="F1741" t="s">
        <v>90</v>
      </c>
      <c r="G1741" t="s">
        <v>87</v>
      </c>
    </row>
    <row r="1742" spans="1:7" x14ac:dyDescent="0.25">
      <c r="A1742" t="s">
        <v>4902</v>
      </c>
      <c r="B1742" t="s">
        <v>5027</v>
      </c>
      <c r="C1742" t="s">
        <v>271</v>
      </c>
      <c r="D1742" t="s">
        <v>272</v>
      </c>
      <c r="E1742" t="s">
        <v>89</v>
      </c>
      <c r="F1742" t="s">
        <v>90</v>
      </c>
      <c r="G1742" t="s">
        <v>87</v>
      </c>
    </row>
    <row r="1743" spans="1:7" x14ac:dyDescent="0.25">
      <c r="A1743" t="s">
        <v>4326</v>
      </c>
      <c r="B1743" t="s">
        <v>5028</v>
      </c>
      <c r="C1743" t="s">
        <v>5333</v>
      </c>
      <c r="D1743" t="s">
        <v>5348</v>
      </c>
      <c r="E1743" t="s">
        <v>85</v>
      </c>
      <c r="F1743" t="s">
        <v>90</v>
      </c>
      <c r="G1743" t="s">
        <v>93</v>
      </c>
    </row>
    <row r="1744" spans="1:7" x14ac:dyDescent="0.25">
      <c r="A1744" t="s">
        <v>119</v>
      </c>
      <c r="B1744" t="s">
        <v>5029</v>
      </c>
      <c r="C1744" t="s">
        <v>1766</v>
      </c>
      <c r="D1744" t="s">
        <v>3021</v>
      </c>
      <c r="E1744" t="s">
        <v>109</v>
      </c>
      <c r="F1744" t="s">
        <v>90</v>
      </c>
      <c r="G1744" t="s">
        <v>91</v>
      </c>
    </row>
    <row r="1745" spans="1:7" x14ac:dyDescent="0.25">
      <c r="A1745" t="s">
        <v>4849</v>
      </c>
      <c r="B1745" t="s">
        <v>5030</v>
      </c>
      <c r="C1745" t="s">
        <v>435</v>
      </c>
      <c r="D1745" t="s">
        <v>3021</v>
      </c>
      <c r="E1745" t="s">
        <v>102</v>
      </c>
      <c r="F1745" t="s">
        <v>110</v>
      </c>
      <c r="G1745" t="s">
        <v>35</v>
      </c>
    </row>
    <row r="1746" spans="1:7" x14ac:dyDescent="0.25">
      <c r="A1746" t="s">
        <v>5031</v>
      </c>
      <c r="B1746" t="s">
        <v>5032</v>
      </c>
      <c r="C1746" t="s">
        <v>5333</v>
      </c>
      <c r="D1746" t="s">
        <v>5348</v>
      </c>
      <c r="E1746" t="s">
        <v>85</v>
      </c>
      <c r="F1746" t="s">
        <v>90</v>
      </c>
      <c r="G1746" t="s">
        <v>87</v>
      </c>
    </row>
    <row r="1747" spans="1:7" x14ac:dyDescent="0.25">
      <c r="A1747" t="s">
        <v>4690</v>
      </c>
      <c r="B1747" t="s">
        <v>5033</v>
      </c>
      <c r="C1747" t="s">
        <v>5333</v>
      </c>
      <c r="D1747" t="s">
        <v>5348</v>
      </c>
      <c r="E1747" t="s">
        <v>85</v>
      </c>
      <c r="F1747" t="s">
        <v>90</v>
      </c>
      <c r="G1747" t="s">
        <v>93</v>
      </c>
    </row>
    <row r="1748" spans="1:7" x14ac:dyDescent="0.25">
      <c r="A1748" t="s">
        <v>153</v>
      </c>
      <c r="B1748" t="s">
        <v>5034</v>
      </c>
      <c r="C1748" t="s">
        <v>309</v>
      </c>
      <c r="D1748" t="s">
        <v>276</v>
      </c>
      <c r="E1748" t="s">
        <v>102</v>
      </c>
      <c r="F1748" t="s">
        <v>90</v>
      </c>
      <c r="G1748" t="s">
        <v>105</v>
      </c>
    </row>
    <row r="1749" spans="1:7" x14ac:dyDescent="0.25">
      <c r="A1749" t="s">
        <v>153</v>
      </c>
      <c r="B1749" t="s">
        <v>5035</v>
      </c>
      <c r="C1749" t="s">
        <v>309</v>
      </c>
      <c r="D1749" t="s">
        <v>276</v>
      </c>
      <c r="E1749" t="s">
        <v>102</v>
      </c>
      <c r="F1749" t="s">
        <v>90</v>
      </c>
      <c r="G1749" t="s">
        <v>105</v>
      </c>
    </row>
    <row r="1750" spans="1:7" x14ac:dyDescent="0.25">
      <c r="A1750" t="s">
        <v>4439</v>
      </c>
      <c r="B1750" t="s">
        <v>5036</v>
      </c>
      <c r="C1750" t="s">
        <v>293</v>
      </c>
      <c r="D1750" t="s">
        <v>294</v>
      </c>
      <c r="E1750" t="s">
        <v>134</v>
      </c>
      <c r="F1750" t="s">
        <v>90</v>
      </c>
      <c r="G1750" t="s">
        <v>93</v>
      </c>
    </row>
    <row r="1751" spans="1:7" x14ac:dyDescent="0.25">
      <c r="A1751" t="s">
        <v>153</v>
      </c>
      <c r="B1751" t="s">
        <v>5037</v>
      </c>
      <c r="C1751" t="s">
        <v>309</v>
      </c>
      <c r="D1751" t="s">
        <v>276</v>
      </c>
      <c r="E1751" t="s">
        <v>102</v>
      </c>
      <c r="F1751" t="s">
        <v>90</v>
      </c>
      <c r="G1751" t="s">
        <v>105</v>
      </c>
    </row>
    <row r="1752" spans="1:7" x14ac:dyDescent="0.25">
      <c r="A1752" t="s">
        <v>113</v>
      </c>
      <c r="B1752" t="s">
        <v>5038</v>
      </c>
      <c r="C1752" t="s">
        <v>50</v>
      </c>
      <c r="D1752" t="s">
        <v>51</v>
      </c>
      <c r="E1752" t="s">
        <v>102</v>
      </c>
      <c r="F1752" t="s">
        <v>90</v>
      </c>
      <c r="G1752" t="s">
        <v>35</v>
      </c>
    </row>
    <row r="1753" spans="1:7" x14ac:dyDescent="0.25">
      <c r="A1753" t="s">
        <v>427</v>
      </c>
      <c r="B1753" t="s">
        <v>5039</v>
      </c>
      <c r="C1753" t="s">
        <v>50</v>
      </c>
      <c r="D1753" t="s">
        <v>51</v>
      </c>
      <c r="E1753" t="s">
        <v>85</v>
      </c>
      <c r="F1753" t="s">
        <v>90</v>
      </c>
      <c r="G1753" t="s">
        <v>35</v>
      </c>
    </row>
    <row r="1754" spans="1:7" x14ac:dyDescent="0.25">
      <c r="A1754" t="s">
        <v>4792</v>
      </c>
      <c r="B1754" t="s">
        <v>5040</v>
      </c>
      <c r="C1754" t="s">
        <v>273</v>
      </c>
      <c r="D1754" t="s">
        <v>278</v>
      </c>
      <c r="E1754" t="s">
        <v>95</v>
      </c>
      <c r="F1754" t="s">
        <v>90</v>
      </c>
      <c r="G1754" t="s">
        <v>91</v>
      </c>
    </row>
    <row r="1755" spans="1:7" x14ac:dyDescent="0.25">
      <c r="A1755" t="s">
        <v>84</v>
      </c>
      <c r="B1755" t="s">
        <v>5041</v>
      </c>
      <c r="C1755" t="s">
        <v>271</v>
      </c>
      <c r="D1755" t="s">
        <v>272</v>
      </c>
      <c r="E1755" t="s">
        <v>85</v>
      </c>
      <c r="F1755" t="s">
        <v>86</v>
      </c>
      <c r="G1755" t="s">
        <v>87</v>
      </c>
    </row>
    <row r="1756" spans="1:7" x14ac:dyDescent="0.25">
      <c r="A1756" t="s">
        <v>4522</v>
      </c>
      <c r="B1756" t="s">
        <v>5042</v>
      </c>
      <c r="C1756" t="s">
        <v>435</v>
      </c>
      <c r="D1756" t="s">
        <v>3021</v>
      </c>
      <c r="E1756" t="s">
        <v>127</v>
      </c>
      <c r="F1756" t="s">
        <v>90</v>
      </c>
      <c r="G1756" t="s">
        <v>93</v>
      </c>
    </row>
    <row r="1757" spans="1:7" x14ac:dyDescent="0.25">
      <c r="A1757" t="s">
        <v>5043</v>
      </c>
      <c r="B1757" t="s">
        <v>5044</v>
      </c>
      <c r="C1757" t="s">
        <v>293</v>
      </c>
      <c r="D1757" t="s">
        <v>294</v>
      </c>
      <c r="E1757" t="s">
        <v>5361</v>
      </c>
      <c r="F1757" t="s">
        <v>90</v>
      </c>
      <c r="G1757" t="s">
        <v>93</v>
      </c>
    </row>
    <row r="1758" spans="1:7" x14ac:dyDescent="0.25">
      <c r="A1758" t="s">
        <v>159</v>
      </c>
      <c r="B1758" t="s">
        <v>5045</v>
      </c>
      <c r="C1758" t="s">
        <v>273</v>
      </c>
      <c r="D1758" t="s">
        <v>278</v>
      </c>
      <c r="E1758" t="s">
        <v>89</v>
      </c>
      <c r="F1758" t="s">
        <v>90</v>
      </c>
      <c r="G1758" t="s">
        <v>91</v>
      </c>
    </row>
    <row r="1759" spans="1:7" x14ac:dyDescent="0.25">
      <c r="A1759" t="s">
        <v>5046</v>
      </c>
      <c r="B1759" t="s">
        <v>5047</v>
      </c>
      <c r="C1759" t="s">
        <v>5343</v>
      </c>
      <c r="D1759" t="s">
        <v>5354</v>
      </c>
      <c r="E1759" t="s">
        <v>462</v>
      </c>
      <c r="F1759" t="s">
        <v>90</v>
      </c>
      <c r="G1759" t="s">
        <v>105</v>
      </c>
    </row>
    <row r="1760" spans="1:7" x14ac:dyDescent="0.25">
      <c r="A1760" t="s">
        <v>160</v>
      </c>
      <c r="B1760" t="s">
        <v>5048</v>
      </c>
      <c r="C1760" t="s">
        <v>312</v>
      </c>
      <c r="D1760" t="s">
        <v>304</v>
      </c>
      <c r="E1760" t="s">
        <v>109</v>
      </c>
      <c r="F1760" t="s">
        <v>90</v>
      </c>
      <c r="G1760" t="s">
        <v>91</v>
      </c>
    </row>
    <row r="1761" spans="1:7" x14ac:dyDescent="0.25">
      <c r="A1761" t="s">
        <v>154</v>
      </c>
      <c r="B1761" t="s">
        <v>5049</v>
      </c>
      <c r="C1761" t="s">
        <v>435</v>
      </c>
      <c r="D1761" t="s">
        <v>3021</v>
      </c>
      <c r="E1761" t="s">
        <v>102</v>
      </c>
      <c r="F1761" t="s">
        <v>110</v>
      </c>
      <c r="G1761" t="s">
        <v>48</v>
      </c>
    </row>
    <row r="1762" spans="1:7" x14ac:dyDescent="0.25">
      <c r="A1762" t="s">
        <v>5009</v>
      </c>
      <c r="B1762" t="s">
        <v>5050</v>
      </c>
      <c r="C1762" t="s">
        <v>435</v>
      </c>
      <c r="D1762" t="s">
        <v>3021</v>
      </c>
      <c r="E1762" t="s">
        <v>95</v>
      </c>
      <c r="F1762" t="s">
        <v>90</v>
      </c>
      <c r="G1762" t="s">
        <v>93</v>
      </c>
    </row>
    <row r="1763" spans="1:7" x14ac:dyDescent="0.25">
      <c r="A1763" t="s">
        <v>5051</v>
      </c>
      <c r="B1763" t="s">
        <v>5052</v>
      </c>
      <c r="C1763" t="s">
        <v>1106</v>
      </c>
      <c r="D1763" t="s">
        <v>34</v>
      </c>
      <c r="E1763" t="s">
        <v>5361</v>
      </c>
      <c r="F1763" t="s">
        <v>90</v>
      </c>
      <c r="G1763" t="s">
        <v>93</v>
      </c>
    </row>
    <row r="1764" spans="1:7" x14ac:dyDescent="0.25">
      <c r="A1764" t="s">
        <v>104</v>
      </c>
      <c r="B1764" t="s">
        <v>5053</v>
      </c>
      <c r="C1764" t="s">
        <v>50</v>
      </c>
      <c r="D1764" t="s">
        <v>51</v>
      </c>
      <c r="E1764" t="s">
        <v>102</v>
      </c>
      <c r="F1764" t="s">
        <v>90</v>
      </c>
      <c r="G1764" t="s">
        <v>35</v>
      </c>
    </row>
    <row r="1765" spans="1:7" x14ac:dyDescent="0.25">
      <c r="A1765" t="s">
        <v>161</v>
      </c>
      <c r="B1765" t="s">
        <v>5054</v>
      </c>
      <c r="C1765" t="s">
        <v>50</v>
      </c>
      <c r="D1765" t="s">
        <v>51</v>
      </c>
      <c r="E1765" t="s">
        <v>132</v>
      </c>
      <c r="F1765" t="s">
        <v>110</v>
      </c>
      <c r="G1765" t="s">
        <v>48</v>
      </c>
    </row>
    <row r="1766" spans="1:7" x14ac:dyDescent="0.25">
      <c r="A1766" t="s">
        <v>5055</v>
      </c>
      <c r="B1766" t="s">
        <v>5056</v>
      </c>
      <c r="C1766" t="s">
        <v>271</v>
      </c>
      <c r="D1766" t="s">
        <v>272</v>
      </c>
      <c r="E1766" t="s">
        <v>134</v>
      </c>
      <c r="F1766" t="s">
        <v>90</v>
      </c>
      <c r="G1766" t="s">
        <v>93</v>
      </c>
    </row>
    <row r="1767" spans="1:7" x14ac:dyDescent="0.25">
      <c r="A1767" t="s">
        <v>104</v>
      </c>
      <c r="B1767" t="s">
        <v>5057</v>
      </c>
      <c r="C1767" t="s">
        <v>50</v>
      </c>
      <c r="D1767" t="s">
        <v>51</v>
      </c>
      <c r="E1767" t="s">
        <v>102</v>
      </c>
      <c r="F1767" t="s">
        <v>90</v>
      </c>
      <c r="G1767" t="s">
        <v>35</v>
      </c>
    </row>
    <row r="1768" spans="1:7" x14ac:dyDescent="0.25">
      <c r="A1768" t="s">
        <v>4310</v>
      </c>
      <c r="B1768" t="s">
        <v>5058</v>
      </c>
      <c r="C1768" t="s">
        <v>285</v>
      </c>
      <c r="D1768" t="s">
        <v>281</v>
      </c>
      <c r="E1768" t="s">
        <v>85</v>
      </c>
      <c r="F1768" t="s">
        <v>90</v>
      </c>
      <c r="G1768" t="s">
        <v>35</v>
      </c>
    </row>
    <row r="1769" spans="1:7" x14ac:dyDescent="0.25">
      <c r="A1769" t="s">
        <v>4439</v>
      </c>
      <c r="B1769" t="s">
        <v>5059</v>
      </c>
      <c r="C1769" t="s">
        <v>271</v>
      </c>
      <c r="D1769" t="s">
        <v>272</v>
      </c>
      <c r="E1769" t="s">
        <v>102</v>
      </c>
      <c r="F1769" t="s">
        <v>90</v>
      </c>
      <c r="G1769" t="s">
        <v>87</v>
      </c>
    </row>
    <row r="1770" spans="1:7" x14ac:dyDescent="0.25">
      <c r="A1770" t="s">
        <v>5060</v>
      </c>
      <c r="B1770" t="s">
        <v>5061</v>
      </c>
      <c r="C1770" t="s">
        <v>289</v>
      </c>
      <c r="D1770" t="s">
        <v>28</v>
      </c>
      <c r="E1770" t="s">
        <v>134</v>
      </c>
      <c r="F1770" t="s">
        <v>110</v>
      </c>
      <c r="G1770" t="s">
        <v>29</v>
      </c>
    </row>
    <row r="1771" spans="1:7" x14ac:dyDescent="0.25">
      <c r="A1771" t="s">
        <v>4805</v>
      </c>
      <c r="B1771" t="s">
        <v>5062</v>
      </c>
      <c r="C1771" t="s">
        <v>285</v>
      </c>
      <c r="D1771" t="s">
        <v>281</v>
      </c>
      <c r="E1771" t="s">
        <v>85</v>
      </c>
      <c r="F1771" t="s">
        <v>90</v>
      </c>
      <c r="G1771" t="s">
        <v>35</v>
      </c>
    </row>
    <row r="1772" spans="1:7" x14ac:dyDescent="0.25">
      <c r="A1772" t="s">
        <v>162</v>
      </c>
      <c r="B1772" t="s">
        <v>5063</v>
      </c>
      <c r="C1772" t="s">
        <v>50</v>
      </c>
      <c r="D1772" t="s">
        <v>51</v>
      </c>
      <c r="E1772" t="s">
        <v>85</v>
      </c>
      <c r="F1772" t="s">
        <v>90</v>
      </c>
      <c r="G1772" t="s">
        <v>35</v>
      </c>
    </row>
    <row r="1773" spans="1:7" x14ac:dyDescent="0.25">
      <c r="A1773" t="s">
        <v>5064</v>
      </c>
      <c r="B1773" t="s">
        <v>5065</v>
      </c>
      <c r="C1773" t="s">
        <v>280</v>
      </c>
      <c r="D1773" t="s">
        <v>281</v>
      </c>
      <c r="E1773" t="s">
        <v>132</v>
      </c>
      <c r="F1773" t="s">
        <v>90</v>
      </c>
      <c r="G1773" t="s">
        <v>35</v>
      </c>
    </row>
    <row r="1774" spans="1:7" x14ac:dyDescent="0.25">
      <c r="A1774" t="s">
        <v>4487</v>
      </c>
      <c r="B1774" t="s">
        <v>5066</v>
      </c>
      <c r="C1774" t="s">
        <v>435</v>
      </c>
      <c r="D1774" t="s">
        <v>3021</v>
      </c>
      <c r="E1774" t="s">
        <v>89</v>
      </c>
      <c r="F1774" t="s">
        <v>90</v>
      </c>
      <c r="G1774" t="s">
        <v>93</v>
      </c>
    </row>
    <row r="1775" spans="1:7" x14ac:dyDescent="0.25">
      <c r="A1775" t="s">
        <v>151</v>
      </c>
      <c r="B1775" t="s">
        <v>5067</v>
      </c>
      <c r="C1775" t="s">
        <v>308</v>
      </c>
      <c r="D1775" t="s">
        <v>283</v>
      </c>
      <c r="E1775" t="s">
        <v>102</v>
      </c>
      <c r="F1775" t="s">
        <v>90</v>
      </c>
      <c r="G1775" t="s">
        <v>35</v>
      </c>
    </row>
    <row r="1776" spans="1:7" x14ac:dyDescent="0.25">
      <c r="A1776" t="s">
        <v>5068</v>
      </c>
      <c r="B1776" t="s">
        <v>5069</v>
      </c>
      <c r="C1776" t="s">
        <v>295</v>
      </c>
      <c r="D1776" t="s">
        <v>292</v>
      </c>
      <c r="E1776" t="s">
        <v>89</v>
      </c>
      <c r="F1776" t="s">
        <v>90</v>
      </c>
      <c r="G1776" t="s">
        <v>93</v>
      </c>
    </row>
    <row r="1777" spans="1:7" x14ac:dyDescent="0.25">
      <c r="A1777" t="s">
        <v>138</v>
      </c>
      <c r="B1777" t="s">
        <v>5070</v>
      </c>
      <c r="C1777" t="s">
        <v>295</v>
      </c>
      <c r="D1777" t="s">
        <v>292</v>
      </c>
      <c r="E1777" t="s">
        <v>89</v>
      </c>
      <c r="F1777" t="s">
        <v>90</v>
      </c>
      <c r="G1777" t="s">
        <v>93</v>
      </c>
    </row>
    <row r="1778" spans="1:7" x14ac:dyDescent="0.25">
      <c r="A1778" t="s">
        <v>119</v>
      </c>
      <c r="B1778" t="s">
        <v>5071</v>
      </c>
      <c r="C1778" t="s">
        <v>284</v>
      </c>
      <c r="D1778" t="s">
        <v>278</v>
      </c>
      <c r="E1778" t="s">
        <v>109</v>
      </c>
      <c r="F1778" t="s">
        <v>90</v>
      </c>
      <c r="G1778" t="s">
        <v>87</v>
      </c>
    </row>
    <row r="1779" spans="1:7" x14ac:dyDescent="0.25">
      <c r="A1779" t="s">
        <v>138</v>
      </c>
      <c r="B1779" t="s">
        <v>5072</v>
      </c>
      <c r="C1779" t="s">
        <v>435</v>
      </c>
      <c r="D1779" t="s">
        <v>3021</v>
      </c>
      <c r="E1779" t="s">
        <v>89</v>
      </c>
      <c r="F1779" t="s">
        <v>90</v>
      </c>
      <c r="G1779" t="s">
        <v>93</v>
      </c>
    </row>
    <row r="1780" spans="1:7" x14ac:dyDescent="0.25">
      <c r="A1780" t="s">
        <v>4234</v>
      </c>
      <c r="B1780" t="s">
        <v>5073</v>
      </c>
      <c r="C1780" t="s">
        <v>435</v>
      </c>
      <c r="D1780" t="s">
        <v>3021</v>
      </c>
      <c r="E1780" t="s">
        <v>95</v>
      </c>
      <c r="F1780" t="s">
        <v>90</v>
      </c>
      <c r="G1780" t="s">
        <v>93</v>
      </c>
    </row>
    <row r="1781" spans="1:7" x14ac:dyDescent="0.25">
      <c r="A1781" t="s">
        <v>4735</v>
      </c>
      <c r="B1781" t="s">
        <v>5074</v>
      </c>
      <c r="C1781" t="s">
        <v>311</v>
      </c>
      <c r="D1781" t="s">
        <v>272</v>
      </c>
      <c r="E1781" t="s">
        <v>109</v>
      </c>
      <c r="F1781" t="s">
        <v>90</v>
      </c>
      <c r="G1781" t="s">
        <v>93</v>
      </c>
    </row>
    <row r="1782" spans="1:7" x14ac:dyDescent="0.25">
      <c r="A1782" t="s">
        <v>4334</v>
      </c>
      <c r="B1782" t="s">
        <v>5075</v>
      </c>
      <c r="C1782" t="s">
        <v>271</v>
      </c>
      <c r="D1782" t="s">
        <v>272</v>
      </c>
      <c r="E1782" t="s">
        <v>85</v>
      </c>
      <c r="F1782" t="s">
        <v>90</v>
      </c>
      <c r="G1782" t="s">
        <v>87</v>
      </c>
    </row>
    <row r="1783" spans="1:7" x14ac:dyDescent="0.25">
      <c r="A1783" t="s">
        <v>4267</v>
      </c>
      <c r="B1783" t="s">
        <v>5076</v>
      </c>
      <c r="C1783" t="s">
        <v>435</v>
      </c>
      <c r="D1783" t="s">
        <v>3021</v>
      </c>
      <c r="E1783" t="s">
        <v>85</v>
      </c>
      <c r="F1783" t="s">
        <v>90</v>
      </c>
      <c r="G1783" t="s">
        <v>87</v>
      </c>
    </row>
    <row r="1784" spans="1:7" x14ac:dyDescent="0.25">
      <c r="A1784" t="s">
        <v>4192</v>
      </c>
      <c r="B1784" t="s">
        <v>5077</v>
      </c>
      <c r="C1784" t="s">
        <v>271</v>
      </c>
      <c r="D1784" t="s">
        <v>272</v>
      </c>
      <c r="E1784" t="s">
        <v>85</v>
      </c>
      <c r="F1784" t="s">
        <v>90</v>
      </c>
      <c r="G1784" t="s">
        <v>93</v>
      </c>
    </row>
    <row r="1785" spans="1:7" x14ac:dyDescent="0.25">
      <c r="A1785" t="s">
        <v>5078</v>
      </c>
      <c r="B1785" t="s">
        <v>5079</v>
      </c>
      <c r="C1785" t="s">
        <v>435</v>
      </c>
      <c r="D1785" t="s">
        <v>3021</v>
      </c>
      <c r="E1785" t="s">
        <v>85</v>
      </c>
      <c r="F1785" t="s">
        <v>90</v>
      </c>
      <c r="G1785" t="s">
        <v>87</v>
      </c>
    </row>
    <row r="1786" spans="1:7" x14ac:dyDescent="0.25">
      <c r="A1786" t="s">
        <v>5080</v>
      </c>
      <c r="B1786" t="s">
        <v>5081</v>
      </c>
      <c r="C1786" t="s">
        <v>271</v>
      </c>
      <c r="D1786" t="s">
        <v>272</v>
      </c>
      <c r="E1786" t="s">
        <v>89</v>
      </c>
      <c r="F1786" t="s">
        <v>90</v>
      </c>
      <c r="G1786" t="s">
        <v>87</v>
      </c>
    </row>
    <row r="1787" spans="1:7" x14ac:dyDescent="0.25">
      <c r="A1787" t="s">
        <v>161</v>
      </c>
      <c r="B1787" t="s">
        <v>5082</v>
      </c>
      <c r="C1787" t="s">
        <v>50</v>
      </c>
      <c r="D1787" t="s">
        <v>51</v>
      </c>
      <c r="E1787" t="s">
        <v>134</v>
      </c>
      <c r="F1787" t="s">
        <v>110</v>
      </c>
      <c r="G1787" t="s">
        <v>48</v>
      </c>
    </row>
    <row r="1788" spans="1:7" x14ac:dyDescent="0.25">
      <c r="A1788" t="s">
        <v>4487</v>
      </c>
      <c r="B1788" t="s">
        <v>5083</v>
      </c>
      <c r="C1788" t="s">
        <v>435</v>
      </c>
      <c r="D1788" t="s">
        <v>3021</v>
      </c>
      <c r="E1788" t="s">
        <v>89</v>
      </c>
      <c r="F1788" t="s">
        <v>90</v>
      </c>
      <c r="G1788" t="s">
        <v>93</v>
      </c>
    </row>
    <row r="1789" spans="1:7" x14ac:dyDescent="0.25">
      <c r="A1789" t="s">
        <v>4267</v>
      </c>
      <c r="B1789" t="s">
        <v>5084</v>
      </c>
      <c r="C1789" t="s">
        <v>435</v>
      </c>
      <c r="D1789" t="s">
        <v>3021</v>
      </c>
      <c r="E1789" t="s">
        <v>85</v>
      </c>
      <c r="F1789" t="s">
        <v>90</v>
      </c>
      <c r="G1789" t="s">
        <v>87</v>
      </c>
    </row>
    <row r="1790" spans="1:7" x14ac:dyDescent="0.25">
      <c r="A1790" t="s">
        <v>4487</v>
      </c>
      <c r="B1790" t="s">
        <v>5085</v>
      </c>
      <c r="C1790" t="s">
        <v>1766</v>
      </c>
      <c r="D1790" t="s">
        <v>3021</v>
      </c>
      <c r="E1790" t="s">
        <v>89</v>
      </c>
      <c r="F1790" t="s">
        <v>90</v>
      </c>
      <c r="G1790" t="s">
        <v>87</v>
      </c>
    </row>
    <row r="1791" spans="1:7" x14ac:dyDescent="0.25">
      <c r="A1791" t="s">
        <v>4310</v>
      </c>
      <c r="B1791" t="s">
        <v>5086</v>
      </c>
      <c r="C1791" t="s">
        <v>285</v>
      </c>
      <c r="D1791" t="s">
        <v>281</v>
      </c>
      <c r="E1791" t="s">
        <v>85</v>
      </c>
      <c r="F1791" t="s">
        <v>90</v>
      </c>
      <c r="G1791" t="s">
        <v>35</v>
      </c>
    </row>
    <row r="1792" spans="1:7" x14ac:dyDescent="0.25">
      <c r="A1792" t="s">
        <v>4234</v>
      </c>
      <c r="B1792" t="s">
        <v>5087</v>
      </c>
      <c r="C1792" t="s">
        <v>435</v>
      </c>
      <c r="D1792" t="s">
        <v>3021</v>
      </c>
      <c r="E1792" t="s">
        <v>95</v>
      </c>
      <c r="F1792" t="s">
        <v>90</v>
      </c>
      <c r="G1792" t="s">
        <v>93</v>
      </c>
    </row>
    <row r="1793" spans="1:7" x14ac:dyDescent="0.25">
      <c r="A1793" t="s">
        <v>5088</v>
      </c>
      <c r="B1793" t="s">
        <v>5089</v>
      </c>
      <c r="C1793" t="s">
        <v>435</v>
      </c>
      <c r="D1793" t="s">
        <v>3021</v>
      </c>
      <c r="E1793" t="s">
        <v>85</v>
      </c>
      <c r="F1793" t="s">
        <v>90</v>
      </c>
      <c r="G1793" t="s">
        <v>93</v>
      </c>
    </row>
    <row r="1794" spans="1:7" x14ac:dyDescent="0.25">
      <c r="A1794" t="s">
        <v>4628</v>
      </c>
      <c r="B1794" t="s">
        <v>5090</v>
      </c>
      <c r="C1794" t="s">
        <v>435</v>
      </c>
      <c r="D1794" t="s">
        <v>3021</v>
      </c>
      <c r="E1794" t="s">
        <v>109</v>
      </c>
      <c r="F1794" t="s">
        <v>90</v>
      </c>
      <c r="G1794" t="s">
        <v>93</v>
      </c>
    </row>
    <row r="1795" spans="1:7" x14ac:dyDescent="0.25">
      <c r="A1795" t="s">
        <v>145</v>
      </c>
      <c r="B1795" t="s">
        <v>5091</v>
      </c>
      <c r="C1795" t="s">
        <v>271</v>
      </c>
      <c r="D1795" t="s">
        <v>310</v>
      </c>
      <c r="E1795" t="s">
        <v>89</v>
      </c>
      <c r="F1795" t="s">
        <v>90</v>
      </c>
      <c r="G1795" t="s">
        <v>87</v>
      </c>
    </row>
    <row r="1796" spans="1:7" x14ac:dyDescent="0.25">
      <c r="A1796" t="s">
        <v>4487</v>
      </c>
      <c r="B1796" t="s">
        <v>5092</v>
      </c>
      <c r="C1796" t="s">
        <v>1766</v>
      </c>
      <c r="D1796" t="s">
        <v>3021</v>
      </c>
      <c r="E1796" t="s">
        <v>89</v>
      </c>
      <c r="F1796" t="s">
        <v>90</v>
      </c>
      <c r="G1796" t="s">
        <v>87</v>
      </c>
    </row>
    <row r="1797" spans="1:7" x14ac:dyDescent="0.25">
      <c r="A1797" t="s">
        <v>163</v>
      </c>
      <c r="B1797" t="s">
        <v>5093</v>
      </c>
      <c r="C1797" t="s">
        <v>295</v>
      </c>
      <c r="D1797" t="s">
        <v>292</v>
      </c>
      <c r="E1797" t="s">
        <v>109</v>
      </c>
      <c r="F1797" t="s">
        <v>90</v>
      </c>
      <c r="G1797" t="s">
        <v>93</v>
      </c>
    </row>
    <row r="1798" spans="1:7" x14ac:dyDescent="0.25">
      <c r="A1798" t="s">
        <v>4243</v>
      </c>
      <c r="B1798" t="s">
        <v>5094</v>
      </c>
      <c r="C1798" t="s">
        <v>273</v>
      </c>
      <c r="D1798" t="s">
        <v>278</v>
      </c>
      <c r="E1798" t="s">
        <v>95</v>
      </c>
      <c r="F1798" t="s">
        <v>90</v>
      </c>
      <c r="G1798" t="s">
        <v>87</v>
      </c>
    </row>
    <row r="1799" spans="1:7" x14ac:dyDescent="0.25">
      <c r="A1799" t="s">
        <v>4638</v>
      </c>
      <c r="B1799" t="s">
        <v>5095</v>
      </c>
      <c r="C1799" t="s">
        <v>271</v>
      </c>
      <c r="D1799" t="s">
        <v>272</v>
      </c>
      <c r="E1799" t="s">
        <v>102</v>
      </c>
      <c r="F1799" t="s">
        <v>90</v>
      </c>
      <c r="G1799" t="s">
        <v>35</v>
      </c>
    </row>
    <row r="1800" spans="1:7" x14ac:dyDescent="0.25">
      <c r="A1800" t="s">
        <v>98</v>
      </c>
      <c r="B1800" t="s">
        <v>5096</v>
      </c>
      <c r="C1800" t="s">
        <v>285</v>
      </c>
      <c r="D1800" t="s">
        <v>281</v>
      </c>
      <c r="E1800" t="s">
        <v>85</v>
      </c>
      <c r="F1800" t="s">
        <v>90</v>
      </c>
      <c r="G1800" t="s">
        <v>35</v>
      </c>
    </row>
    <row r="1801" spans="1:7" x14ac:dyDescent="0.25">
      <c r="A1801" t="s">
        <v>98</v>
      </c>
      <c r="B1801" t="s">
        <v>5097</v>
      </c>
      <c r="C1801" t="s">
        <v>285</v>
      </c>
      <c r="D1801" t="s">
        <v>281</v>
      </c>
      <c r="E1801" t="s">
        <v>85</v>
      </c>
      <c r="F1801" t="s">
        <v>99</v>
      </c>
      <c r="G1801" t="s">
        <v>206</v>
      </c>
    </row>
    <row r="1802" spans="1:7" x14ac:dyDescent="0.25">
      <c r="A1802" t="s">
        <v>98</v>
      </c>
      <c r="B1802" t="s">
        <v>5098</v>
      </c>
      <c r="C1802" t="s">
        <v>285</v>
      </c>
      <c r="D1802" t="s">
        <v>281</v>
      </c>
      <c r="E1802" t="s">
        <v>85</v>
      </c>
      <c r="F1802" t="s">
        <v>90</v>
      </c>
      <c r="G1802" t="s">
        <v>35</v>
      </c>
    </row>
    <row r="1803" spans="1:7" x14ac:dyDescent="0.25">
      <c r="A1803" t="s">
        <v>104</v>
      </c>
      <c r="B1803" t="s">
        <v>5099</v>
      </c>
      <c r="C1803" t="s">
        <v>308</v>
      </c>
      <c r="D1803" t="s">
        <v>283</v>
      </c>
      <c r="E1803" t="s">
        <v>102</v>
      </c>
      <c r="F1803" t="s">
        <v>90</v>
      </c>
      <c r="G1803" t="s">
        <v>35</v>
      </c>
    </row>
    <row r="1804" spans="1:7" x14ac:dyDescent="0.25">
      <c r="A1804" t="s">
        <v>104</v>
      </c>
      <c r="B1804" t="s">
        <v>5100</v>
      </c>
      <c r="C1804" t="s">
        <v>282</v>
      </c>
      <c r="D1804" t="s">
        <v>283</v>
      </c>
      <c r="E1804" t="s">
        <v>102</v>
      </c>
      <c r="F1804" t="s">
        <v>90</v>
      </c>
      <c r="G1804" t="s">
        <v>105</v>
      </c>
    </row>
    <row r="1805" spans="1:7" x14ac:dyDescent="0.25">
      <c r="A1805" t="s">
        <v>164</v>
      </c>
      <c r="B1805" t="s">
        <v>5101</v>
      </c>
      <c r="C1805" t="s">
        <v>313</v>
      </c>
      <c r="D1805" t="s">
        <v>278</v>
      </c>
      <c r="E1805" t="s">
        <v>165</v>
      </c>
      <c r="F1805" t="s">
        <v>90</v>
      </c>
      <c r="G1805" t="s">
        <v>93</v>
      </c>
    </row>
    <row r="1806" spans="1:7" x14ac:dyDescent="0.25">
      <c r="A1806" t="s">
        <v>166</v>
      </c>
      <c r="B1806" t="s">
        <v>5102</v>
      </c>
      <c r="C1806" t="s">
        <v>314</v>
      </c>
      <c r="D1806" t="s">
        <v>301</v>
      </c>
      <c r="E1806" t="s">
        <v>102</v>
      </c>
      <c r="F1806" t="s">
        <v>90</v>
      </c>
      <c r="G1806" t="s">
        <v>35</v>
      </c>
    </row>
    <row r="1807" spans="1:7" x14ac:dyDescent="0.25">
      <c r="A1807" t="s">
        <v>4551</v>
      </c>
      <c r="B1807" t="s">
        <v>5103</v>
      </c>
      <c r="C1807" t="s">
        <v>1350</v>
      </c>
      <c r="D1807" t="s">
        <v>5350</v>
      </c>
      <c r="E1807" t="s">
        <v>127</v>
      </c>
      <c r="F1807" t="s">
        <v>90</v>
      </c>
      <c r="G1807" t="s">
        <v>35</v>
      </c>
    </row>
    <row r="1808" spans="1:7" x14ac:dyDescent="0.25">
      <c r="A1808" t="s">
        <v>167</v>
      </c>
      <c r="B1808" t="s">
        <v>5104</v>
      </c>
      <c r="C1808" t="s">
        <v>315</v>
      </c>
      <c r="D1808" t="s">
        <v>316</v>
      </c>
      <c r="E1808" t="s">
        <v>102</v>
      </c>
      <c r="F1808" t="s">
        <v>168</v>
      </c>
      <c r="G1808" t="s">
        <v>29</v>
      </c>
    </row>
    <row r="1809" spans="1:7" x14ac:dyDescent="0.25">
      <c r="A1809" t="s">
        <v>154</v>
      </c>
      <c r="B1809" t="s">
        <v>5105</v>
      </c>
      <c r="C1809" t="s">
        <v>435</v>
      </c>
      <c r="D1809" t="s">
        <v>3021</v>
      </c>
      <c r="E1809" t="s">
        <v>102</v>
      </c>
      <c r="F1809" t="s">
        <v>90</v>
      </c>
      <c r="G1809" t="s">
        <v>115</v>
      </c>
    </row>
    <row r="1810" spans="1:7" x14ac:dyDescent="0.25">
      <c r="A1810" t="s">
        <v>4487</v>
      </c>
      <c r="B1810" t="s">
        <v>5106</v>
      </c>
      <c r="C1810" t="s">
        <v>271</v>
      </c>
      <c r="D1810" t="s">
        <v>272</v>
      </c>
      <c r="E1810" t="s">
        <v>89</v>
      </c>
      <c r="F1810" t="s">
        <v>90</v>
      </c>
      <c r="G1810" t="s">
        <v>87</v>
      </c>
    </row>
    <row r="1811" spans="1:7" x14ac:dyDescent="0.25">
      <c r="A1811" t="s">
        <v>4310</v>
      </c>
      <c r="B1811" t="s">
        <v>5107</v>
      </c>
      <c r="C1811" t="s">
        <v>285</v>
      </c>
      <c r="D1811" t="s">
        <v>281</v>
      </c>
      <c r="E1811" t="s">
        <v>85</v>
      </c>
      <c r="F1811" t="s">
        <v>110</v>
      </c>
      <c r="G1811" t="s">
        <v>35</v>
      </c>
    </row>
    <row r="1812" spans="1:7" x14ac:dyDescent="0.25">
      <c r="A1812" t="s">
        <v>4267</v>
      </c>
      <c r="B1812" t="s">
        <v>5108</v>
      </c>
      <c r="C1812" t="s">
        <v>435</v>
      </c>
      <c r="D1812" t="s">
        <v>3021</v>
      </c>
      <c r="E1812" t="s">
        <v>85</v>
      </c>
      <c r="F1812" t="s">
        <v>90</v>
      </c>
      <c r="G1812" t="s">
        <v>87</v>
      </c>
    </row>
    <row r="1813" spans="1:7" x14ac:dyDescent="0.25">
      <c r="A1813" t="s">
        <v>104</v>
      </c>
      <c r="B1813" t="s">
        <v>5109</v>
      </c>
      <c r="C1813" t="s">
        <v>308</v>
      </c>
      <c r="D1813" t="s">
        <v>5355</v>
      </c>
      <c r="E1813" t="s">
        <v>102</v>
      </c>
      <c r="F1813" t="s">
        <v>90</v>
      </c>
      <c r="G1813" t="s">
        <v>35</v>
      </c>
    </row>
    <row r="1814" spans="1:7" x14ac:dyDescent="0.25">
      <c r="A1814" t="s">
        <v>119</v>
      </c>
      <c r="B1814" t="s">
        <v>5110</v>
      </c>
      <c r="C1814" t="s">
        <v>284</v>
      </c>
      <c r="D1814" t="s">
        <v>278</v>
      </c>
      <c r="E1814" t="s">
        <v>109</v>
      </c>
      <c r="F1814" t="s">
        <v>90</v>
      </c>
      <c r="G1814" t="s">
        <v>91</v>
      </c>
    </row>
    <row r="1815" spans="1:7" x14ac:dyDescent="0.25">
      <c r="A1815" t="s">
        <v>4349</v>
      </c>
      <c r="B1815" t="s">
        <v>5111</v>
      </c>
      <c r="C1815" t="s">
        <v>5334</v>
      </c>
      <c r="D1815" t="s">
        <v>5346</v>
      </c>
      <c r="E1815" t="s">
        <v>5358</v>
      </c>
      <c r="F1815" t="s">
        <v>90</v>
      </c>
      <c r="G1815" t="s">
        <v>35</v>
      </c>
    </row>
    <row r="1816" spans="1:7" x14ac:dyDescent="0.25">
      <c r="A1816" t="s">
        <v>4849</v>
      </c>
      <c r="B1816" t="s">
        <v>5112</v>
      </c>
      <c r="C1816" t="s">
        <v>435</v>
      </c>
      <c r="D1816" t="s">
        <v>3021</v>
      </c>
      <c r="E1816" t="s">
        <v>102</v>
      </c>
      <c r="F1816" t="s">
        <v>110</v>
      </c>
      <c r="G1816" t="s">
        <v>48</v>
      </c>
    </row>
    <row r="1817" spans="1:7" x14ac:dyDescent="0.25">
      <c r="A1817" t="s">
        <v>4849</v>
      </c>
      <c r="B1817" t="s">
        <v>5113</v>
      </c>
      <c r="C1817" t="s">
        <v>435</v>
      </c>
      <c r="D1817" t="s">
        <v>3021</v>
      </c>
      <c r="E1817" t="s">
        <v>102</v>
      </c>
      <c r="F1817" t="s">
        <v>90</v>
      </c>
      <c r="G1817" t="s">
        <v>115</v>
      </c>
    </row>
    <row r="1818" spans="1:7" x14ac:dyDescent="0.25">
      <c r="A1818" t="s">
        <v>4124</v>
      </c>
      <c r="B1818" t="s">
        <v>5114</v>
      </c>
      <c r="C1818" t="s">
        <v>271</v>
      </c>
      <c r="D1818" t="s">
        <v>272</v>
      </c>
      <c r="E1818" t="s">
        <v>95</v>
      </c>
      <c r="F1818" t="s">
        <v>90</v>
      </c>
      <c r="G1818" t="s">
        <v>87</v>
      </c>
    </row>
    <row r="1819" spans="1:7" x14ac:dyDescent="0.25">
      <c r="A1819" t="s">
        <v>427</v>
      </c>
      <c r="B1819" t="s">
        <v>5115</v>
      </c>
      <c r="C1819" t="s">
        <v>50</v>
      </c>
      <c r="D1819" t="s">
        <v>51</v>
      </c>
      <c r="E1819" t="s">
        <v>85</v>
      </c>
      <c r="F1819" t="s">
        <v>90</v>
      </c>
      <c r="G1819" t="s">
        <v>35</v>
      </c>
    </row>
    <row r="1820" spans="1:7" x14ac:dyDescent="0.25">
      <c r="A1820" t="s">
        <v>49</v>
      </c>
      <c r="B1820" t="s">
        <v>5116</v>
      </c>
      <c r="C1820" t="s">
        <v>280</v>
      </c>
      <c r="D1820" t="s">
        <v>281</v>
      </c>
      <c r="E1820" t="s">
        <v>134</v>
      </c>
      <c r="F1820" t="s">
        <v>90</v>
      </c>
      <c r="G1820" t="s">
        <v>35</v>
      </c>
    </row>
    <row r="1821" spans="1:7" x14ac:dyDescent="0.25">
      <c r="A1821" t="s">
        <v>5117</v>
      </c>
      <c r="B1821" t="s">
        <v>5118</v>
      </c>
      <c r="C1821" t="s">
        <v>5340</v>
      </c>
      <c r="D1821" t="s">
        <v>3021</v>
      </c>
      <c r="E1821" t="s">
        <v>95</v>
      </c>
      <c r="F1821" t="s">
        <v>90</v>
      </c>
      <c r="G1821" t="s">
        <v>35</v>
      </c>
    </row>
    <row r="1822" spans="1:7" x14ac:dyDescent="0.25">
      <c r="A1822" t="s">
        <v>5119</v>
      </c>
      <c r="B1822" t="s">
        <v>5120</v>
      </c>
      <c r="C1822" t="s">
        <v>5336</v>
      </c>
      <c r="D1822" t="s">
        <v>281</v>
      </c>
      <c r="E1822" t="s">
        <v>85</v>
      </c>
      <c r="F1822" t="s">
        <v>90</v>
      </c>
      <c r="G1822" t="s">
        <v>5121</v>
      </c>
    </row>
    <row r="1823" spans="1:7" x14ac:dyDescent="0.25">
      <c r="A1823" t="s">
        <v>104</v>
      </c>
      <c r="B1823" t="s">
        <v>5122</v>
      </c>
      <c r="C1823" t="s">
        <v>280</v>
      </c>
      <c r="D1823" t="s">
        <v>281</v>
      </c>
      <c r="E1823" t="s">
        <v>134</v>
      </c>
      <c r="F1823" t="s">
        <v>110</v>
      </c>
      <c r="G1823" t="s">
        <v>48</v>
      </c>
    </row>
    <row r="1824" spans="1:7" x14ac:dyDescent="0.25">
      <c r="A1824" t="s">
        <v>169</v>
      </c>
      <c r="B1824" t="s">
        <v>5123</v>
      </c>
      <c r="C1824" t="s">
        <v>309</v>
      </c>
      <c r="D1824" t="s">
        <v>276</v>
      </c>
      <c r="E1824" t="s">
        <v>102</v>
      </c>
      <c r="F1824" t="s">
        <v>90</v>
      </c>
      <c r="G1824" t="s">
        <v>35</v>
      </c>
    </row>
    <row r="1825" spans="1:7" x14ac:dyDescent="0.25">
      <c r="A1825" t="s">
        <v>146</v>
      </c>
      <c r="B1825" t="s">
        <v>5124</v>
      </c>
      <c r="C1825" t="s">
        <v>280</v>
      </c>
      <c r="D1825" t="s">
        <v>281</v>
      </c>
      <c r="E1825" t="s">
        <v>134</v>
      </c>
      <c r="F1825" t="s">
        <v>90</v>
      </c>
      <c r="G1825" t="s">
        <v>35</v>
      </c>
    </row>
    <row r="1826" spans="1:7" x14ac:dyDescent="0.25">
      <c r="A1826" t="s">
        <v>170</v>
      </c>
      <c r="B1826" t="s">
        <v>5125</v>
      </c>
      <c r="C1826" t="s">
        <v>293</v>
      </c>
      <c r="D1826" t="s">
        <v>294</v>
      </c>
      <c r="E1826" t="s">
        <v>102</v>
      </c>
      <c r="F1826" t="s">
        <v>90</v>
      </c>
      <c r="G1826" t="s">
        <v>105</v>
      </c>
    </row>
    <row r="1827" spans="1:7" x14ac:dyDescent="0.25">
      <c r="A1827" t="s">
        <v>171</v>
      </c>
      <c r="B1827" t="s">
        <v>5126</v>
      </c>
      <c r="C1827" t="s">
        <v>317</v>
      </c>
      <c r="D1827" t="s">
        <v>318</v>
      </c>
      <c r="E1827" t="s">
        <v>109</v>
      </c>
      <c r="F1827" t="s">
        <v>90</v>
      </c>
      <c r="G1827" t="s">
        <v>35</v>
      </c>
    </row>
    <row r="1828" spans="1:7" x14ac:dyDescent="0.25">
      <c r="A1828" t="s">
        <v>137</v>
      </c>
      <c r="B1828" t="s">
        <v>5127</v>
      </c>
      <c r="C1828" t="s">
        <v>435</v>
      </c>
      <c r="D1828" t="s">
        <v>292</v>
      </c>
      <c r="E1828" t="s">
        <v>109</v>
      </c>
      <c r="F1828" t="s">
        <v>90</v>
      </c>
      <c r="G1828" t="s">
        <v>5128</v>
      </c>
    </row>
    <row r="1829" spans="1:7" x14ac:dyDescent="0.25">
      <c r="A1829" t="s">
        <v>4245</v>
      </c>
      <c r="B1829" t="s">
        <v>5129</v>
      </c>
      <c r="C1829" t="s">
        <v>277</v>
      </c>
      <c r="D1829" t="s">
        <v>276</v>
      </c>
      <c r="E1829" t="s">
        <v>132</v>
      </c>
      <c r="F1829" t="s">
        <v>90</v>
      </c>
      <c r="G1829" t="s">
        <v>87</v>
      </c>
    </row>
    <row r="1830" spans="1:7" x14ac:dyDescent="0.25">
      <c r="A1830" t="s">
        <v>4847</v>
      </c>
      <c r="B1830" t="s">
        <v>5130</v>
      </c>
      <c r="C1830" t="s">
        <v>271</v>
      </c>
      <c r="D1830" t="s">
        <v>272</v>
      </c>
      <c r="E1830" t="s">
        <v>85</v>
      </c>
      <c r="F1830" t="s">
        <v>90</v>
      </c>
      <c r="G1830" t="s">
        <v>87</v>
      </c>
    </row>
    <row r="1831" spans="1:7" x14ac:dyDescent="0.25">
      <c r="A1831" t="s">
        <v>4886</v>
      </c>
      <c r="B1831" t="s">
        <v>5131</v>
      </c>
      <c r="C1831" t="s">
        <v>285</v>
      </c>
      <c r="D1831" t="s">
        <v>281</v>
      </c>
      <c r="E1831" t="s">
        <v>85</v>
      </c>
      <c r="F1831" t="s">
        <v>110</v>
      </c>
      <c r="G1831" t="s">
        <v>35</v>
      </c>
    </row>
    <row r="1832" spans="1:7" x14ac:dyDescent="0.25">
      <c r="A1832" t="s">
        <v>4267</v>
      </c>
      <c r="B1832" t="s">
        <v>5132</v>
      </c>
      <c r="C1832" t="s">
        <v>295</v>
      </c>
      <c r="D1832" t="s">
        <v>292</v>
      </c>
      <c r="E1832" t="s">
        <v>85</v>
      </c>
      <c r="F1832" t="s">
        <v>90</v>
      </c>
      <c r="G1832" t="s">
        <v>93</v>
      </c>
    </row>
    <row r="1833" spans="1:7" x14ac:dyDescent="0.25">
      <c r="A1833" t="s">
        <v>4267</v>
      </c>
      <c r="B1833" t="s">
        <v>5133</v>
      </c>
      <c r="C1833" t="s">
        <v>435</v>
      </c>
      <c r="D1833" t="s">
        <v>3021</v>
      </c>
      <c r="E1833" t="s">
        <v>85</v>
      </c>
      <c r="F1833" t="s">
        <v>90</v>
      </c>
      <c r="G1833" t="s">
        <v>87</v>
      </c>
    </row>
    <row r="1834" spans="1:7" x14ac:dyDescent="0.25">
      <c r="A1834" t="s">
        <v>4267</v>
      </c>
      <c r="B1834" t="s">
        <v>5134</v>
      </c>
      <c r="C1834" t="s">
        <v>435</v>
      </c>
      <c r="D1834" t="s">
        <v>3021</v>
      </c>
      <c r="E1834" t="s">
        <v>109</v>
      </c>
      <c r="F1834" t="s">
        <v>90</v>
      </c>
      <c r="G1834" t="s">
        <v>87</v>
      </c>
    </row>
    <row r="1835" spans="1:7" x14ac:dyDescent="0.25">
      <c r="A1835" t="s">
        <v>5135</v>
      </c>
      <c r="B1835" t="s">
        <v>5136</v>
      </c>
      <c r="C1835" t="s">
        <v>311</v>
      </c>
      <c r="D1835" t="s">
        <v>272</v>
      </c>
      <c r="E1835" t="s">
        <v>109</v>
      </c>
      <c r="F1835" t="s">
        <v>90</v>
      </c>
      <c r="G1835" t="s">
        <v>93</v>
      </c>
    </row>
    <row r="1836" spans="1:7" x14ac:dyDescent="0.25">
      <c r="A1836" t="s">
        <v>4807</v>
      </c>
      <c r="B1836" t="s">
        <v>5137</v>
      </c>
      <c r="C1836" t="s">
        <v>279</v>
      </c>
      <c r="D1836" t="s">
        <v>292</v>
      </c>
      <c r="E1836" t="s">
        <v>102</v>
      </c>
      <c r="F1836" t="s">
        <v>90</v>
      </c>
      <c r="G1836" t="s">
        <v>5121</v>
      </c>
    </row>
    <row r="1837" spans="1:7" x14ac:dyDescent="0.25">
      <c r="A1837" t="s">
        <v>4556</v>
      </c>
      <c r="B1837" t="s">
        <v>5138</v>
      </c>
      <c r="C1837" t="s">
        <v>1766</v>
      </c>
      <c r="D1837" t="s">
        <v>3021</v>
      </c>
      <c r="E1837" t="s">
        <v>132</v>
      </c>
      <c r="F1837" t="s">
        <v>90</v>
      </c>
      <c r="G1837" t="s">
        <v>93</v>
      </c>
    </row>
    <row r="1838" spans="1:7" x14ac:dyDescent="0.25">
      <c r="A1838" t="s">
        <v>4284</v>
      </c>
      <c r="B1838" t="s">
        <v>5139</v>
      </c>
      <c r="C1838" t="s">
        <v>435</v>
      </c>
      <c r="D1838" t="s">
        <v>3021</v>
      </c>
      <c r="E1838" t="s">
        <v>109</v>
      </c>
      <c r="F1838" t="s">
        <v>90</v>
      </c>
      <c r="G1838" t="s">
        <v>93</v>
      </c>
    </row>
    <row r="1839" spans="1:7" x14ac:dyDescent="0.25">
      <c r="A1839" t="s">
        <v>4267</v>
      </c>
      <c r="B1839" t="s">
        <v>5140</v>
      </c>
      <c r="C1839" t="s">
        <v>435</v>
      </c>
      <c r="D1839" t="s">
        <v>3021</v>
      </c>
      <c r="E1839" t="s">
        <v>109</v>
      </c>
      <c r="F1839" t="s">
        <v>90</v>
      </c>
      <c r="G1839" t="s">
        <v>93</v>
      </c>
    </row>
    <row r="1840" spans="1:7" x14ac:dyDescent="0.25">
      <c r="A1840" t="s">
        <v>4349</v>
      </c>
      <c r="B1840" t="s">
        <v>5141</v>
      </c>
      <c r="C1840" t="s">
        <v>5334</v>
      </c>
      <c r="D1840" t="s">
        <v>5346</v>
      </c>
      <c r="E1840" t="s">
        <v>5358</v>
      </c>
      <c r="F1840" t="s">
        <v>90</v>
      </c>
      <c r="G1840" t="s">
        <v>35</v>
      </c>
    </row>
    <row r="1841" spans="1:7" x14ac:dyDescent="0.25">
      <c r="A1841" t="s">
        <v>4858</v>
      </c>
      <c r="B1841" t="s">
        <v>5142</v>
      </c>
      <c r="C1841" t="s">
        <v>5332</v>
      </c>
      <c r="D1841" t="s">
        <v>5345</v>
      </c>
      <c r="E1841" t="s">
        <v>5361</v>
      </c>
      <c r="F1841" t="s">
        <v>90</v>
      </c>
      <c r="G1841" t="s">
        <v>93</v>
      </c>
    </row>
    <row r="1842" spans="1:7" x14ac:dyDescent="0.25">
      <c r="A1842" t="s">
        <v>4805</v>
      </c>
      <c r="B1842" t="s">
        <v>5143</v>
      </c>
      <c r="C1842" t="s">
        <v>285</v>
      </c>
      <c r="D1842" t="s">
        <v>281</v>
      </c>
      <c r="E1842" t="s">
        <v>85</v>
      </c>
      <c r="F1842" t="s">
        <v>90</v>
      </c>
      <c r="G1842" t="s">
        <v>35</v>
      </c>
    </row>
    <row r="1843" spans="1:7" x14ac:dyDescent="0.25">
      <c r="A1843" t="s">
        <v>427</v>
      </c>
      <c r="B1843" t="s">
        <v>5144</v>
      </c>
      <c r="C1843" t="s">
        <v>50</v>
      </c>
      <c r="D1843" t="s">
        <v>51</v>
      </c>
      <c r="E1843" t="s">
        <v>85</v>
      </c>
      <c r="F1843" t="s">
        <v>90</v>
      </c>
      <c r="G1843" t="s">
        <v>35</v>
      </c>
    </row>
    <row r="1844" spans="1:7" x14ac:dyDescent="0.25">
      <c r="A1844" t="s">
        <v>4349</v>
      </c>
      <c r="B1844" t="s">
        <v>5145</v>
      </c>
      <c r="C1844" t="s">
        <v>5334</v>
      </c>
      <c r="D1844" t="s">
        <v>5346</v>
      </c>
      <c r="E1844" t="s">
        <v>5358</v>
      </c>
      <c r="F1844" t="s">
        <v>90</v>
      </c>
      <c r="G1844" t="s">
        <v>35</v>
      </c>
    </row>
    <row r="1845" spans="1:7" x14ac:dyDescent="0.25">
      <c r="A1845" t="s">
        <v>4267</v>
      </c>
      <c r="B1845" t="s">
        <v>5146</v>
      </c>
      <c r="C1845" t="s">
        <v>435</v>
      </c>
      <c r="D1845" t="s">
        <v>3021</v>
      </c>
      <c r="E1845" t="s">
        <v>85</v>
      </c>
      <c r="F1845" t="s">
        <v>90</v>
      </c>
      <c r="G1845" t="s">
        <v>87</v>
      </c>
    </row>
    <row r="1846" spans="1:7" x14ac:dyDescent="0.25">
      <c r="A1846" t="s">
        <v>5088</v>
      </c>
      <c r="B1846" t="s">
        <v>5147</v>
      </c>
      <c r="C1846" t="s">
        <v>435</v>
      </c>
      <c r="D1846" t="s">
        <v>3021</v>
      </c>
      <c r="E1846" t="s">
        <v>85</v>
      </c>
      <c r="F1846" t="s">
        <v>90</v>
      </c>
      <c r="G1846" t="s">
        <v>93</v>
      </c>
    </row>
    <row r="1847" spans="1:7" x14ac:dyDescent="0.25">
      <c r="A1847" t="s">
        <v>139</v>
      </c>
      <c r="B1847" t="s">
        <v>5148</v>
      </c>
      <c r="C1847" t="s">
        <v>311</v>
      </c>
      <c r="D1847" t="s">
        <v>272</v>
      </c>
      <c r="E1847" t="s">
        <v>95</v>
      </c>
      <c r="F1847" t="s">
        <v>90</v>
      </c>
      <c r="G1847" t="s">
        <v>93</v>
      </c>
    </row>
    <row r="1848" spans="1:7" x14ac:dyDescent="0.25">
      <c r="A1848" t="s">
        <v>4284</v>
      </c>
      <c r="B1848" t="s">
        <v>5149</v>
      </c>
      <c r="C1848" t="s">
        <v>435</v>
      </c>
      <c r="D1848" t="s">
        <v>3021</v>
      </c>
      <c r="E1848" t="s">
        <v>85</v>
      </c>
      <c r="F1848" t="s">
        <v>90</v>
      </c>
      <c r="G1848" t="s">
        <v>87</v>
      </c>
    </row>
    <row r="1849" spans="1:7" x14ac:dyDescent="0.25">
      <c r="A1849" t="s">
        <v>112</v>
      </c>
      <c r="B1849" t="s">
        <v>5150</v>
      </c>
      <c r="C1849" t="s">
        <v>271</v>
      </c>
      <c r="D1849" t="s">
        <v>272</v>
      </c>
      <c r="E1849" t="s">
        <v>95</v>
      </c>
      <c r="F1849" t="s">
        <v>90</v>
      </c>
      <c r="G1849" t="s">
        <v>93</v>
      </c>
    </row>
    <row r="1850" spans="1:7" x14ac:dyDescent="0.25">
      <c r="A1850" t="s">
        <v>92</v>
      </c>
      <c r="B1850" t="s">
        <v>5151</v>
      </c>
      <c r="C1850" t="s">
        <v>275</v>
      </c>
      <c r="D1850" t="s">
        <v>276</v>
      </c>
      <c r="E1850" t="s">
        <v>85</v>
      </c>
      <c r="F1850" t="s">
        <v>90</v>
      </c>
      <c r="G1850" t="s">
        <v>93</v>
      </c>
    </row>
    <row r="1851" spans="1:7" x14ac:dyDescent="0.25">
      <c r="A1851" t="s">
        <v>4217</v>
      </c>
      <c r="B1851" t="s">
        <v>5152</v>
      </c>
      <c r="C1851" t="s">
        <v>287</v>
      </c>
      <c r="D1851" t="s">
        <v>278</v>
      </c>
      <c r="E1851" t="s">
        <v>95</v>
      </c>
      <c r="F1851" t="s">
        <v>90</v>
      </c>
      <c r="G1851" t="s">
        <v>5366</v>
      </c>
    </row>
    <row r="1852" spans="1:7" x14ac:dyDescent="0.25">
      <c r="A1852" t="s">
        <v>98</v>
      </c>
      <c r="B1852" t="s">
        <v>5153</v>
      </c>
      <c r="C1852" t="s">
        <v>285</v>
      </c>
      <c r="D1852" t="s">
        <v>281</v>
      </c>
      <c r="E1852" t="s">
        <v>85</v>
      </c>
      <c r="F1852" t="s">
        <v>90</v>
      </c>
      <c r="G1852" t="s">
        <v>35</v>
      </c>
    </row>
    <row r="1853" spans="1:7" x14ac:dyDescent="0.25">
      <c r="A1853" t="s">
        <v>172</v>
      </c>
      <c r="B1853" t="s">
        <v>5154</v>
      </c>
      <c r="C1853" t="s">
        <v>314</v>
      </c>
      <c r="D1853" t="s">
        <v>301</v>
      </c>
      <c r="E1853" t="s">
        <v>95</v>
      </c>
      <c r="F1853" t="s">
        <v>99</v>
      </c>
      <c r="G1853" t="s">
        <v>29</v>
      </c>
    </row>
    <row r="1854" spans="1:7" x14ac:dyDescent="0.25">
      <c r="A1854" t="s">
        <v>173</v>
      </c>
      <c r="B1854" t="s">
        <v>5155</v>
      </c>
      <c r="C1854" t="s">
        <v>271</v>
      </c>
      <c r="D1854" t="s">
        <v>272</v>
      </c>
      <c r="E1854" t="s">
        <v>89</v>
      </c>
      <c r="F1854" t="s">
        <v>90</v>
      </c>
      <c r="G1854" t="s">
        <v>93</v>
      </c>
    </row>
    <row r="1855" spans="1:7" x14ac:dyDescent="0.25">
      <c r="A1855" t="s">
        <v>92</v>
      </c>
      <c r="B1855" t="s">
        <v>5156</v>
      </c>
      <c r="C1855" t="s">
        <v>275</v>
      </c>
      <c r="D1855" t="s">
        <v>276</v>
      </c>
      <c r="E1855" t="s">
        <v>85</v>
      </c>
      <c r="F1855" t="s">
        <v>90</v>
      </c>
      <c r="G1855" t="s">
        <v>35</v>
      </c>
    </row>
    <row r="1856" spans="1:7" x14ac:dyDescent="0.25">
      <c r="A1856" t="s">
        <v>98</v>
      </c>
      <c r="B1856" t="s">
        <v>5157</v>
      </c>
      <c r="C1856" t="s">
        <v>319</v>
      </c>
      <c r="D1856" t="s">
        <v>301</v>
      </c>
      <c r="E1856" t="s">
        <v>109</v>
      </c>
      <c r="F1856" t="s">
        <v>90</v>
      </c>
      <c r="G1856" t="s">
        <v>35</v>
      </c>
    </row>
    <row r="1857" spans="1:7" x14ac:dyDescent="0.25">
      <c r="A1857" t="s">
        <v>31</v>
      </c>
      <c r="B1857" t="s">
        <v>5158</v>
      </c>
      <c r="C1857" t="s">
        <v>32</v>
      </c>
      <c r="D1857" t="s">
        <v>33</v>
      </c>
      <c r="E1857" t="s">
        <v>102</v>
      </c>
      <c r="F1857" t="s">
        <v>90</v>
      </c>
      <c r="G1857" t="s">
        <v>29</v>
      </c>
    </row>
    <row r="1858" spans="1:7" x14ac:dyDescent="0.25">
      <c r="A1858" t="s">
        <v>97</v>
      </c>
      <c r="B1858" t="s">
        <v>5159</v>
      </c>
      <c r="C1858" t="s">
        <v>279</v>
      </c>
      <c r="D1858" t="s">
        <v>34</v>
      </c>
      <c r="E1858" t="s">
        <v>85</v>
      </c>
      <c r="F1858" t="s">
        <v>114</v>
      </c>
      <c r="G1858" t="s">
        <v>48</v>
      </c>
    </row>
    <row r="1859" spans="1:7" x14ac:dyDescent="0.25">
      <c r="A1859" t="s">
        <v>4310</v>
      </c>
      <c r="B1859" t="s">
        <v>5160</v>
      </c>
      <c r="C1859" t="s">
        <v>5342</v>
      </c>
      <c r="D1859" t="s">
        <v>281</v>
      </c>
      <c r="E1859" t="s">
        <v>85</v>
      </c>
      <c r="F1859" t="s">
        <v>99</v>
      </c>
      <c r="G1859" t="s">
        <v>35</v>
      </c>
    </row>
    <row r="1860" spans="1:7" x14ac:dyDescent="0.25">
      <c r="A1860" t="s">
        <v>431</v>
      </c>
      <c r="B1860" t="s">
        <v>5161</v>
      </c>
      <c r="C1860" t="s">
        <v>50</v>
      </c>
      <c r="D1860" t="s">
        <v>51</v>
      </c>
      <c r="E1860" t="s">
        <v>102</v>
      </c>
      <c r="F1860" t="s">
        <v>90</v>
      </c>
      <c r="G1860" t="s">
        <v>35</v>
      </c>
    </row>
    <row r="1861" spans="1:7" x14ac:dyDescent="0.25">
      <c r="A1861" t="s">
        <v>155</v>
      </c>
      <c r="B1861" t="s">
        <v>5162</v>
      </c>
      <c r="C1861" t="s">
        <v>280</v>
      </c>
      <c r="D1861" t="s">
        <v>281</v>
      </c>
      <c r="E1861" t="s">
        <v>127</v>
      </c>
      <c r="F1861" t="s">
        <v>114</v>
      </c>
      <c r="G1861" t="s">
        <v>48</v>
      </c>
    </row>
    <row r="1862" spans="1:7" x14ac:dyDescent="0.25">
      <c r="A1862" t="s">
        <v>112</v>
      </c>
      <c r="B1862" t="s">
        <v>5163</v>
      </c>
      <c r="C1862" t="s">
        <v>273</v>
      </c>
      <c r="D1862" t="s">
        <v>278</v>
      </c>
      <c r="E1862" t="s">
        <v>95</v>
      </c>
      <c r="F1862" t="s">
        <v>90</v>
      </c>
      <c r="G1862" t="s">
        <v>87</v>
      </c>
    </row>
    <row r="1863" spans="1:7" x14ac:dyDescent="0.25">
      <c r="A1863" t="s">
        <v>174</v>
      </c>
      <c r="B1863" t="s">
        <v>5164</v>
      </c>
      <c r="C1863" t="s">
        <v>320</v>
      </c>
      <c r="D1863" t="s">
        <v>316</v>
      </c>
      <c r="E1863" t="s">
        <v>102</v>
      </c>
      <c r="F1863" t="s">
        <v>168</v>
      </c>
      <c r="G1863" t="s">
        <v>29</v>
      </c>
    </row>
    <row r="1864" spans="1:7" x14ac:dyDescent="0.25">
      <c r="A1864" t="s">
        <v>175</v>
      </c>
      <c r="B1864" t="s">
        <v>5165</v>
      </c>
      <c r="C1864" t="s">
        <v>27</v>
      </c>
      <c r="D1864" t="s">
        <v>28</v>
      </c>
      <c r="E1864" t="s">
        <v>85</v>
      </c>
      <c r="F1864" t="s">
        <v>90</v>
      </c>
      <c r="G1864" t="s">
        <v>105</v>
      </c>
    </row>
    <row r="1865" spans="1:7" x14ac:dyDescent="0.25">
      <c r="A1865" t="s">
        <v>4912</v>
      </c>
      <c r="B1865" t="s">
        <v>5166</v>
      </c>
      <c r="C1865" t="s">
        <v>280</v>
      </c>
      <c r="D1865" t="s">
        <v>281</v>
      </c>
      <c r="E1865" t="s">
        <v>85</v>
      </c>
      <c r="F1865" t="s">
        <v>90</v>
      </c>
      <c r="G1865" t="s">
        <v>35</v>
      </c>
    </row>
    <row r="1866" spans="1:7" x14ac:dyDescent="0.25">
      <c r="A1866" t="s">
        <v>5167</v>
      </c>
      <c r="B1866" t="s">
        <v>5168</v>
      </c>
      <c r="C1866" t="s">
        <v>295</v>
      </c>
      <c r="D1866" t="s">
        <v>292</v>
      </c>
      <c r="E1866" t="s">
        <v>89</v>
      </c>
      <c r="F1866" t="s">
        <v>90</v>
      </c>
      <c r="G1866" t="s">
        <v>35</v>
      </c>
    </row>
    <row r="1867" spans="1:7" x14ac:dyDescent="0.25">
      <c r="A1867" t="s">
        <v>4439</v>
      </c>
      <c r="B1867" t="s">
        <v>5169</v>
      </c>
      <c r="C1867" t="s">
        <v>271</v>
      </c>
      <c r="D1867" t="s">
        <v>272</v>
      </c>
      <c r="E1867" t="s">
        <v>134</v>
      </c>
      <c r="F1867" t="s">
        <v>90</v>
      </c>
      <c r="G1867" t="s">
        <v>93</v>
      </c>
    </row>
    <row r="1868" spans="1:7" x14ac:dyDescent="0.25">
      <c r="A1868" t="s">
        <v>4471</v>
      </c>
      <c r="B1868" t="s">
        <v>5170</v>
      </c>
      <c r="C1868" t="s">
        <v>435</v>
      </c>
      <c r="D1868" t="s">
        <v>3021</v>
      </c>
      <c r="E1868" t="s">
        <v>134</v>
      </c>
      <c r="F1868" t="s">
        <v>168</v>
      </c>
      <c r="G1868" t="s">
        <v>93</v>
      </c>
    </row>
    <row r="1869" spans="1:7" x14ac:dyDescent="0.25">
      <c r="A1869" t="s">
        <v>154</v>
      </c>
      <c r="B1869" t="s">
        <v>5171</v>
      </c>
      <c r="C1869" t="s">
        <v>435</v>
      </c>
      <c r="D1869" t="s">
        <v>3021</v>
      </c>
      <c r="E1869" t="s">
        <v>102</v>
      </c>
      <c r="F1869" t="s">
        <v>110</v>
      </c>
      <c r="G1869" t="s">
        <v>115</v>
      </c>
    </row>
    <row r="1870" spans="1:7" x14ac:dyDescent="0.25">
      <c r="A1870" t="s">
        <v>169</v>
      </c>
      <c r="B1870" t="s">
        <v>5172</v>
      </c>
      <c r="C1870" t="s">
        <v>309</v>
      </c>
      <c r="D1870" t="s">
        <v>276</v>
      </c>
      <c r="E1870" t="s">
        <v>102</v>
      </c>
      <c r="F1870" t="s">
        <v>90</v>
      </c>
      <c r="G1870" t="s">
        <v>48</v>
      </c>
    </row>
    <row r="1871" spans="1:7" x14ac:dyDescent="0.25">
      <c r="A1871" t="s">
        <v>5173</v>
      </c>
      <c r="B1871" t="s">
        <v>5174</v>
      </c>
      <c r="C1871" t="s">
        <v>435</v>
      </c>
      <c r="D1871" t="s">
        <v>3021</v>
      </c>
      <c r="E1871" t="s">
        <v>5360</v>
      </c>
      <c r="F1871" t="s">
        <v>90</v>
      </c>
      <c r="G1871" t="s">
        <v>87</v>
      </c>
    </row>
    <row r="1872" spans="1:7" x14ac:dyDescent="0.25">
      <c r="A1872" t="s">
        <v>5175</v>
      </c>
      <c r="B1872" t="s">
        <v>5176</v>
      </c>
      <c r="C1872" t="s">
        <v>280</v>
      </c>
      <c r="D1872" t="s">
        <v>281</v>
      </c>
      <c r="E1872" t="s">
        <v>134</v>
      </c>
      <c r="F1872" t="s">
        <v>90</v>
      </c>
      <c r="G1872" t="s">
        <v>35</v>
      </c>
    </row>
    <row r="1873" spans="1:7" x14ac:dyDescent="0.25">
      <c r="A1873" t="s">
        <v>104</v>
      </c>
      <c r="B1873" t="s">
        <v>5177</v>
      </c>
      <c r="C1873" t="s">
        <v>308</v>
      </c>
      <c r="D1873" t="s">
        <v>283</v>
      </c>
      <c r="E1873" t="s">
        <v>102</v>
      </c>
      <c r="F1873" t="s">
        <v>90</v>
      </c>
      <c r="G1873" t="s">
        <v>35</v>
      </c>
    </row>
    <row r="1874" spans="1:7" x14ac:dyDescent="0.25">
      <c r="A1874" t="s">
        <v>4986</v>
      </c>
      <c r="B1874" t="s">
        <v>5178</v>
      </c>
      <c r="C1874" t="s">
        <v>5335</v>
      </c>
      <c r="D1874" t="s">
        <v>5349</v>
      </c>
      <c r="E1874" t="s">
        <v>109</v>
      </c>
      <c r="F1874" t="s">
        <v>90</v>
      </c>
      <c r="G1874" t="s">
        <v>87</v>
      </c>
    </row>
    <row r="1875" spans="1:7" x14ac:dyDescent="0.25">
      <c r="A1875" t="s">
        <v>4805</v>
      </c>
      <c r="B1875" t="s">
        <v>5179</v>
      </c>
      <c r="C1875" t="s">
        <v>285</v>
      </c>
      <c r="D1875" t="s">
        <v>281</v>
      </c>
      <c r="E1875" t="s">
        <v>85</v>
      </c>
      <c r="F1875" t="s">
        <v>90</v>
      </c>
      <c r="G1875" t="s">
        <v>35</v>
      </c>
    </row>
    <row r="1876" spans="1:7" x14ac:dyDescent="0.25">
      <c r="A1876" t="s">
        <v>4267</v>
      </c>
      <c r="B1876" t="s">
        <v>5180</v>
      </c>
      <c r="C1876" t="s">
        <v>435</v>
      </c>
      <c r="D1876" t="s">
        <v>3021</v>
      </c>
      <c r="E1876" t="s">
        <v>109</v>
      </c>
      <c r="F1876" t="s">
        <v>90</v>
      </c>
      <c r="G1876" t="s">
        <v>93</v>
      </c>
    </row>
    <row r="1877" spans="1:7" x14ac:dyDescent="0.25">
      <c r="A1877" t="s">
        <v>5181</v>
      </c>
      <c r="B1877" t="s">
        <v>5182</v>
      </c>
      <c r="C1877" t="s">
        <v>435</v>
      </c>
      <c r="D1877" t="s">
        <v>3021</v>
      </c>
      <c r="E1877" t="s">
        <v>89</v>
      </c>
      <c r="F1877" t="s">
        <v>90</v>
      </c>
      <c r="G1877" t="s">
        <v>93</v>
      </c>
    </row>
    <row r="1878" spans="1:7" x14ac:dyDescent="0.25">
      <c r="A1878" t="s">
        <v>4471</v>
      </c>
      <c r="B1878" t="s">
        <v>5183</v>
      </c>
      <c r="C1878" t="s">
        <v>435</v>
      </c>
      <c r="D1878" t="s">
        <v>3021</v>
      </c>
      <c r="E1878" t="s">
        <v>134</v>
      </c>
      <c r="F1878" t="s">
        <v>90</v>
      </c>
      <c r="G1878" t="s">
        <v>87</v>
      </c>
    </row>
    <row r="1879" spans="1:7" x14ac:dyDescent="0.25">
      <c r="A1879" t="s">
        <v>4334</v>
      </c>
      <c r="B1879" t="s">
        <v>5184</v>
      </c>
      <c r="C1879" t="s">
        <v>271</v>
      </c>
      <c r="D1879" t="s">
        <v>272</v>
      </c>
      <c r="E1879" t="s">
        <v>85</v>
      </c>
      <c r="F1879" t="s">
        <v>90</v>
      </c>
      <c r="G1879" t="s">
        <v>87</v>
      </c>
    </row>
    <row r="1880" spans="1:7" x14ac:dyDescent="0.25">
      <c r="A1880" t="s">
        <v>5078</v>
      </c>
      <c r="B1880" t="s">
        <v>5185</v>
      </c>
      <c r="C1880" t="s">
        <v>435</v>
      </c>
      <c r="D1880" t="s">
        <v>3021</v>
      </c>
      <c r="E1880" t="s">
        <v>85</v>
      </c>
      <c r="F1880" t="s">
        <v>90</v>
      </c>
      <c r="G1880" t="s">
        <v>87</v>
      </c>
    </row>
    <row r="1881" spans="1:7" x14ac:dyDescent="0.25">
      <c r="A1881" t="s">
        <v>4471</v>
      </c>
      <c r="B1881" t="s">
        <v>5186</v>
      </c>
      <c r="C1881" t="s">
        <v>435</v>
      </c>
      <c r="D1881" t="s">
        <v>3021</v>
      </c>
      <c r="E1881" t="s">
        <v>134</v>
      </c>
      <c r="F1881" t="s">
        <v>90</v>
      </c>
      <c r="G1881" t="s">
        <v>35</v>
      </c>
    </row>
    <row r="1882" spans="1:7" x14ac:dyDescent="0.25">
      <c r="A1882" t="s">
        <v>4487</v>
      </c>
      <c r="B1882" t="s">
        <v>5187</v>
      </c>
      <c r="C1882" t="s">
        <v>271</v>
      </c>
      <c r="D1882" t="s">
        <v>310</v>
      </c>
      <c r="E1882" t="s">
        <v>89</v>
      </c>
      <c r="F1882" t="s">
        <v>90</v>
      </c>
      <c r="G1882" t="s">
        <v>87</v>
      </c>
    </row>
    <row r="1883" spans="1:7" x14ac:dyDescent="0.25">
      <c r="A1883" t="s">
        <v>4133</v>
      </c>
      <c r="B1883" t="s">
        <v>5188</v>
      </c>
      <c r="C1883" t="s">
        <v>5332</v>
      </c>
      <c r="D1883" t="s">
        <v>5345</v>
      </c>
      <c r="E1883" t="s">
        <v>127</v>
      </c>
      <c r="F1883" t="s">
        <v>90</v>
      </c>
      <c r="G1883" t="s">
        <v>93</v>
      </c>
    </row>
    <row r="1884" spans="1:7" x14ac:dyDescent="0.25">
      <c r="A1884" t="s">
        <v>4487</v>
      </c>
      <c r="B1884" t="s">
        <v>5189</v>
      </c>
      <c r="C1884" t="s">
        <v>1766</v>
      </c>
      <c r="D1884" t="s">
        <v>3021</v>
      </c>
      <c r="E1884" t="s">
        <v>89</v>
      </c>
      <c r="F1884" t="s">
        <v>90</v>
      </c>
      <c r="G1884" t="s">
        <v>87</v>
      </c>
    </row>
    <row r="1885" spans="1:7" x14ac:dyDescent="0.25">
      <c r="A1885" t="s">
        <v>98</v>
      </c>
      <c r="B1885" t="s">
        <v>5190</v>
      </c>
      <c r="C1885" t="s">
        <v>285</v>
      </c>
      <c r="D1885" t="s">
        <v>281</v>
      </c>
      <c r="E1885" t="s">
        <v>85</v>
      </c>
      <c r="F1885" t="s">
        <v>110</v>
      </c>
      <c r="G1885" t="s">
        <v>35</v>
      </c>
    </row>
    <row r="1886" spans="1:7" x14ac:dyDescent="0.25">
      <c r="A1886" t="s">
        <v>5064</v>
      </c>
      <c r="B1886" t="s">
        <v>5191</v>
      </c>
      <c r="C1886" t="s">
        <v>280</v>
      </c>
      <c r="D1886" t="s">
        <v>281</v>
      </c>
      <c r="E1886" t="s">
        <v>132</v>
      </c>
      <c r="F1886" t="s">
        <v>110</v>
      </c>
      <c r="G1886" t="s">
        <v>35</v>
      </c>
    </row>
    <row r="1887" spans="1:7" x14ac:dyDescent="0.25">
      <c r="A1887" t="s">
        <v>4267</v>
      </c>
      <c r="B1887" t="s">
        <v>5192</v>
      </c>
      <c r="C1887" t="s">
        <v>435</v>
      </c>
      <c r="D1887" t="s">
        <v>3021</v>
      </c>
      <c r="E1887" t="s">
        <v>85</v>
      </c>
      <c r="F1887" t="s">
        <v>90</v>
      </c>
      <c r="G1887" t="s">
        <v>87</v>
      </c>
    </row>
    <row r="1888" spans="1:7" x14ac:dyDescent="0.25">
      <c r="A1888" t="s">
        <v>104</v>
      </c>
      <c r="B1888" t="s">
        <v>5193</v>
      </c>
      <c r="C1888" t="s">
        <v>50</v>
      </c>
      <c r="D1888" t="s">
        <v>51</v>
      </c>
      <c r="E1888" t="s">
        <v>102</v>
      </c>
      <c r="F1888" t="s">
        <v>90</v>
      </c>
      <c r="G1888" t="s">
        <v>35</v>
      </c>
    </row>
    <row r="1889" spans="1:7" x14ac:dyDescent="0.25">
      <c r="A1889" t="s">
        <v>4160</v>
      </c>
      <c r="B1889" t="s">
        <v>5194</v>
      </c>
      <c r="C1889" t="s">
        <v>435</v>
      </c>
      <c r="D1889" t="s">
        <v>3021</v>
      </c>
      <c r="E1889" t="s">
        <v>85</v>
      </c>
      <c r="F1889" t="s">
        <v>90</v>
      </c>
      <c r="G1889" t="s">
        <v>87</v>
      </c>
    </row>
    <row r="1890" spans="1:7" x14ac:dyDescent="0.25">
      <c r="A1890" t="s">
        <v>119</v>
      </c>
      <c r="B1890" t="s">
        <v>5195</v>
      </c>
      <c r="C1890" t="s">
        <v>284</v>
      </c>
      <c r="D1890" t="s">
        <v>278</v>
      </c>
      <c r="E1890" t="s">
        <v>109</v>
      </c>
      <c r="F1890" t="s">
        <v>90</v>
      </c>
      <c r="G1890" t="s">
        <v>91</v>
      </c>
    </row>
    <row r="1891" spans="1:7" x14ac:dyDescent="0.25">
      <c r="A1891" t="s">
        <v>4849</v>
      </c>
      <c r="B1891" t="s">
        <v>5196</v>
      </c>
      <c r="C1891" t="s">
        <v>435</v>
      </c>
      <c r="D1891" t="s">
        <v>3021</v>
      </c>
      <c r="E1891" t="s">
        <v>102</v>
      </c>
      <c r="F1891" t="s">
        <v>110</v>
      </c>
      <c r="G1891" t="s">
        <v>115</v>
      </c>
    </row>
    <row r="1892" spans="1:7" x14ac:dyDescent="0.25">
      <c r="A1892" t="s">
        <v>176</v>
      </c>
      <c r="B1892" t="s">
        <v>5197</v>
      </c>
      <c r="C1892" t="s">
        <v>32</v>
      </c>
      <c r="D1892" t="s">
        <v>33</v>
      </c>
      <c r="E1892" t="s">
        <v>109</v>
      </c>
      <c r="F1892" t="s">
        <v>90</v>
      </c>
      <c r="G1892" t="s">
        <v>35</v>
      </c>
    </row>
    <row r="1893" spans="1:7" x14ac:dyDescent="0.25">
      <c r="A1893" t="s">
        <v>4690</v>
      </c>
      <c r="B1893" t="s">
        <v>5198</v>
      </c>
      <c r="C1893" t="s">
        <v>5333</v>
      </c>
      <c r="D1893" t="s">
        <v>5348</v>
      </c>
      <c r="E1893" t="s">
        <v>109</v>
      </c>
      <c r="F1893" t="s">
        <v>90</v>
      </c>
      <c r="G1893" t="s">
        <v>93</v>
      </c>
    </row>
    <row r="1894" spans="1:7" x14ac:dyDescent="0.25">
      <c r="A1894" t="s">
        <v>5199</v>
      </c>
      <c r="B1894" t="s">
        <v>5200</v>
      </c>
      <c r="C1894" t="s">
        <v>1035</v>
      </c>
      <c r="D1894" t="s">
        <v>33</v>
      </c>
      <c r="E1894" t="s">
        <v>102</v>
      </c>
      <c r="F1894" t="s">
        <v>110</v>
      </c>
      <c r="G1894" t="s">
        <v>35</v>
      </c>
    </row>
    <row r="1895" spans="1:7" x14ac:dyDescent="0.25">
      <c r="A1895" t="s">
        <v>5201</v>
      </c>
      <c r="B1895" t="s">
        <v>5202</v>
      </c>
      <c r="C1895" t="s">
        <v>435</v>
      </c>
      <c r="D1895" t="s">
        <v>3021</v>
      </c>
      <c r="E1895" t="s">
        <v>109</v>
      </c>
      <c r="F1895" t="s">
        <v>90</v>
      </c>
      <c r="G1895" t="s">
        <v>93</v>
      </c>
    </row>
    <row r="1896" spans="1:7" x14ac:dyDescent="0.25">
      <c r="A1896" t="s">
        <v>5203</v>
      </c>
      <c r="B1896" t="s">
        <v>5204</v>
      </c>
      <c r="C1896" t="s">
        <v>273</v>
      </c>
      <c r="D1896" t="s">
        <v>278</v>
      </c>
      <c r="E1896" t="s">
        <v>95</v>
      </c>
      <c r="F1896" t="s">
        <v>90</v>
      </c>
      <c r="G1896" t="s">
        <v>91</v>
      </c>
    </row>
    <row r="1897" spans="1:7" x14ac:dyDescent="0.25">
      <c r="A1897" t="s">
        <v>4245</v>
      </c>
      <c r="B1897" t="s">
        <v>5205</v>
      </c>
      <c r="C1897" t="s">
        <v>271</v>
      </c>
      <c r="D1897" t="s">
        <v>272</v>
      </c>
      <c r="E1897" t="s">
        <v>132</v>
      </c>
      <c r="F1897" t="s">
        <v>90</v>
      </c>
      <c r="G1897" t="s">
        <v>87</v>
      </c>
    </row>
    <row r="1898" spans="1:7" x14ac:dyDescent="0.25">
      <c r="A1898" t="s">
        <v>4986</v>
      </c>
      <c r="B1898" t="s">
        <v>5206</v>
      </c>
      <c r="C1898" t="s">
        <v>5335</v>
      </c>
      <c r="D1898" t="s">
        <v>5349</v>
      </c>
      <c r="E1898" t="s">
        <v>127</v>
      </c>
      <c r="F1898" t="s">
        <v>90</v>
      </c>
      <c r="G1898" t="s">
        <v>87</v>
      </c>
    </row>
    <row r="1899" spans="1:7" x14ac:dyDescent="0.25">
      <c r="A1899" t="s">
        <v>4680</v>
      </c>
      <c r="B1899" t="s">
        <v>5207</v>
      </c>
      <c r="C1899" t="s">
        <v>273</v>
      </c>
      <c r="D1899" t="s">
        <v>274</v>
      </c>
      <c r="E1899" t="s">
        <v>89</v>
      </c>
      <c r="F1899" t="s">
        <v>90</v>
      </c>
      <c r="G1899" t="s">
        <v>91</v>
      </c>
    </row>
    <row r="1900" spans="1:7" x14ac:dyDescent="0.25">
      <c r="A1900" t="s">
        <v>5051</v>
      </c>
      <c r="B1900" t="s">
        <v>5208</v>
      </c>
      <c r="C1900" t="s">
        <v>1106</v>
      </c>
      <c r="D1900" t="s">
        <v>34</v>
      </c>
      <c r="E1900" t="s">
        <v>5361</v>
      </c>
      <c r="F1900" t="s">
        <v>90</v>
      </c>
      <c r="G1900" t="s">
        <v>93</v>
      </c>
    </row>
    <row r="1901" spans="1:7" x14ac:dyDescent="0.25">
      <c r="A1901" t="s">
        <v>4551</v>
      </c>
      <c r="B1901" t="s">
        <v>5209</v>
      </c>
      <c r="C1901" t="s">
        <v>1350</v>
      </c>
      <c r="D1901" t="s">
        <v>5350</v>
      </c>
      <c r="E1901" t="s">
        <v>127</v>
      </c>
      <c r="F1901" t="s">
        <v>90</v>
      </c>
      <c r="G1901" t="s">
        <v>35</v>
      </c>
    </row>
    <row r="1902" spans="1:7" x14ac:dyDescent="0.25">
      <c r="A1902" t="s">
        <v>4792</v>
      </c>
      <c r="B1902" t="s">
        <v>5210</v>
      </c>
      <c r="C1902" t="s">
        <v>273</v>
      </c>
      <c r="D1902" t="s">
        <v>278</v>
      </c>
      <c r="E1902" t="s">
        <v>95</v>
      </c>
      <c r="F1902" t="s">
        <v>90</v>
      </c>
      <c r="G1902" t="s">
        <v>87</v>
      </c>
    </row>
    <row r="1903" spans="1:7" x14ac:dyDescent="0.25">
      <c r="A1903" t="s">
        <v>97</v>
      </c>
      <c r="B1903" t="s">
        <v>5211</v>
      </c>
      <c r="C1903" t="s">
        <v>279</v>
      </c>
      <c r="D1903" t="s">
        <v>34</v>
      </c>
      <c r="E1903" t="s">
        <v>85</v>
      </c>
      <c r="F1903" t="s">
        <v>110</v>
      </c>
      <c r="G1903" t="s">
        <v>48</v>
      </c>
    </row>
    <row r="1904" spans="1:7" x14ac:dyDescent="0.25">
      <c r="A1904" t="s">
        <v>4858</v>
      </c>
      <c r="B1904" t="s">
        <v>5212</v>
      </c>
      <c r="C1904" t="s">
        <v>5332</v>
      </c>
      <c r="D1904" t="s">
        <v>5345</v>
      </c>
      <c r="E1904" t="s">
        <v>5361</v>
      </c>
      <c r="F1904" t="s">
        <v>90</v>
      </c>
      <c r="G1904" t="s">
        <v>93</v>
      </c>
    </row>
    <row r="1905" spans="1:7" x14ac:dyDescent="0.25">
      <c r="A1905" t="s">
        <v>97</v>
      </c>
      <c r="B1905" t="s">
        <v>5213</v>
      </c>
      <c r="C1905" t="s">
        <v>279</v>
      </c>
      <c r="D1905" t="s">
        <v>34</v>
      </c>
      <c r="E1905" t="s">
        <v>85</v>
      </c>
      <c r="F1905" t="s">
        <v>110</v>
      </c>
      <c r="G1905" t="s">
        <v>48</v>
      </c>
    </row>
    <row r="1906" spans="1:7" x14ac:dyDescent="0.25">
      <c r="A1906" t="s">
        <v>171</v>
      </c>
      <c r="B1906" t="s">
        <v>5214</v>
      </c>
      <c r="C1906" t="s">
        <v>317</v>
      </c>
      <c r="D1906" t="s">
        <v>318</v>
      </c>
      <c r="E1906" t="s">
        <v>109</v>
      </c>
      <c r="F1906" t="s">
        <v>90</v>
      </c>
      <c r="G1906" t="s">
        <v>35</v>
      </c>
    </row>
    <row r="1907" spans="1:7" x14ac:dyDescent="0.25">
      <c r="A1907" t="s">
        <v>4267</v>
      </c>
      <c r="B1907" t="s">
        <v>5215</v>
      </c>
      <c r="C1907" t="s">
        <v>435</v>
      </c>
      <c r="D1907" t="s">
        <v>3021</v>
      </c>
      <c r="E1907" t="s">
        <v>85</v>
      </c>
      <c r="F1907" t="s">
        <v>90</v>
      </c>
      <c r="G1907" t="s">
        <v>87</v>
      </c>
    </row>
    <row r="1908" spans="1:7" x14ac:dyDescent="0.25">
      <c r="A1908" t="s">
        <v>4847</v>
      </c>
      <c r="B1908" t="s">
        <v>5216</v>
      </c>
      <c r="C1908" t="s">
        <v>271</v>
      </c>
      <c r="D1908" t="s">
        <v>272</v>
      </c>
      <c r="E1908" t="s">
        <v>85</v>
      </c>
      <c r="F1908" t="s">
        <v>90</v>
      </c>
      <c r="G1908" t="s">
        <v>87</v>
      </c>
    </row>
    <row r="1909" spans="1:7" x14ac:dyDescent="0.25">
      <c r="A1909" t="s">
        <v>5078</v>
      </c>
      <c r="B1909" t="s">
        <v>5217</v>
      </c>
      <c r="C1909" t="s">
        <v>435</v>
      </c>
      <c r="D1909" t="s">
        <v>3021</v>
      </c>
      <c r="E1909" t="s">
        <v>85</v>
      </c>
      <c r="F1909" t="s">
        <v>90</v>
      </c>
      <c r="G1909" t="s">
        <v>87</v>
      </c>
    </row>
    <row r="1910" spans="1:7" x14ac:dyDescent="0.25">
      <c r="A1910" t="s">
        <v>4349</v>
      </c>
      <c r="B1910" t="s">
        <v>5218</v>
      </c>
      <c r="C1910" t="s">
        <v>5334</v>
      </c>
      <c r="D1910" t="s">
        <v>5346</v>
      </c>
      <c r="E1910" t="s">
        <v>5358</v>
      </c>
      <c r="F1910" t="s">
        <v>90</v>
      </c>
      <c r="G1910" t="s">
        <v>35</v>
      </c>
    </row>
    <row r="1911" spans="1:7" x14ac:dyDescent="0.25">
      <c r="A1911" t="s">
        <v>4471</v>
      </c>
      <c r="B1911" t="s">
        <v>5219</v>
      </c>
      <c r="C1911" t="s">
        <v>435</v>
      </c>
      <c r="D1911" t="s">
        <v>3021</v>
      </c>
      <c r="E1911" t="s">
        <v>134</v>
      </c>
      <c r="F1911" t="s">
        <v>90</v>
      </c>
      <c r="G1911" t="s">
        <v>87</v>
      </c>
    </row>
    <row r="1912" spans="1:7" x14ac:dyDescent="0.25">
      <c r="A1912" t="s">
        <v>5220</v>
      </c>
      <c r="B1912" t="s">
        <v>5221</v>
      </c>
      <c r="C1912" t="s">
        <v>307</v>
      </c>
      <c r="D1912" t="s">
        <v>274</v>
      </c>
      <c r="E1912" t="s">
        <v>89</v>
      </c>
      <c r="F1912" t="s">
        <v>90</v>
      </c>
      <c r="G1912" t="s">
        <v>87</v>
      </c>
    </row>
    <row r="1913" spans="1:7" x14ac:dyDescent="0.25">
      <c r="A1913" t="s">
        <v>451</v>
      </c>
      <c r="B1913" t="s">
        <v>5222</v>
      </c>
      <c r="C1913" t="s">
        <v>50</v>
      </c>
      <c r="D1913" t="s">
        <v>51</v>
      </c>
      <c r="E1913" t="s">
        <v>102</v>
      </c>
      <c r="F1913" t="s">
        <v>90</v>
      </c>
      <c r="G1913" t="s">
        <v>35</v>
      </c>
    </row>
    <row r="1914" spans="1:7" x14ac:dyDescent="0.25">
      <c r="A1914" t="s">
        <v>5078</v>
      </c>
      <c r="B1914" t="s">
        <v>5223</v>
      </c>
      <c r="C1914" t="s">
        <v>435</v>
      </c>
      <c r="D1914" t="s">
        <v>3021</v>
      </c>
      <c r="E1914" t="s">
        <v>85</v>
      </c>
      <c r="F1914" t="s">
        <v>90</v>
      </c>
      <c r="G1914" t="s">
        <v>87</v>
      </c>
    </row>
    <row r="1915" spans="1:7" x14ac:dyDescent="0.25">
      <c r="A1915" t="s">
        <v>4267</v>
      </c>
      <c r="B1915" t="s">
        <v>5224</v>
      </c>
      <c r="C1915" t="s">
        <v>435</v>
      </c>
      <c r="D1915" t="s">
        <v>3021</v>
      </c>
      <c r="E1915" t="s">
        <v>85</v>
      </c>
      <c r="F1915" t="s">
        <v>90</v>
      </c>
      <c r="G1915" t="s">
        <v>87</v>
      </c>
    </row>
    <row r="1916" spans="1:7" x14ac:dyDescent="0.25">
      <c r="A1916" t="s">
        <v>5225</v>
      </c>
      <c r="B1916" t="s">
        <v>5226</v>
      </c>
      <c r="C1916" t="s">
        <v>319</v>
      </c>
      <c r="D1916" t="s">
        <v>301</v>
      </c>
      <c r="E1916" t="s">
        <v>85</v>
      </c>
      <c r="F1916" t="s">
        <v>90</v>
      </c>
      <c r="G1916" t="s">
        <v>35</v>
      </c>
    </row>
    <row r="1917" spans="1:7" x14ac:dyDescent="0.25">
      <c r="A1917" t="s">
        <v>4487</v>
      </c>
      <c r="B1917" t="s">
        <v>5227</v>
      </c>
      <c r="C1917" t="s">
        <v>435</v>
      </c>
      <c r="D1917" t="s">
        <v>3021</v>
      </c>
      <c r="E1917" t="s">
        <v>89</v>
      </c>
      <c r="F1917" t="s">
        <v>90</v>
      </c>
      <c r="G1917" t="s">
        <v>93</v>
      </c>
    </row>
    <row r="1918" spans="1:7" x14ac:dyDescent="0.25">
      <c r="A1918" t="s">
        <v>4628</v>
      </c>
      <c r="B1918" t="s">
        <v>5228</v>
      </c>
      <c r="C1918" t="s">
        <v>435</v>
      </c>
      <c r="D1918" t="s">
        <v>3021</v>
      </c>
      <c r="E1918" t="s">
        <v>109</v>
      </c>
      <c r="F1918" t="s">
        <v>90</v>
      </c>
      <c r="G1918" t="s">
        <v>93</v>
      </c>
    </row>
    <row r="1919" spans="1:7" x14ac:dyDescent="0.25">
      <c r="A1919" t="s">
        <v>4124</v>
      </c>
      <c r="B1919" t="s">
        <v>5229</v>
      </c>
      <c r="C1919" t="s">
        <v>271</v>
      </c>
      <c r="D1919" t="s">
        <v>272</v>
      </c>
      <c r="E1919" t="s">
        <v>95</v>
      </c>
      <c r="F1919" t="s">
        <v>90</v>
      </c>
      <c r="G1919" t="s">
        <v>87</v>
      </c>
    </row>
    <row r="1920" spans="1:7" x14ac:dyDescent="0.25">
      <c r="A1920" t="s">
        <v>5230</v>
      </c>
      <c r="B1920" t="s">
        <v>5231</v>
      </c>
      <c r="C1920" t="s">
        <v>308</v>
      </c>
      <c r="D1920" t="s">
        <v>283</v>
      </c>
      <c r="E1920" t="s">
        <v>102</v>
      </c>
      <c r="F1920" t="s">
        <v>110</v>
      </c>
      <c r="G1920" t="s">
        <v>35</v>
      </c>
    </row>
    <row r="1921" spans="1:7" x14ac:dyDescent="0.25">
      <c r="A1921" t="s">
        <v>98</v>
      </c>
      <c r="B1921" t="s">
        <v>5232</v>
      </c>
      <c r="C1921" t="s">
        <v>285</v>
      </c>
      <c r="D1921" t="s">
        <v>281</v>
      </c>
      <c r="E1921" t="s">
        <v>85</v>
      </c>
      <c r="F1921" t="s">
        <v>110</v>
      </c>
      <c r="G1921" t="s">
        <v>35</v>
      </c>
    </row>
    <row r="1922" spans="1:7" x14ac:dyDescent="0.25">
      <c r="A1922" t="s">
        <v>98</v>
      </c>
      <c r="B1922" t="s">
        <v>5233</v>
      </c>
      <c r="C1922" t="s">
        <v>285</v>
      </c>
      <c r="D1922" t="s">
        <v>281</v>
      </c>
      <c r="E1922" t="s">
        <v>85</v>
      </c>
      <c r="F1922" t="s">
        <v>110</v>
      </c>
      <c r="G1922" t="s">
        <v>48</v>
      </c>
    </row>
    <row r="1923" spans="1:7" x14ac:dyDescent="0.25">
      <c r="A1923" t="s">
        <v>5234</v>
      </c>
      <c r="B1923" t="s">
        <v>5235</v>
      </c>
      <c r="C1923" t="s">
        <v>295</v>
      </c>
      <c r="D1923" t="s">
        <v>292</v>
      </c>
      <c r="E1923" t="s">
        <v>5360</v>
      </c>
      <c r="F1923" t="s">
        <v>90</v>
      </c>
      <c r="G1923" t="s">
        <v>93</v>
      </c>
    </row>
    <row r="1924" spans="1:7" x14ac:dyDescent="0.25">
      <c r="A1924" t="s">
        <v>142</v>
      </c>
      <c r="B1924" t="s">
        <v>5236</v>
      </c>
      <c r="C1924" t="s">
        <v>298</v>
      </c>
      <c r="D1924" t="s">
        <v>299</v>
      </c>
      <c r="E1924" t="s">
        <v>85</v>
      </c>
      <c r="F1924" t="s">
        <v>110</v>
      </c>
      <c r="G1924" t="s">
        <v>48</v>
      </c>
    </row>
    <row r="1925" spans="1:7" x14ac:dyDescent="0.25">
      <c r="A1925" t="s">
        <v>150</v>
      </c>
      <c r="B1925" t="s">
        <v>5237</v>
      </c>
      <c r="C1925" t="s">
        <v>273</v>
      </c>
      <c r="D1925" t="s">
        <v>278</v>
      </c>
      <c r="E1925" t="s">
        <v>89</v>
      </c>
      <c r="F1925" t="s">
        <v>90</v>
      </c>
      <c r="G1925" t="s">
        <v>35</v>
      </c>
    </row>
    <row r="1926" spans="1:7" x14ac:dyDescent="0.25">
      <c r="A1926" t="s">
        <v>177</v>
      </c>
      <c r="B1926" t="s">
        <v>5238</v>
      </c>
      <c r="C1926" t="s">
        <v>312</v>
      </c>
      <c r="D1926" t="s">
        <v>304</v>
      </c>
      <c r="E1926" t="s">
        <v>95</v>
      </c>
      <c r="F1926" t="s">
        <v>90</v>
      </c>
      <c r="G1926" t="s">
        <v>35</v>
      </c>
    </row>
    <row r="1927" spans="1:7" x14ac:dyDescent="0.25">
      <c r="A1927" t="s">
        <v>98</v>
      </c>
      <c r="B1927" t="s">
        <v>5239</v>
      </c>
      <c r="C1927" t="s">
        <v>319</v>
      </c>
      <c r="D1927" t="s">
        <v>301</v>
      </c>
      <c r="E1927" t="s">
        <v>85</v>
      </c>
      <c r="F1927" t="s">
        <v>90</v>
      </c>
      <c r="G1927" t="s">
        <v>35</v>
      </c>
    </row>
    <row r="1928" spans="1:7" x14ac:dyDescent="0.25">
      <c r="A1928" t="s">
        <v>5240</v>
      </c>
      <c r="B1928" t="s">
        <v>5241</v>
      </c>
      <c r="C1928" t="s">
        <v>5340</v>
      </c>
      <c r="D1928" t="s">
        <v>3021</v>
      </c>
      <c r="E1928" t="s">
        <v>89</v>
      </c>
      <c r="F1928" t="s">
        <v>90</v>
      </c>
      <c r="G1928" t="s">
        <v>35</v>
      </c>
    </row>
    <row r="1929" spans="1:7" x14ac:dyDescent="0.25">
      <c r="A1929" t="s">
        <v>5242</v>
      </c>
      <c r="B1929" t="s">
        <v>5243</v>
      </c>
      <c r="C1929" t="s">
        <v>308</v>
      </c>
      <c r="D1929" t="s">
        <v>5355</v>
      </c>
      <c r="E1929" t="s">
        <v>102</v>
      </c>
      <c r="F1929" t="s">
        <v>110</v>
      </c>
      <c r="G1929" t="s">
        <v>35</v>
      </c>
    </row>
    <row r="1930" spans="1:7" x14ac:dyDescent="0.25">
      <c r="A1930" t="s">
        <v>4918</v>
      </c>
      <c r="B1930" t="s">
        <v>5244</v>
      </c>
      <c r="C1930" t="s">
        <v>435</v>
      </c>
      <c r="D1930" t="s">
        <v>3021</v>
      </c>
      <c r="E1930" t="s">
        <v>134</v>
      </c>
      <c r="F1930" t="s">
        <v>168</v>
      </c>
      <c r="G1930" t="s">
        <v>93</v>
      </c>
    </row>
    <row r="1931" spans="1:7" x14ac:dyDescent="0.25">
      <c r="A1931" t="s">
        <v>5013</v>
      </c>
      <c r="B1931" t="s">
        <v>5245</v>
      </c>
      <c r="C1931" t="s">
        <v>5342</v>
      </c>
      <c r="D1931" t="s">
        <v>281</v>
      </c>
      <c r="E1931" t="s">
        <v>85</v>
      </c>
      <c r="F1931" t="s">
        <v>110</v>
      </c>
      <c r="G1931" t="s">
        <v>115</v>
      </c>
    </row>
    <row r="1932" spans="1:7" x14ac:dyDescent="0.25">
      <c r="A1932" t="s">
        <v>4169</v>
      </c>
      <c r="B1932" t="s">
        <v>5246</v>
      </c>
      <c r="C1932" t="s">
        <v>1766</v>
      </c>
      <c r="D1932" t="s">
        <v>3021</v>
      </c>
      <c r="E1932" t="s">
        <v>89</v>
      </c>
      <c r="F1932" t="s">
        <v>90</v>
      </c>
      <c r="G1932" t="s">
        <v>93</v>
      </c>
    </row>
    <row r="1933" spans="1:7" x14ac:dyDescent="0.25">
      <c r="A1933" t="s">
        <v>5247</v>
      </c>
      <c r="B1933" t="s">
        <v>5248</v>
      </c>
      <c r="C1933" t="s">
        <v>435</v>
      </c>
      <c r="D1933" t="s">
        <v>3021</v>
      </c>
      <c r="E1933" t="s">
        <v>180</v>
      </c>
      <c r="F1933" t="s">
        <v>110</v>
      </c>
      <c r="G1933" t="s">
        <v>35</v>
      </c>
    </row>
    <row r="1934" spans="1:7" x14ac:dyDescent="0.25">
      <c r="A1934" t="s">
        <v>5078</v>
      </c>
      <c r="B1934" t="s">
        <v>5249</v>
      </c>
      <c r="C1934" t="s">
        <v>435</v>
      </c>
      <c r="D1934" t="s">
        <v>3021</v>
      </c>
      <c r="E1934" t="s">
        <v>85</v>
      </c>
      <c r="F1934" t="s">
        <v>90</v>
      </c>
      <c r="G1934" t="s">
        <v>87</v>
      </c>
    </row>
    <row r="1935" spans="1:7" x14ac:dyDescent="0.25">
      <c r="A1935" t="s">
        <v>5242</v>
      </c>
      <c r="B1935" t="s">
        <v>5250</v>
      </c>
      <c r="C1935" t="s">
        <v>308</v>
      </c>
      <c r="D1935" t="s">
        <v>5355</v>
      </c>
      <c r="E1935" t="s">
        <v>102</v>
      </c>
      <c r="F1935" t="s">
        <v>110</v>
      </c>
      <c r="G1935" t="s">
        <v>35</v>
      </c>
    </row>
    <row r="1936" spans="1:7" x14ac:dyDescent="0.25">
      <c r="A1936" t="s">
        <v>4547</v>
      </c>
      <c r="B1936" t="s">
        <v>5251</v>
      </c>
      <c r="C1936" t="s">
        <v>1766</v>
      </c>
      <c r="D1936" t="s">
        <v>3021</v>
      </c>
      <c r="E1936" t="s">
        <v>102</v>
      </c>
      <c r="F1936" t="s">
        <v>90</v>
      </c>
      <c r="G1936" t="s">
        <v>93</v>
      </c>
    </row>
    <row r="1937" spans="1:7" x14ac:dyDescent="0.25">
      <c r="A1937" t="s">
        <v>4326</v>
      </c>
      <c r="B1937" t="s">
        <v>5252</v>
      </c>
      <c r="C1937" t="s">
        <v>5333</v>
      </c>
      <c r="D1937" t="s">
        <v>5348</v>
      </c>
      <c r="E1937" t="s">
        <v>85</v>
      </c>
      <c r="F1937" t="s">
        <v>90</v>
      </c>
      <c r="G1937" t="s">
        <v>93</v>
      </c>
    </row>
    <row r="1938" spans="1:7" x14ac:dyDescent="0.25">
      <c r="A1938" t="s">
        <v>112</v>
      </c>
      <c r="B1938" t="s">
        <v>5253</v>
      </c>
      <c r="C1938" t="s">
        <v>273</v>
      </c>
      <c r="D1938" t="s">
        <v>278</v>
      </c>
      <c r="E1938" t="s">
        <v>95</v>
      </c>
      <c r="F1938" t="s">
        <v>90</v>
      </c>
      <c r="G1938" t="s">
        <v>87</v>
      </c>
    </row>
    <row r="1939" spans="1:7" x14ac:dyDescent="0.25">
      <c r="A1939" t="s">
        <v>153</v>
      </c>
      <c r="B1939" t="s">
        <v>5254</v>
      </c>
      <c r="C1939" t="s">
        <v>309</v>
      </c>
      <c r="D1939" t="s">
        <v>276</v>
      </c>
      <c r="E1939" t="s">
        <v>102</v>
      </c>
      <c r="F1939" t="s">
        <v>110</v>
      </c>
      <c r="G1939" t="s">
        <v>105</v>
      </c>
    </row>
    <row r="1940" spans="1:7" x14ac:dyDescent="0.25">
      <c r="A1940" t="s">
        <v>169</v>
      </c>
      <c r="B1940" t="s">
        <v>5255</v>
      </c>
      <c r="C1940" t="s">
        <v>309</v>
      </c>
      <c r="D1940" t="s">
        <v>276</v>
      </c>
      <c r="E1940" t="s">
        <v>102</v>
      </c>
      <c r="F1940" t="s">
        <v>110</v>
      </c>
      <c r="G1940" t="s">
        <v>48</v>
      </c>
    </row>
    <row r="1941" spans="1:7" x14ac:dyDescent="0.25">
      <c r="A1941" t="s">
        <v>442</v>
      </c>
      <c r="B1941" t="s">
        <v>5256</v>
      </c>
      <c r="C1941" t="s">
        <v>50</v>
      </c>
      <c r="D1941" t="s">
        <v>51</v>
      </c>
      <c r="E1941" t="s">
        <v>85</v>
      </c>
      <c r="F1941" t="s">
        <v>90</v>
      </c>
      <c r="G1941" t="s">
        <v>35</v>
      </c>
    </row>
    <row r="1942" spans="1:7" x14ac:dyDescent="0.25">
      <c r="A1942" t="s">
        <v>97</v>
      </c>
      <c r="B1942" t="s">
        <v>5257</v>
      </c>
      <c r="C1942" t="s">
        <v>321</v>
      </c>
      <c r="D1942" t="s">
        <v>297</v>
      </c>
      <c r="E1942" t="s">
        <v>127</v>
      </c>
      <c r="F1942" t="s">
        <v>110</v>
      </c>
      <c r="G1942" t="s">
        <v>48</v>
      </c>
    </row>
    <row r="1943" spans="1:7" x14ac:dyDescent="0.25">
      <c r="A1943" t="s">
        <v>4173</v>
      </c>
      <c r="B1943" t="s">
        <v>5258</v>
      </c>
      <c r="C1943" t="s">
        <v>435</v>
      </c>
      <c r="D1943" t="s">
        <v>3021</v>
      </c>
      <c r="E1943" t="s">
        <v>95</v>
      </c>
      <c r="F1943" t="s">
        <v>90</v>
      </c>
      <c r="G1943" t="s">
        <v>87</v>
      </c>
    </row>
    <row r="1944" spans="1:7" x14ac:dyDescent="0.25">
      <c r="A1944" t="s">
        <v>137</v>
      </c>
      <c r="B1944" t="s">
        <v>5259</v>
      </c>
      <c r="C1944" t="s">
        <v>322</v>
      </c>
      <c r="D1944" t="s">
        <v>33</v>
      </c>
      <c r="E1944" t="s">
        <v>85</v>
      </c>
      <c r="F1944" t="s">
        <v>90</v>
      </c>
      <c r="G1944" t="s">
        <v>35</v>
      </c>
    </row>
    <row r="1945" spans="1:7" x14ac:dyDescent="0.25">
      <c r="A1945" t="s">
        <v>178</v>
      </c>
      <c r="B1945" t="s">
        <v>5260</v>
      </c>
      <c r="C1945" t="s">
        <v>54</v>
      </c>
      <c r="D1945" t="s">
        <v>33</v>
      </c>
      <c r="E1945" t="s">
        <v>85</v>
      </c>
      <c r="F1945" t="s">
        <v>90</v>
      </c>
      <c r="G1945" t="s">
        <v>105</v>
      </c>
    </row>
    <row r="1946" spans="1:7" x14ac:dyDescent="0.25">
      <c r="A1946" t="s">
        <v>179</v>
      </c>
      <c r="B1946" t="s">
        <v>5261</v>
      </c>
      <c r="C1946" t="s">
        <v>271</v>
      </c>
      <c r="D1946" t="s">
        <v>272</v>
      </c>
      <c r="E1946" t="s">
        <v>180</v>
      </c>
      <c r="F1946" t="s">
        <v>90</v>
      </c>
      <c r="G1946" t="s">
        <v>87</v>
      </c>
    </row>
    <row r="1947" spans="1:7" x14ac:dyDescent="0.25">
      <c r="A1947" t="s">
        <v>181</v>
      </c>
      <c r="B1947" t="s">
        <v>5262</v>
      </c>
      <c r="C1947" t="s">
        <v>323</v>
      </c>
      <c r="D1947" t="s">
        <v>310</v>
      </c>
      <c r="E1947" t="s">
        <v>182</v>
      </c>
      <c r="F1947" t="s">
        <v>90</v>
      </c>
      <c r="G1947" t="s">
        <v>93</v>
      </c>
    </row>
    <row r="1948" spans="1:7" x14ac:dyDescent="0.25">
      <c r="A1948" t="s">
        <v>183</v>
      </c>
      <c r="B1948" t="s">
        <v>5263</v>
      </c>
      <c r="C1948" t="s">
        <v>309</v>
      </c>
      <c r="D1948" t="s">
        <v>276</v>
      </c>
      <c r="E1948" t="s">
        <v>102</v>
      </c>
      <c r="F1948" t="s">
        <v>90</v>
      </c>
      <c r="G1948" t="s">
        <v>29</v>
      </c>
    </row>
    <row r="1949" spans="1:7" x14ac:dyDescent="0.25">
      <c r="A1949" t="s">
        <v>137</v>
      </c>
      <c r="B1949" t="s">
        <v>5264</v>
      </c>
      <c r="C1949" t="s">
        <v>280</v>
      </c>
      <c r="D1949" t="s">
        <v>281</v>
      </c>
      <c r="E1949" t="s">
        <v>85</v>
      </c>
      <c r="F1949" t="s">
        <v>114</v>
      </c>
      <c r="G1949" t="s">
        <v>35</v>
      </c>
    </row>
    <row r="1950" spans="1:7" x14ac:dyDescent="0.25">
      <c r="A1950" t="s">
        <v>137</v>
      </c>
      <c r="B1950" t="s">
        <v>5265</v>
      </c>
      <c r="C1950" t="s">
        <v>280</v>
      </c>
      <c r="D1950" t="s">
        <v>281</v>
      </c>
      <c r="E1950" t="s">
        <v>85</v>
      </c>
      <c r="F1950" t="s">
        <v>110</v>
      </c>
      <c r="G1950" t="s">
        <v>4910</v>
      </c>
    </row>
    <row r="1951" spans="1:7" x14ac:dyDescent="0.25">
      <c r="A1951" t="s">
        <v>5266</v>
      </c>
      <c r="B1951" t="s">
        <v>5267</v>
      </c>
      <c r="C1951" t="s">
        <v>280</v>
      </c>
      <c r="D1951" t="s">
        <v>281</v>
      </c>
      <c r="E1951" t="s">
        <v>132</v>
      </c>
      <c r="F1951" t="s">
        <v>90</v>
      </c>
      <c r="G1951" t="s">
        <v>35</v>
      </c>
    </row>
    <row r="1952" spans="1:7" x14ac:dyDescent="0.25">
      <c r="A1952" t="s">
        <v>5268</v>
      </c>
      <c r="B1952" t="s">
        <v>5269</v>
      </c>
      <c r="C1952" t="s">
        <v>322</v>
      </c>
      <c r="D1952" t="s">
        <v>283</v>
      </c>
      <c r="E1952" t="s">
        <v>132</v>
      </c>
      <c r="F1952" t="s">
        <v>90</v>
      </c>
      <c r="G1952" t="s">
        <v>93</v>
      </c>
    </row>
    <row r="1953" spans="1:7" x14ac:dyDescent="0.25">
      <c r="A1953" t="s">
        <v>143</v>
      </c>
      <c r="B1953" t="s">
        <v>5270</v>
      </c>
      <c r="C1953" t="s">
        <v>300</v>
      </c>
      <c r="D1953" t="s">
        <v>301</v>
      </c>
      <c r="E1953" t="s">
        <v>95</v>
      </c>
      <c r="F1953" t="s">
        <v>110</v>
      </c>
      <c r="G1953" t="s">
        <v>35</v>
      </c>
    </row>
    <row r="1954" spans="1:7" x14ac:dyDescent="0.25">
      <c r="A1954" t="s">
        <v>4411</v>
      </c>
      <c r="B1954" t="s">
        <v>5271</v>
      </c>
      <c r="C1954" t="s">
        <v>5330</v>
      </c>
      <c r="D1954" t="s">
        <v>5345</v>
      </c>
      <c r="E1954" t="s">
        <v>89</v>
      </c>
      <c r="F1954" t="s">
        <v>90</v>
      </c>
      <c r="G1954" t="s">
        <v>93</v>
      </c>
    </row>
    <row r="1955" spans="1:7" x14ac:dyDescent="0.25">
      <c r="A1955" t="s">
        <v>5272</v>
      </c>
      <c r="B1955" t="s">
        <v>5273</v>
      </c>
      <c r="C1955" t="s">
        <v>308</v>
      </c>
      <c r="D1955" t="s">
        <v>5355</v>
      </c>
      <c r="E1955" t="s">
        <v>134</v>
      </c>
      <c r="F1955" t="s">
        <v>90</v>
      </c>
      <c r="G1955" t="s">
        <v>35</v>
      </c>
    </row>
    <row r="1956" spans="1:7" x14ac:dyDescent="0.25">
      <c r="A1956" t="s">
        <v>4169</v>
      </c>
      <c r="B1956" t="s">
        <v>5274</v>
      </c>
      <c r="C1956" t="s">
        <v>5332</v>
      </c>
      <c r="D1956" t="s">
        <v>5345</v>
      </c>
      <c r="E1956" t="s">
        <v>89</v>
      </c>
      <c r="F1956" t="s">
        <v>90</v>
      </c>
      <c r="G1956" t="s">
        <v>87</v>
      </c>
    </row>
    <row r="1957" spans="1:7" x14ac:dyDescent="0.25">
      <c r="A1957" t="s">
        <v>5275</v>
      </c>
      <c r="B1957" t="s">
        <v>5276</v>
      </c>
      <c r="C1957" t="s">
        <v>309</v>
      </c>
      <c r="D1957" t="s">
        <v>276</v>
      </c>
      <c r="E1957" t="s">
        <v>102</v>
      </c>
      <c r="F1957" t="s">
        <v>90</v>
      </c>
      <c r="G1957" t="s">
        <v>105</v>
      </c>
    </row>
    <row r="1958" spans="1:7" x14ac:dyDescent="0.25">
      <c r="A1958" t="s">
        <v>4471</v>
      </c>
      <c r="B1958" t="s">
        <v>5277</v>
      </c>
      <c r="C1958" t="s">
        <v>435</v>
      </c>
      <c r="D1958" t="s">
        <v>3021</v>
      </c>
      <c r="E1958" t="s">
        <v>134</v>
      </c>
      <c r="F1958" t="s">
        <v>90</v>
      </c>
      <c r="G1958" t="s">
        <v>35</v>
      </c>
    </row>
    <row r="1959" spans="1:7" x14ac:dyDescent="0.25">
      <c r="A1959" t="s">
        <v>4487</v>
      </c>
      <c r="B1959" t="s">
        <v>5278</v>
      </c>
      <c r="C1959" t="s">
        <v>435</v>
      </c>
      <c r="D1959" t="s">
        <v>3021</v>
      </c>
      <c r="E1959" t="s">
        <v>89</v>
      </c>
      <c r="F1959" t="s">
        <v>90</v>
      </c>
      <c r="G1959" t="s">
        <v>93</v>
      </c>
    </row>
    <row r="1960" spans="1:7" x14ac:dyDescent="0.25">
      <c r="A1960" t="s">
        <v>4349</v>
      </c>
      <c r="B1960" t="s">
        <v>5279</v>
      </c>
      <c r="C1960" t="s">
        <v>5334</v>
      </c>
      <c r="D1960" t="s">
        <v>5346</v>
      </c>
      <c r="E1960" t="s">
        <v>5358</v>
      </c>
      <c r="F1960" t="s">
        <v>90</v>
      </c>
      <c r="G1960" t="s">
        <v>35</v>
      </c>
    </row>
    <row r="1961" spans="1:7" x14ac:dyDescent="0.25">
      <c r="A1961" t="s">
        <v>4532</v>
      </c>
      <c r="B1961" t="s">
        <v>5280</v>
      </c>
      <c r="C1961" t="s">
        <v>295</v>
      </c>
      <c r="D1961" t="s">
        <v>292</v>
      </c>
      <c r="E1961" t="s">
        <v>109</v>
      </c>
      <c r="F1961" t="s">
        <v>90</v>
      </c>
      <c r="G1961" t="s">
        <v>93</v>
      </c>
    </row>
    <row r="1962" spans="1:7" x14ac:dyDescent="0.25">
      <c r="A1962" t="s">
        <v>4532</v>
      </c>
      <c r="B1962" t="s">
        <v>5281</v>
      </c>
      <c r="C1962" t="s">
        <v>295</v>
      </c>
      <c r="D1962" t="s">
        <v>292</v>
      </c>
      <c r="E1962" t="s">
        <v>109</v>
      </c>
      <c r="F1962" t="s">
        <v>90</v>
      </c>
      <c r="G1962" t="s">
        <v>93</v>
      </c>
    </row>
    <row r="1963" spans="1:7" x14ac:dyDescent="0.25">
      <c r="A1963" t="s">
        <v>5282</v>
      </c>
      <c r="B1963" t="s">
        <v>5283</v>
      </c>
      <c r="C1963" t="s">
        <v>435</v>
      </c>
      <c r="D1963" t="s">
        <v>3021</v>
      </c>
      <c r="E1963" t="s">
        <v>85</v>
      </c>
      <c r="F1963" t="s">
        <v>90</v>
      </c>
      <c r="G1963" t="s">
        <v>87</v>
      </c>
    </row>
    <row r="1964" spans="1:7" x14ac:dyDescent="0.25">
      <c r="A1964" t="s">
        <v>5284</v>
      </c>
      <c r="B1964" t="s">
        <v>5285</v>
      </c>
      <c r="C1964" t="s">
        <v>295</v>
      </c>
      <c r="D1964" t="s">
        <v>292</v>
      </c>
      <c r="E1964" t="s">
        <v>102</v>
      </c>
      <c r="F1964" t="s">
        <v>90</v>
      </c>
      <c r="G1964" t="s">
        <v>4917</v>
      </c>
    </row>
    <row r="1965" spans="1:7" x14ac:dyDescent="0.25">
      <c r="A1965" t="s">
        <v>4234</v>
      </c>
      <c r="B1965" t="s">
        <v>5286</v>
      </c>
      <c r="C1965" t="s">
        <v>435</v>
      </c>
      <c r="D1965" t="s">
        <v>3021</v>
      </c>
      <c r="E1965" t="s">
        <v>95</v>
      </c>
      <c r="F1965" t="s">
        <v>90</v>
      </c>
      <c r="G1965" t="s">
        <v>93</v>
      </c>
    </row>
    <row r="1966" spans="1:7" x14ac:dyDescent="0.25">
      <c r="A1966" t="s">
        <v>4411</v>
      </c>
      <c r="B1966" t="s">
        <v>5287</v>
      </c>
      <c r="C1966" t="s">
        <v>5330</v>
      </c>
      <c r="D1966" t="s">
        <v>5345</v>
      </c>
      <c r="E1966" t="s">
        <v>89</v>
      </c>
      <c r="F1966" t="s">
        <v>90</v>
      </c>
      <c r="G1966" t="s">
        <v>87</v>
      </c>
    </row>
    <row r="1967" spans="1:7" x14ac:dyDescent="0.25">
      <c r="A1967" t="s">
        <v>4411</v>
      </c>
      <c r="B1967" t="s">
        <v>5288</v>
      </c>
      <c r="C1967" t="s">
        <v>5332</v>
      </c>
      <c r="D1967" t="s">
        <v>5345</v>
      </c>
      <c r="E1967" t="s">
        <v>89</v>
      </c>
      <c r="F1967" t="s">
        <v>90</v>
      </c>
      <c r="G1967" t="s">
        <v>87</v>
      </c>
    </row>
    <row r="1968" spans="1:7" x14ac:dyDescent="0.25">
      <c r="A1968" t="s">
        <v>4411</v>
      </c>
      <c r="B1968" t="s">
        <v>5289</v>
      </c>
      <c r="C1968" t="s">
        <v>5332</v>
      </c>
      <c r="D1968" t="s">
        <v>5345</v>
      </c>
      <c r="E1968" t="s">
        <v>89</v>
      </c>
      <c r="F1968" t="s">
        <v>90</v>
      </c>
      <c r="G1968" t="s">
        <v>87</v>
      </c>
    </row>
    <row r="1969" spans="1:7" x14ac:dyDescent="0.25">
      <c r="A1969" t="s">
        <v>4886</v>
      </c>
      <c r="B1969" t="s">
        <v>5290</v>
      </c>
      <c r="C1969" t="s">
        <v>285</v>
      </c>
      <c r="D1969" t="s">
        <v>281</v>
      </c>
      <c r="E1969" t="s">
        <v>85</v>
      </c>
      <c r="F1969" t="s">
        <v>110</v>
      </c>
      <c r="G1969" t="s">
        <v>35</v>
      </c>
    </row>
    <row r="1970" spans="1:7" x14ac:dyDescent="0.25">
      <c r="A1970" t="s">
        <v>112</v>
      </c>
      <c r="B1970" t="s">
        <v>5291</v>
      </c>
      <c r="C1970" t="s">
        <v>271</v>
      </c>
      <c r="D1970" t="s">
        <v>272</v>
      </c>
      <c r="E1970" t="s">
        <v>95</v>
      </c>
      <c r="F1970" t="s">
        <v>90</v>
      </c>
      <c r="G1970" t="s">
        <v>93</v>
      </c>
    </row>
    <row r="1971" spans="1:7" x14ac:dyDescent="0.25">
      <c r="A1971" t="s">
        <v>4284</v>
      </c>
      <c r="B1971" t="s">
        <v>5292</v>
      </c>
      <c r="C1971" t="s">
        <v>435</v>
      </c>
      <c r="D1971" t="s">
        <v>3021</v>
      </c>
      <c r="E1971" t="s">
        <v>109</v>
      </c>
      <c r="F1971" t="s">
        <v>90</v>
      </c>
      <c r="G1971" t="s">
        <v>93</v>
      </c>
    </row>
    <row r="1972" spans="1:7" x14ac:dyDescent="0.25">
      <c r="A1972" t="s">
        <v>144</v>
      </c>
      <c r="B1972" t="s">
        <v>5293</v>
      </c>
      <c r="C1972" t="s">
        <v>302</v>
      </c>
      <c r="D1972" t="s">
        <v>301</v>
      </c>
      <c r="E1972" t="s">
        <v>127</v>
      </c>
      <c r="F1972" t="s">
        <v>90</v>
      </c>
      <c r="G1972" t="s">
        <v>93</v>
      </c>
    </row>
    <row r="1973" spans="1:7" x14ac:dyDescent="0.25">
      <c r="A1973" t="s">
        <v>120</v>
      </c>
      <c r="B1973" t="s">
        <v>5294</v>
      </c>
      <c r="C1973" t="s">
        <v>53</v>
      </c>
      <c r="D1973" t="s">
        <v>28</v>
      </c>
      <c r="E1973" t="s">
        <v>85</v>
      </c>
      <c r="F1973" t="s">
        <v>110</v>
      </c>
      <c r="G1973" t="s">
        <v>29</v>
      </c>
    </row>
    <row r="1974" spans="1:7" x14ac:dyDescent="0.25">
      <c r="A1974" t="s">
        <v>5295</v>
      </c>
      <c r="B1974" t="s">
        <v>5296</v>
      </c>
      <c r="C1974" t="s">
        <v>295</v>
      </c>
      <c r="D1974" t="s">
        <v>292</v>
      </c>
      <c r="E1974" t="s">
        <v>109</v>
      </c>
      <c r="F1974" t="s">
        <v>90</v>
      </c>
      <c r="G1974" t="s">
        <v>93</v>
      </c>
    </row>
    <row r="1975" spans="1:7" x14ac:dyDescent="0.25">
      <c r="A1975" t="s">
        <v>136</v>
      </c>
      <c r="B1975" t="s">
        <v>5297</v>
      </c>
      <c r="C1975" t="s">
        <v>300</v>
      </c>
      <c r="D1975" t="s">
        <v>301</v>
      </c>
      <c r="E1975" t="s">
        <v>95</v>
      </c>
      <c r="F1975" t="s">
        <v>110</v>
      </c>
      <c r="G1975" t="s">
        <v>48</v>
      </c>
    </row>
    <row r="1976" spans="1:7" x14ac:dyDescent="0.25">
      <c r="A1976" t="s">
        <v>5117</v>
      </c>
      <c r="B1976" t="s">
        <v>5298</v>
      </c>
      <c r="C1976" t="s">
        <v>1687</v>
      </c>
      <c r="D1976" t="s">
        <v>3021</v>
      </c>
      <c r="E1976" t="s">
        <v>95</v>
      </c>
      <c r="F1976" t="s">
        <v>90</v>
      </c>
      <c r="G1976" t="s">
        <v>35</v>
      </c>
    </row>
    <row r="1977" spans="1:7" x14ac:dyDescent="0.25">
      <c r="A1977" t="s">
        <v>166</v>
      </c>
      <c r="B1977" t="s">
        <v>5299</v>
      </c>
      <c r="C1977" t="s">
        <v>314</v>
      </c>
      <c r="D1977" t="s">
        <v>301</v>
      </c>
      <c r="E1977" t="s">
        <v>102</v>
      </c>
      <c r="F1977" t="s">
        <v>110</v>
      </c>
      <c r="G1977" t="s">
        <v>35</v>
      </c>
    </row>
    <row r="1978" spans="1:7" x14ac:dyDescent="0.25">
      <c r="A1978" t="s">
        <v>4267</v>
      </c>
      <c r="B1978" t="s">
        <v>5300</v>
      </c>
      <c r="C1978" t="s">
        <v>435</v>
      </c>
      <c r="D1978" t="s">
        <v>3021</v>
      </c>
      <c r="E1978" t="s">
        <v>85</v>
      </c>
      <c r="F1978" t="s">
        <v>90</v>
      </c>
      <c r="G1978" t="s">
        <v>87</v>
      </c>
    </row>
    <row r="1979" spans="1:7" x14ac:dyDescent="0.25">
      <c r="A1979" t="s">
        <v>5301</v>
      </c>
      <c r="B1979" t="s">
        <v>5302</v>
      </c>
      <c r="C1979" t="s">
        <v>280</v>
      </c>
      <c r="D1979" t="s">
        <v>281</v>
      </c>
      <c r="E1979" t="s">
        <v>132</v>
      </c>
      <c r="F1979" t="s">
        <v>90</v>
      </c>
      <c r="G1979" t="s">
        <v>35</v>
      </c>
    </row>
    <row r="1980" spans="1:7" x14ac:dyDescent="0.25">
      <c r="A1980" t="s">
        <v>98</v>
      </c>
      <c r="B1980" t="s">
        <v>5303</v>
      </c>
      <c r="C1980" t="s">
        <v>285</v>
      </c>
      <c r="D1980" t="s">
        <v>281</v>
      </c>
      <c r="E1980" t="s">
        <v>85</v>
      </c>
      <c r="F1980" t="s">
        <v>110</v>
      </c>
      <c r="G1980" t="s">
        <v>48</v>
      </c>
    </row>
    <row r="1981" spans="1:7" x14ac:dyDescent="0.25">
      <c r="A1981" t="s">
        <v>154</v>
      </c>
      <c r="B1981" t="s">
        <v>5304</v>
      </c>
      <c r="C1981" t="s">
        <v>435</v>
      </c>
      <c r="D1981" t="s">
        <v>3021</v>
      </c>
      <c r="E1981" t="s">
        <v>102</v>
      </c>
      <c r="F1981" t="s">
        <v>90</v>
      </c>
      <c r="G1981" t="s">
        <v>48</v>
      </c>
    </row>
    <row r="1982" spans="1:7" x14ac:dyDescent="0.25">
      <c r="A1982" t="s">
        <v>184</v>
      </c>
      <c r="B1982" t="s">
        <v>5305</v>
      </c>
      <c r="C1982" t="s">
        <v>324</v>
      </c>
      <c r="D1982" t="s">
        <v>274</v>
      </c>
      <c r="E1982" t="s">
        <v>95</v>
      </c>
      <c r="F1982" t="s">
        <v>90</v>
      </c>
      <c r="G1982" t="s">
        <v>105</v>
      </c>
    </row>
    <row r="1983" spans="1:7" x14ac:dyDescent="0.25">
      <c r="A1983" t="s">
        <v>185</v>
      </c>
      <c r="B1983" t="s">
        <v>5306</v>
      </c>
      <c r="C1983" t="s">
        <v>325</v>
      </c>
      <c r="D1983" t="s">
        <v>52</v>
      </c>
      <c r="E1983" t="s">
        <v>186</v>
      </c>
      <c r="F1983" t="s">
        <v>110</v>
      </c>
      <c r="G1983" t="s">
        <v>48</v>
      </c>
    </row>
    <row r="1984" spans="1:7" x14ac:dyDescent="0.25">
      <c r="A1984" t="s">
        <v>5307</v>
      </c>
      <c r="B1984" t="s">
        <v>5308</v>
      </c>
      <c r="C1984" t="s">
        <v>273</v>
      </c>
      <c r="D1984" t="s">
        <v>278</v>
      </c>
      <c r="E1984" t="s">
        <v>5364</v>
      </c>
      <c r="F1984" t="s">
        <v>90</v>
      </c>
      <c r="G1984" t="s">
        <v>91</v>
      </c>
    </row>
    <row r="1985" spans="1:7" x14ac:dyDescent="0.25">
      <c r="A1985" t="s">
        <v>169</v>
      </c>
      <c r="B1985" t="s">
        <v>5309</v>
      </c>
      <c r="C1985" t="s">
        <v>309</v>
      </c>
      <c r="D1985" t="s">
        <v>276</v>
      </c>
      <c r="E1985" t="s">
        <v>102</v>
      </c>
      <c r="F1985" t="s">
        <v>90</v>
      </c>
      <c r="G1985" t="s">
        <v>115</v>
      </c>
    </row>
    <row r="1986" spans="1:7" x14ac:dyDescent="0.25">
      <c r="A1986" t="s">
        <v>5310</v>
      </c>
      <c r="B1986" t="s">
        <v>5311</v>
      </c>
      <c r="C1986" t="s">
        <v>50</v>
      </c>
      <c r="D1986" t="s">
        <v>51</v>
      </c>
      <c r="E1986" t="s">
        <v>134</v>
      </c>
      <c r="F1986" t="s">
        <v>110</v>
      </c>
      <c r="G1986" t="s">
        <v>35</v>
      </c>
    </row>
    <row r="1987" spans="1:7" x14ac:dyDescent="0.25">
      <c r="A1987" t="s">
        <v>142</v>
      </c>
      <c r="B1987" t="s">
        <v>5312</v>
      </c>
      <c r="C1987" t="s">
        <v>50</v>
      </c>
      <c r="D1987" t="s">
        <v>51</v>
      </c>
      <c r="E1987" t="s">
        <v>85</v>
      </c>
      <c r="F1987" t="s">
        <v>90</v>
      </c>
      <c r="G1987" t="s">
        <v>35</v>
      </c>
    </row>
    <row r="1988" spans="1:7" x14ac:dyDescent="0.25">
      <c r="A1988" t="s">
        <v>187</v>
      </c>
      <c r="B1988" t="s">
        <v>5313</v>
      </c>
      <c r="C1988" t="s">
        <v>326</v>
      </c>
      <c r="D1988" t="s">
        <v>281</v>
      </c>
      <c r="E1988" t="s">
        <v>85</v>
      </c>
      <c r="F1988" t="s">
        <v>90</v>
      </c>
      <c r="G1988" t="s">
        <v>35</v>
      </c>
    </row>
    <row r="1989" spans="1:7" x14ac:dyDescent="0.25">
      <c r="A1989" t="s">
        <v>5078</v>
      </c>
      <c r="B1989" t="s">
        <v>5314</v>
      </c>
      <c r="C1989" t="s">
        <v>295</v>
      </c>
      <c r="D1989" t="s">
        <v>292</v>
      </c>
      <c r="E1989" t="s">
        <v>85</v>
      </c>
      <c r="F1989" t="s">
        <v>90</v>
      </c>
      <c r="G1989" t="s">
        <v>35</v>
      </c>
    </row>
    <row r="1990" spans="1:7" x14ac:dyDescent="0.25">
      <c r="A1990" t="s">
        <v>445</v>
      </c>
      <c r="B1990" t="s">
        <v>5315</v>
      </c>
      <c r="C1990" t="s">
        <v>50</v>
      </c>
      <c r="D1990" t="s">
        <v>299</v>
      </c>
      <c r="E1990" t="s">
        <v>109</v>
      </c>
      <c r="F1990" t="s">
        <v>90</v>
      </c>
      <c r="G1990" t="s">
        <v>35</v>
      </c>
    </row>
    <row r="1991" spans="1:7" x14ac:dyDescent="0.25">
      <c r="A1991" t="s">
        <v>5316</v>
      </c>
      <c r="B1991" t="s">
        <v>5317</v>
      </c>
      <c r="C1991" t="s">
        <v>1766</v>
      </c>
      <c r="D1991" t="s">
        <v>3021</v>
      </c>
      <c r="E1991" t="s">
        <v>127</v>
      </c>
      <c r="F1991" t="s">
        <v>90</v>
      </c>
      <c r="G1991" t="s">
        <v>93</v>
      </c>
    </row>
    <row r="1992" spans="1:7" x14ac:dyDescent="0.25">
      <c r="A1992" t="s">
        <v>49</v>
      </c>
      <c r="B1992" t="s">
        <v>5318</v>
      </c>
      <c r="C1992" t="s">
        <v>50</v>
      </c>
      <c r="D1992" t="s">
        <v>51</v>
      </c>
      <c r="E1992" t="s">
        <v>134</v>
      </c>
      <c r="F1992" t="s">
        <v>110</v>
      </c>
      <c r="G1992" t="s">
        <v>35</v>
      </c>
    </row>
    <row r="1993" spans="1:7" x14ac:dyDescent="0.25">
      <c r="A1993" t="s">
        <v>5319</v>
      </c>
      <c r="B1993" t="s">
        <v>5320</v>
      </c>
      <c r="C1993" t="s">
        <v>5344</v>
      </c>
      <c r="D1993" t="s">
        <v>5356</v>
      </c>
      <c r="E1993" t="s">
        <v>102</v>
      </c>
      <c r="F1993" t="s">
        <v>110</v>
      </c>
      <c r="G1993" t="s">
        <v>29</v>
      </c>
    </row>
    <row r="1994" spans="1:7" x14ac:dyDescent="0.25">
      <c r="A1994" t="s">
        <v>5051</v>
      </c>
      <c r="B1994" t="s">
        <v>5321</v>
      </c>
      <c r="C1994" t="s">
        <v>1106</v>
      </c>
      <c r="D1994" t="s">
        <v>34</v>
      </c>
      <c r="E1994" t="s">
        <v>5361</v>
      </c>
      <c r="F1994" t="s">
        <v>90</v>
      </c>
      <c r="G1994" t="s">
        <v>93</v>
      </c>
    </row>
    <row r="1995" spans="1:7" x14ac:dyDescent="0.25">
      <c r="A1995" t="s">
        <v>4805</v>
      </c>
      <c r="B1995" t="s">
        <v>5322</v>
      </c>
      <c r="C1995" t="s">
        <v>306</v>
      </c>
      <c r="D1995" t="s">
        <v>281</v>
      </c>
      <c r="E1995" t="s">
        <v>85</v>
      </c>
      <c r="F1995" t="s">
        <v>110</v>
      </c>
      <c r="G1995" t="s">
        <v>29</v>
      </c>
    </row>
    <row r="1996" spans="1:7" x14ac:dyDescent="0.25">
      <c r="A1996" t="s">
        <v>5078</v>
      </c>
      <c r="B1996" t="s">
        <v>5323</v>
      </c>
      <c r="C1996" t="s">
        <v>435</v>
      </c>
      <c r="D1996" t="s">
        <v>3021</v>
      </c>
      <c r="E1996" t="s">
        <v>109</v>
      </c>
      <c r="F1996" t="s">
        <v>90</v>
      </c>
      <c r="G1996" t="s">
        <v>87</v>
      </c>
    </row>
    <row r="1997" spans="1:7" x14ac:dyDescent="0.25">
      <c r="A1997" t="s">
        <v>4847</v>
      </c>
      <c r="B1997" t="s">
        <v>5324</v>
      </c>
      <c r="C1997" t="s">
        <v>271</v>
      </c>
      <c r="D1997" t="s">
        <v>272</v>
      </c>
      <c r="E1997" t="s">
        <v>85</v>
      </c>
      <c r="F1997" t="s">
        <v>90</v>
      </c>
      <c r="G1997" t="s">
        <v>87</v>
      </c>
    </row>
    <row r="1998" spans="1:7" x14ac:dyDescent="0.25">
      <c r="A1998" t="s">
        <v>5325</v>
      </c>
      <c r="B1998" t="s">
        <v>5326</v>
      </c>
      <c r="C1998" t="s">
        <v>319</v>
      </c>
      <c r="D1998" t="s">
        <v>301</v>
      </c>
      <c r="E1998" t="s">
        <v>85</v>
      </c>
      <c r="F1998" t="s">
        <v>90</v>
      </c>
      <c r="G1998" t="s">
        <v>35</v>
      </c>
    </row>
    <row r="1999" spans="1:7" x14ac:dyDescent="0.25">
      <c r="A1999" t="s">
        <v>4326</v>
      </c>
      <c r="B1999" t="s">
        <v>5327</v>
      </c>
      <c r="C1999" t="s">
        <v>435</v>
      </c>
      <c r="D1999" t="s">
        <v>3021</v>
      </c>
      <c r="E1999" t="s">
        <v>85</v>
      </c>
      <c r="F1999" t="s">
        <v>90</v>
      </c>
      <c r="G1999" t="s">
        <v>93</v>
      </c>
    </row>
    <row r="2000" spans="1:7" x14ac:dyDescent="0.25">
      <c r="A2000" t="s">
        <v>4326</v>
      </c>
      <c r="B2000" t="s">
        <v>5328</v>
      </c>
      <c r="C2000" t="s">
        <v>435</v>
      </c>
      <c r="D2000" t="s">
        <v>3021</v>
      </c>
      <c r="E2000" t="s">
        <v>85</v>
      </c>
      <c r="F2000" t="s">
        <v>90</v>
      </c>
      <c r="G2000" t="s">
        <v>93</v>
      </c>
    </row>
    <row r="2001" spans="1:7" x14ac:dyDescent="0.25">
      <c r="A2001" t="s">
        <v>4267</v>
      </c>
      <c r="B2001" t="s">
        <v>5329</v>
      </c>
      <c r="C2001" t="s">
        <v>435</v>
      </c>
      <c r="D2001" t="s">
        <v>3021</v>
      </c>
      <c r="E2001" t="s">
        <v>85</v>
      </c>
      <c r="F2001" t="s">
        <v>90</v>
      </c>
      <c r="G2001" t="s">
        <v>87</v>
      </c>
    </row>
  </sheetData>
  <sortState xmlns:xlrd2="http://schemas.microsoft.com/office/spreadsheetml/2017/richdata2" ref="A2:G1001">
    <sortCondition ref="A2:A100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8142-5ECC-4199-BB29-57C4478361FD}">
  <dimension ref="A1:F552"/>
  <sheetViews>
    <sheetView workbookViewId="0">
      <selection activeCell="I42" sqref="A42:I44"/>
    </sheetView>
  </sheetViews>
  <sheetFormatPr defaultRowHeight="15" x14ac:dyDescent="0.25"/>
  <sheetData>
    <row r="1" spans="1:6" x14ac:dyDescent="0.25">
      <c r="A1" t="s">
        <v>26</v>
      </c>
      <c r="B1" t="s">
        <v>47</v>
      </c>
      <c r="C1" t="s">
        <v>46</v>
      </c>
      <c r="D1" t="s">
        <v>77</v>
      </c>
      <c r="E1" t="s">
        <v>78</v>
      </c>
      <c r="F1" t="s">
        <v>79</v>
      </c>
    </row>
    <row r="2" spans="1:6" x14ac:dyDescent="0.25">
      <c r="A2" t="s">
        <v>84</v>
      </c>
      <c r="B2" t="s">
        <v>271</v>
      </c>
      <c r="C2" t="s">
        <v>272</v>
      </c>
      <c r="D2" t="s">
        <v>85</v>
      </c>
      <c r="E2" t="s">
        <v>86</v>
      </c>
      <c r="F2" t="s">
        <v>87</v>
      </c>
    </row>
    <row r="3" spans="1:6" x14ac:dyDescent="0.25">
      <c r="A3" t="s">
        <v>98</v>
      </c>
      <c r="B3" t="s">
        <v>280</v>
      </c>
      <c r="C3" t="s">
        <v>281</v>
      </c>
      <c r="D3" t="s">
        <v>85</v>
      </c>
      <c r="E3" t="s">
        <v>99</v>
      </c>
      <c r="F3" t="s">
        <v>48</v>
      </c>
    </row>
    <row r="4" spans="1:6" x14ac:dyDescent="0.25">
      <c r="A4" t="s">
        <v>101</v>
      </c>
      <c r="B4" t="s">
        <v>271</v>
      </c>
      <c r="C4" t="s">
        <v>272</v>
      </c>
      <c r="D4" t="s">
        <v>102</v>
      </c>
      <c r="E4" t="s">
        <v>90</v>
      </c>
      <c r="F4" t="s">
        <v>29</v>
      </c>
    </row>
    <row r="5" spans="1:6" x14ac:dyDescent="0.25">
      <c r="A5" t="s">
        <v>113</v>
      </c>
      <c r="B5" t="s">
        <v>50</v>
      </c>
      <c r="C5" t="s">
        <v>51</v>
      </c>
      <c r="D5" t="s">
        <v>102</v>
      </c>
      <c r="E5" t="s">
        <v>110</v>
      </c>
      <c r="F5" t="s">
        <v>48</v>
      </c>
    </row>
    <row r="6" spans="1:6" x14ac:dyDescent="0.25">
      <c r="A6" t="s">
        <v>98</v>
      </c>
      <c r="B6" t="s">
        <v>280</v>
      </c>
      <c r="C6" t="s">
        <v>281</v>
      </c>
      <c r="D6" t="s">
        <v>85</v>
      </c>
      <c r="E6" t="s">
        <v>114</v>
      </c>
      <c r="F6" t="s">
        <v>115</v>
      </c>
    </row>
    <row r="7" spans="1:6" x14ac:dyDescent="0.25">
      <c r="A7" t="s">
        <v>116</v>
      </c>
      <c r="B7" t="s">
        <v>271</v>
      </c>
      <c r="C7" t="s">
        <v>272</v>
      </c>
      <c r="D7" t="s">
        <v>95</v>
      </c>
      <c r="E7" t="s">
        <v>90</v>
      </c>
      <c r="F7" t="s">
        <v>93</v>
      </c>
    </row>
    <row r="8" spans="1:6" x14ac:dyDescent="0.25">
      <c r="A8" t="s">
        <v>118</v>
      </c>
      <c r="B8" t="s">
        <v>271</v>
      </c>
      <c r="C8" t="s">
        <v>272</v>
      </c>
      <c r="D8" t="s">
        <v>102</v>
      </c>
      <c r="E8" t="s">
        <v>90</v>
      </c>
      <c r="F8" t="s">
        <v>35</v>
      </c>
    </row>
    <row r="9" spans="1:6" x14ac:dyDescent="0.25">
      <c r="A9" t="s">
        <v>120</v>
      </c>
      <c r="B9" t="s">
        <v>53</v>
      </c>
      <c r="C9" t="s">
        <v>28</v>
      </c>
      <c r="D9" t="s">
        <v>85</v>
      </c>
      <c r="E9" t="s">
        <v>121</v>
      </c>
      <c r="F9" t="s">
        <v>115</v>
      </c>
    </row>
    <row r="10" spans="1:6" x14ac:dyDescent="0.25">
      <c r="A10" t="s">
        <v>122</v>
      </c>
      <c r="B10" t="s">
        <v>271</v>
      </c>
      <c r="C10" t="s">
        <v>272</v>
      </c>
      <c r="D10" t="s">
        <v>85</v>
      </c>
      <c r="E10" t="s">
        <v>86</v>
      </c>
      <c r="F10" t="s">
        <v>87</v>
      </c>
    </row>
    <row r="11" spans="1:6" x14ac:dyDescent="0.25">
      <c r="A11" t="s">
        <v>116</v>
      </c>
      <c r="B11" t="s">
        <v>271</v>
      </c>
      <c r="C11" t="s">
        <v>272</v>
      </c>
      <c r="D11" t="s">
        <v>95</v>
      </c>
      <c r="E11" t="s">
        <v>90</v>
      </c>
      <c r="F11" t="s">
        <v>93</v>
      </c>
    </row>
    <row r="12" spans="1:6" x14ac:dyDescent="0.25">
      <c r="A12" t="s">
        <v>123</v>
      </c>
      <c r="B12" t="s">
        <v>271</v>
      </c>
      <c r="C12" t="s">
        <v>272</v>
      </c>
      <c r="D12" t="s">
        <v>95</v>
      </c>
      <c r="E12" t="s">
        <v>90</v>
      </c>
      <c r="F12" t="s">
        <v>87</v>
      </c>
    </row>
    <row r="13" spans="1:6" x14ac:dyDescent="0.25">
      <c r="A13" t="s">
        <v>124</v>
      </c>
      <c r="B13" t="s">
        <v>271</v>
      </c>
      <c r="C13" t="s">
        <v>272</v>
      </c>
      <c r="D13" t="s">
        <v>95</v>
      </c>
      <c r="E13" t="s">
        <v>86</v>
      </c>
      <c r="F13" t="s">
        <v>87</v>
      </c>
    </row>
    <row r="14" spans="1:6" x14ac:dyDescent="0.25">
      <c r="A14" t="s">
        <v>98</v>
      </c>
      <c r="B14" t="s">
        <v>280</v>
      </c>
      <c r="C14" t="s">
        <v>281</v>
      </c>
      <c r="D14" t="s">
        <v>85</v>
      </c>
      <c r="E14" t="s">
        <v>99</v>
      </c>
      <c r="F14" t="s">
        <v>115</v>
      </c>
    </row>
    <row r="15" spans="1:6" x14ac:dyDescent="0.25">
      <c r="A15" t="s">
        <v>129</v>
      </c>
      <c r="B15" t="s">
        <v>271</v>
      </c>
      <c r="C15" t="s">
        <v>272</v>
      </c>
      <c r="D15" t="s">
        <v>95</v>
      </c>
      <c r="E15" t="s">
        <v>90</v>
      </c>
      <c r="F15" t="s">
        <v>91</v>
      </c>
    </row>
    <row r="16" spans="1:6" x14ac:dyDescent="0.25">
      <c r="A16" t="s">
        <v>131</v>
      </c>
      <c r="B16" t="s">
        <v>288</v>
      </c>
      <c r="C16" t="s">
        <v>28</v>
      </c>
      <c r="D16" t="s">
        <v>132</v>
      </c>
      <c r="E16" t="s">
        <v>114</v>
      </c>
      <c r="F16" t="s">
        <v>115</v>
      </c>
    </row>
    <row r="17" spans="1:6" x14ac:dyDescent="0.25">
      <c r="A17" t="s">
        <v>133</v>
      </c>
      <c r="B17" t="s">
        <v>289</v>
      </c>
      <c r="C17" t="s">
        <v>28</v>
      </c>
      <c r="D17" t="s">
        <v>134</v>
      </c>
      <c r="E17" t="s">
        <v>110</v>
      </c>
      <c r="F17" t="s">
        <v>29</v>
      </c>
    </row>
    <row r="18" spans="1:6" x14ac:dyDescent="0.25">
      <c r="A18" t="s">
        <v>92</v>
      </c>
      <c r="B18" t="s">
        <v>291</v>
      </c>
      <c r="C18" t="s">
        <v>292</v>
      </c>
      <c r="D18" t="s">
        <v>85</v>
      </c>
      <c r="E18" t="s">
        <v>90</v>
      </c>
      <c r="F18" t="s">
        <v>35</v>
      </c>
    </row>
    <row r="19" spans="1:6" x14ac:dyDescent="0.25">
      <c r="A19" t="s">
        <v>118</v>
      </c>
      <c r="B19" t="s">
        <v>293</v>
      </c>
      <c r="C19" t="s">
        <v>294</v>
      </c>
      <c r="D19" t="s">
        <v>102</v>
      </c>
      <c r="E19" t="s">
        <v>90</v>
      </c>
      <c r="F19" t="s">
        <v>135</v>
      </c>
    </row>
    <row r="20" spans="1:6" x14ac:dyDescent="0.25">
      <c r="A20" t="s">
        <v>137</v>
      </c>
      <c r="B20" t="s">
        <v>295</v>
      </c>
      <c r="C20" t="s">
        <v>292</v>
      </c>
      <c r="D20" t="s">
        <v>109</v>
      </c>
      <c r="E20" t="s">
        <v>90</v>
      </c>
      <c r="F20" t="s">
        <v>93</v>
      </c>
    </row>
    <row r="21" spans="1:6" x14ac:dyDescent="0.25">
      <c r="A21" t="s">
        <v>140</v>
      </c>
      <c r="B21" t="s">
        <v>296</v>
      </c>
      <c r="C21" t="s">
        <v>297</v>
      </c>
      <c r="D21" t="s">
        <v>134</v>
      </c>
      <c r="E21" t="s">
        <v>90</v>
      </c>
      <c r="F21" t="s">
        <v>29</v>
      </c>
    </row>
    <row r="22" spans="1:6" x14ac:dyDescent="0.25">
      <c r="A22" t="s">
        <v>141</v>
      </c>
      <c r="B22" t="s">
        <v>271</v>
      </c>
      <c r="C22" t="s">
        <v>272</v>
      </c>
      <c r="D22" t="s">
        <v>95</v>
      </c>
      <c r="E22" t="s">
        <v>86</v>
      </c>
      <c r="F22" t="s">
        <v>87</v>
      </c>
    </row>
    <row r="23" spans="1:6" x14ac:dyDescent="0.25">
      <c r="A23" t="s">
        <v>142</v>
      </c>
      <c r="B23" t="s">
        <v>298</v>
      </c>
      <c r="C23" t="s">
        <v>299</v>
      </c>
      <c r="D23" t="s">
        <v>85</v>
      </c>
      <c r="E23" t="s">
        <v>110</v>
      </c>
      <c r="F23" t="s">
        <v>35</v>
      </c>
    </row>
    <row r="24" spans="1:6" x14ac:dyDescent="0.25">
      <c r="A24" t="s">
        <v>137</v>
      </c>
      <c r="B24" t="s">
        <v>280</v>
      </c>
      <c r="C24" t="s">
        <v>281</v>
      </c>
      <c r="D24" t="s">
        <v>85</v>
      </c>
      <c r="E24" t="s">
        <v>90</v>
      </c>
      <c r="F24" t="s">
        <v>35</v>
      </c>
    </row>
    <row r="25" spans="1:6" x14ac:dyDescent="0.25">
      <c r="A25" t="s">
        <v>145</v>
      </c>
      <c r="B25" t="s">
        <v>271</v>
      </c>
      <c r="C25" t="s">
        <v>272</v>
      </c>
      <c r="D25" t="s">
        <v>89</v>
      </c>
      <c r="E25" t="s">
        <v>90</v>
      </c>
      <c r="F25" t="s">
        <v>87</v>
      </c>
    </row>
    <row r="26" spans="1:6" x14ac:dyDescent="0.25">
      <c r="A26" t="s">
        <v>112</v>
      </c>
      <c r="B26" t="s">
        <v>271</v>
      </c>
      <c r="C26" t="s">
        <v>272</v>
      </c>
      <c r="D26" t="s">
        <v>95</v>
      </c>
      <c r="E26" t="s">
        <v>90</v>
      </c>
      <c r="F26" t="s">
        <v>93</v>
      </c>
    </row>
    <row r="27" spans="1:6" x14ac:dyDescent="0.25">
      <c r="A27" t="s">
        <v>137</v>
      </c>
      <c r="B27" t="s">
        <v>295</v>
      </c>
      <c r="C27" t="s">
        <v>292</v>
      </c>
      <c r="D27" t="s">
        <v>109</v>
      </c>
      <c r="E27" t="s">
        <v>90</v>
      </c>
      <c r="F27" t="s">
        <v>93</v>
      </c>
    </row>
    <row r="28" spans="1:6" x14ac:dyDescent="0.25">
      <c r="A28" t="s">
        <v>146</v>
      </c>
      <c r="B28" t="s">
        <v>280</v>
      </c>
      <c r="C28" t="s">
        <v>281</v>
      </c>
      <c r="D28" t="s">
        <v>134</v>
      </c>
      <c r="E28" t="s">
        <v>90</v>
      </c>
      <c r="F28" t="s">
        <v>35</v>
      </c>
    </row>
    <row r="29" spans="1:6" x14ac:dyDescent="0.25">
      <c r="A29" t="s">
        <v>137</v>
      </c>
      <c r="B29" t="s">
        <v>280</v>
      </c>
      <c r="C29" t="s">
        <v>281</v>
      </c>
      <c r="D29" t="s">
        <v>85</v>
      </c>
      <c r="E29" t="s">
        <v>90</v>
      </c>
      <c r="F29" t="s">
        <v>35</v>
      </c>
    </row>
    <row r="30" spans="1:6" x14ac:dyDescent="0.25">
      <c r="A30" t="s">
        <v>147</v>
      </c>
      <c r="B30" t="s">
        <v>303</v>
      </c>
      <c r="C30" t="s">
        <v>304</v>
      </c>
      <c r="D30" t="s">
        <v>95</v>
      </c>
      <c r="E30" t="s">
        <v>86</v>
      </c>
      <c r="F30" t="s">
        <v>93</v>
      </c>
    </row>
    <row r="31" spans="1:6" x14ac:dyDescent="0.25">
      <c r="A31" t="s">
        <v>137</v>
      </c>
      <c r="B31" t="s">
        <v>295</v>
      </c>
      <c r="C31" t="s">
        <v>292</v>
      </c>
      <c r="D31" t="s">
        <v>109</v>
      </c>
      <c r="E31" t="s">
        <v>90</v>
      </c>
      <c r="F31" t="s">
        <v>93</v>
      </c>
    </row>
    <row r="32" spans="1:6" x14ac:dyDescent="0.25">
      <c r="A32" t="s">
        <v>148</v>
      </c>
      <c r="B32" t="s">
        <v>305</v>
      </c>
      <c r="C32" t="s">
        <v>304</v>
      </c>
      <c r="D32" t="s">
        <v>89</v>
      </c>
      <c r="E32" t="s">
        <v>86</v>
      </c>
      <c r="F32" t="s">
        <v>91</v>
      </c>
    </row>
    <row r="33" spans="1:6" x14ac:dyDescent="0.25">
      <c r="A33" t="s">
        <v>137</v>
      </c>
      <c r="B33" t="s">
        <v>295</v>
      </c>
      <c r="C33" t="s">
        <v>292</v>
      </c>
      <c r="D33" t="s">
        <v>109</v>
      </c>
      <c r="E33" t="s">
        <v>90</v>
      </c>
      <c r="F33" t="s">
        <v>93</v>
      </c>
    </row>
    <row r="34" spans="1:6" x14ac:dyDescent="0.25">
      <c r="A34" t="s">
        <v>92</v>
      </c>
      <c r="B34" t="s">
        <v>291</v>
      </c>
      <c r="C34" t="s">
        <v>292</v>
      </c>
      <c r="D34" t="s">
        <v>85</v>
      </c>
      <c r="E34" t="s">
        <v>90</v>
      </c>
      <c r="F34" t="s">
        <v>35</v>
      </c>
    </row>
    <row r="35" spans="1:6" x14ac:dyDescent="0.25">
      <c r="A35" t="s">
        <v>154</v>
      </c>
      <c r="B35" t="s">
        <v>32</v>
      </c>
      <c r="C35" t="s">
        <v>33</v>
      </c>
      <c r="D35" t="s">
        <v>102</v>
      </c>
      <c r="E35" t="s">
        <v>110</v>
      </c>
      <c r="F35" t="s">
        <v>35</v>
      </c>
    </row>
    <row r="36" spans="1:6" x14ac:dyDescent="0.25">
      <c r="A36" t="s">
        <v>158</v>
      </c>
      <c r="B36" t="s">
        <v>311</v>
      </c>
      <c r="C36" t="s">
        <v>272</v>
      </c>
      <c r="D36" t="s">
        <v>89</v>
      </c>
      <c r="E36" t="s">
        <v>90</v>
      </c>
      <c r="F36" t="s">
        <v>93</v>
      </c>
    </row>
    <row r="37" spans="1:6" x14ac:dyDescent="0.25">
      <c r="A37" t="s">
        <v>113</v>
      </c>
      <c r="B37" t="s">
        <v>50</v>
      </c>
      <c r="C37" t="s">
        <v>51</v>
      </c>
      <c r="D37" t="s">
        <v>102</v>
      </c>
      <c r="E37" t="s">
        <v>90</v>
      </c>
      <c r="F37" t="s">
        <v>35</v>
      </c>
    </row>
    <row r="38" spans="1:6" x14ac:dyDescent="0.25">
      <c r="A38" t="s">
        <v>84</v>
      </c>
      <c r="B38" t="s">
        <v>271</v>
      </c>
      <c r="C38" t="s">
        <v>272</v>
      </c>
      <c r="D38" t="s">
        <v>85</v>
      </c>
      <c r="E38" t="s">
        <v>86</v>
      </c>
      <c r="F38" t="s">
        <v>87</v>
      </c>
    </row>
    <row r="39" spans="1:6" x14ac:dyDescent="0.25">
      <c r="A39" t="s">
        <v>104</v>
      </c>
      <c r="B39" t="s">
        <v>50</v>
      </c>
      <c r="C39" t="s">
        <v>51</v>
      </c>
      <c r="D39" t="s">
        <v>102</v>
      </c>
      <c r="E39" t="s">
        <v>90</v>
      </c>
      <c r="F39" t="s">
        <v>35</v>
      </c>
    </row>
    <row r="40" spans="1:6" x14ac:dyDescent="0.25">
      <c r="A40" t="s">
        <v>161</v>
      </c>
      <c r="B40" t="s">
        <v>50</v>
      </c>
      <c r="C40" t="s">
        <v>51</v>
      </c>
      <c r="D40" t="s">
        <v>132</v>
      </c>
      <c r="E40" t="s">
        <v>110</v>
      </c>
      <c r="F40" t="s">
        <v>48</v>
      </c>
    </row>
    <row r="41" spans="1:6" x14ac:dyDescent="0.25">
      <c r="A41" t="s">
        <v>104</v>
      </c>
      <c r="B41" t="s">
        <v>50</v>
      </c>
      <c r="C41" t="s">
        <v>51</v>
      </c>
      <c r="D41" t="s">
        <v>102</v>
      </c>
      <c r="E41" t="s">
        <v>90</v>
      </c>
      <c r="F41" t="s">
        <v>35</v>
      </c>
    </row>
    <row r="42" spans="1:6" x14ac:dyDescent="0.25">
      <c r="A42" t="s">
        <v>162</v>
      </c>
      <c r="B42" t="s">
        <v>50</v>
      </c>
      <c r="C42" t="s">
        <v>51</v>
      </c>
      <c r="D42" t="s">
        <v>85</v>
      </c>
      <c r="E42" t="s">
        <v>90</v>
      </c>
      <c r="F42" t="s">
        <v>35</v>
      </c>
    </row>
    <row r="43" spans="1:6" x14ac:dyDescent="0.25">
      <c r="A43" t="s">
        <v>138</v>
      </c>
      <c r="B43" t="s">
        <v>295</v>
      </c>
      <c r="C43" t="s">
        <v>292</v>
      </c>
      <c r="D43" t="s">
        <v>89</v>
      </c>
      <c r="E43" t="s">
        <v>90</v>
      </c>
      <c r="F43" t="s">
        <v>93</v>
      </c>
    </row>
    <row r="44" spans="1:6" x14ac:dyDescent="0.25">
      <c r="A44" t="s">
        <v>161</v>
      </c>
      <c r="B44" t="s">
        <v>50</v>
      </c>
      <c r="C44" t="s">
        <v>51</v>
      </c>
      <c r="D44" t="s">
        <v>134</v>
      </c>
      <c r="E44" t="s">
        <v>110</v>
      </c>
      <c r="F44" t="s">
        <v>48</v>
      </c>
    </row>
    <row r="45" spans="1:6" x14ac:dyDescent="0.25">
      <c r="A45" t="s">
        <v>163</v>
      </c>
      <c r="B45" t="s">
        <v>295</v>
      </c>
      <c r="C45" t="s">
        <v>292</v>
      </c>
      <c r="D45" t="s">
        <v>109</v>
      </c>
      <c r="E45" t="s">
        <v>90</v>
      </c>
      <c r="F45" t="s">
        <v>93</v>
      </c>
    </row>
    <row r="46" spans="1:6" x14ac:dyDescent="0.25">
      <c r="A46" t="s">
        <v>167</v>
      </c>
      <c r="B46" t="s">
        <v>315</v>
      </c>
      <c r="C46" t="s">
        <v>316</v>
      </c>
      <c r="D46" t="s">
        <v>102</v>
      </c>
      <c r="E46" t="s">
        <v>168</v>
      </c>
      <c r="F46" t="s">
        <v>29</v>
      </c>
    </row>
    <row r="47" spans="1:6" x14ac:dyDescent="0.25">
      <c r="A47" t="s">
        <v>49</v>
      </c>
      <c r="B47" t="s">
        <v>280</v>
      </c>
      <c r="C47" t="s">
        <v>281</v>
      </c>
      <c r="D47" t="s">
        <v>134</v>
      </c>
      <c r="E47" t="s">
        <v>90</v>
      </c>
      <c r="F47" t="s">
        <v>35</v>
      </c>
    </row>
    <row r="48" spans="1:6" x14ac:dyDescent="0.25">
      <c r="A48" t="s">
        <v>104</v>
      </c>
      <c r="B48" t="s">
        <v>280</v>
      </c>
      <c r="C48" t="s">
        <v>281</v>
      </c>
      <c r="D48" t="s">
        <v>134</v>
      </c>
      <c r="E48" t="s">
        <v>110</v>
      </c>
      <c r="F48" t="s">
        <v>48</v>
      </c>
    </row>
    <row r="49" spans="1:6" x14ac:dyDescent="0.25">
      <c r="A49" t="s">
        <v>146</v>
      </c>
      <c r="B49" t="s">
        <v>280</v>
      </c>
      <c r="C49" t="s">
        <v>281</v>
      </c>
      <c r="D49" t="s">
        <v>134</v>
      </c>
      <c r="E49" t="s">
        <v>90</v>
      </c>
      <c r="F49" t="s">
        <v>35</v>
      </c>
    </row>
    <row r="50" spans="1:6" x14ac:dyDescent="0.25">
      <c r="A50" t="s">
        <v>170</v>
      </c>
      <c r="B50" t="s">
        <v>293</v>
      </c>
      <c r="C50" t="s">
        <v>294</v>
      </c>
      <c r="D50" t="s">
        <v>102</v>
      </c>
      <c r="E50" t="s">
        <v>90</v>
      </c>
      <c r="F50" t="s">
        <v>105</v>
      </c>
    </row>
    <row r="51" spans="1:6" x14ac:dyDescent="0.25">
      <c r="A51" t="s">
        <v>139</v>
      </c>
      <c r="B51" t="s">
        <v>311</v>
      </c>
      <c r="C51" t="s">
        <v>272</v>
      </c>
      <c r="D51" t="s">
        <v>95</v>
      </c>
      <c r="E51" t="s">
        <v>90</v>
      </c>
      <c r="F51" t="s">
        <v>93</v>
      </c>
    </row>
    <row r="52" spans="1:6" x14ac:dyDescent="0.25">
      <c r="A52" t="s">
        <v>112</v>
      </c>
      <c r="B52" t="s">
        <v>271</v>
      </c>
      <c r="C52" t="s">
        <v>272</v>
      </c>
      <c r="D52" t="s">
        <v>95</v>
      </c>
      <c r="E52" t="s">
        <v>90</v>
      </c>
      <c r="F52" t="s">
        <v>93</v>
      </c>
    </row>
    <row r="53" spans="1:6" x14ac:dyDescent="0.25">
      <c r="A53" t="s">
        <v>173</v>
      </c>
      <c r="B53" t="s">
        <v>271</v>
      </c>
      <c r="C53" t="s">
        <v>272</v>
      </c>
      <c r="D53" t="s">
        <v>89</v>
      </c>
      <c r="E53" t="s">
        <v>90</v>
      </c>
      <c r="F53" t="s">
        <v>93</v>
      </c>
    </row>
    <row r="54" spans="1:6" x14ac:dyDescent="0.25">
      <c r="A54" t="s">
        <v>31</v>
      </c>
      <c r="B54" t="s">
        <v>32</v>
      </c>
      <c r="C54" t="s">
        <v>33</v>
      </c>
      <c r="D54" t="s">
        <v>102</v>
      </c>
      <c r="E54" t="s">
        <v>90</v>
      </c>
      <c r="F54" t="s">
        <v>29</v>
      </c>
    </row>
    <row r="55" spans="1:6" x14ac:dyDescent="0.25">
      <c r="A55" t="s">
        <v>155</v>
      </c>
      <c r="B55" t="s">
        <v>280</v>
      </c>
      <c r="C55" t="s">
        <v>281</v>
      </c>
      <c r="D55" t="s">
        <v>127</v>
      </c>
      <c r="E55" t="s">
        <v>114</v>
      </c>
      <c r="F55" t="s">
        <v>48</v>
      </c>
    </row>
    <row r="56" spans="1:6" x14ac:dyDescent="0.25">
      <c r="A56" t="s">
        <v>174</v>
      </c>
      <c r="B56" t="s">
        <v>320</v>
      </c>
      <c r="C56" t="s">
        <v>316</v>
      </c>
      <c r="D56" t="s">
        <v>102</v>
      </c>
      <c r="E56" t="s">
        <v>168</v>
      </c>
      <c r="F56" t="s">
        <v>29</v>
      </c>
    </row>
    <row r="57" spans="1:6" x14ac:dyDescent="0.25">
      <c r="A57" t="s">
        <v>175</v>
      </c>
      <c r="B57" t="s">
        <v>27</v>
      </c>
      <c r="C57" t="s">
        <v>28</v>
      </c>
      <c r="D57" t="s">
        <v>85</v>
      </c>
      <c r="E57" t="s">
        <v>90</v>
      </c>
      <c r="F57" t="s">
        <v>105</v>
      </c>
    </row>
    <row r="58" spans="1:6" x14ac:dyDescent="0.25">
      <c r="A58" t="s">
        <v>104</v>
      </c>
      <c r="B58" t="s">
        <v>50</v>
      </c>
      <c r="C58" t="s">
        <v>51</v>
      </c>
      <c r="D58" t="s">
        <v>102</v>
      </c>
      <c r="E58" t="s">
        <v>90</v>
      </c>
      <c r="F58" t="s">
        <v>35</v>
      </c>
    </row>
    <row r="59" spans="1:6" x14ac:dyDescent="0.25">
      <c r="A59" t="s">
        <v>176</v>
      </c>
      <c r="B59" t="s">
        <v>32</v>
      </c>
      <c r="C59" t="s">
        <v>33</v>
      </c>
      <c r="D59" t="s">
        <v>109</v>
      </c>
      <c r="E59" t="s">
        <v>90</v>
      </c>
      <c r="F59" t="s">
        <v>35</v>
      </c>
    </row>
    <row r="60" spans="1:6" x14ac:dyDescent="0.25">
      <c r="A60" t="s">
        <v>142</v>
      </c>
      <c r="B60" t="s">
        <v>298</v>
      </c>
      <c r="C60" t="s">
        <v>299</v>
      </c>
      <c r="D60" t="s">
        <v>85</v>
      </c>
      <c r="E60" t="s">
        <v>110</v>
      </c>
      <c r="F60" t="s">
        <v>48</v>
      </c>
    </row>
    <row r="61" spans="1:6" x14ac:dyDescent="0.25">
      <c r="A61" t="s">
        <v>97</v>
      </c>
      <c r="B61" t="s">
        <v>321</v>
      </c>
      <c r="C61" t="s">
        <v>297</v>
      </c>
      <c r="D61" t="s">
        <v>127</v>
      </c>
      <c r="E61" t="s">
        <v>110</v>
      </c>
      <c r="F61" t="s">
        <v>48</v>
      </c>
    </row>
    <row r="62" spans="1:6" x14ac:dyDescent="0.25">
      <c r="A62" t="s">
        <v>137</v>
      </c>
      <c r="B62" t="s">
        <v>322</v>
      </c>
      <c r="C62" t="s">
        <v>33</v>
      </c>
      <c r="D62" t="s">
        <v>85</v>
      </c>
      <c r="E62" t="s">
        <v>90</v>
      </c>
      <c r="F62" t="s">
        <v>35</v>
      </c>
    </row>
    <row r="63" spans="1:6" x14ac:dyDescent="0.25">
      <c r="A63" t="s">
        <v>178</v>
      </c>
      <c r="B63" t="s">
        <v>54</v>
      </c>
      <c r="C63" t="s">
        <v>33</v>
      </c>
      <c r="D63" t="s">
        <v>85</v>
      </c>
      <c r="E63" t="s">
        <v>90</v>
      </c>
      <c r="F63" t="s">
        <v>105</v>
      </c>
    </row>
    <row r="64" spans="1:6" x14ac:dyDescent="0.25">
      <c r="A64" t="s">
        <v>179</v>
      </c>
      <c r="B64" t="s">
        <v>271</v>
      </c>
      <c r="C64" t="s">
        <v>272</v>
      </c>
      <c r="D64" t="s">
        <v>180</v>
      </c>
      <c r="E64" t="s">
        <v>90</v>
      </c>
      <c r="F64" t="s">
        <v>87</v>
      </c>
    </row>
    <row r="65" spans="1:6" x14ac:dyDescent="0.25">
      <c r="A65" t="s">
        <v>112</v>
      </c>
      <c r="B65" t="s">
        <v>271</v>
      </c>
      <c r="C65" t="s">
        <v>272</v>
      </c>
      <c r="D65" t="s">
        <v>95</v>
      </c>
      <c r="E65" t="s">
        <v>90</v>
      </c>
      <c r="F65" t="s">
        <v>93</v>
      </c>
    </row>
    <row r="66" spans="1:6" x14ac:dyDescent="0.25">
      <c r="A66" t="s">
        <v>120</v>
      </c>
      <c r="B66" t="s">
        <v>53</v>
      </c>
      <c r="C66" t="s">
        <v>28</v>
      </c>
      <c r="D66" t="s">
        <v>85</v>
      </c>
      <c r="E66" t="s">
        <v>110</v>
      </c>
      <c r="F66" t="s">
        <v>29</v>
      </c>
    </row>
    <row r="67" spans="1:6" x14ac:dyDescent="0.25">
      <c r="A67" t="s">
        <v>185</v>
      </c>
      <c r="B67" t="s">
        <v>325</v>
      </c>
      <c r="C67" t="s">
        <v>52</v>
      </c>
      <c r="D67" t="s">
        <v>186</v>
      </c>
      <c r="E67" t="s">
        <v>110</v>
      </c>
      <c r="F67" t="s">
        <v>48</v>
      </c>
    </row>
    <row r="68" spans="1:6" x14ac:dyDescent="0.25">
      <c r="A68" t="s">
        <v>142</v>
      </c>
      <c r="B68" t="s">
        <v>50</v>
      </c>
      <c r="C68" t="s">
        <v>51</v>
      </c>
      <c r="D68" t="s">
        <v>85</v>
      </c>
      <c r="E68" t="s">
        <v>90</v>
      </c>
      <c r="F68" t="s">
        <v>35</v>
      </c>
    </row>
    <row r="69" spans="1:6" x14ac:dyDescent="0.25">
      <c r="A69" t="s">
        <v>187</v>
      </c>
      <c r="B69" t="s">
        <v>326</v>
      </c>
      <c r="C69" t="s">
        <v>281</v>
      </c>
      <c r="D69" t="s">
        <v>85</v>
      </c>
      <c r="E69" t="s">
        <v>90</v>
      </c>
      <c r="F69" t="s">
        <v>35</v>
      </c>
    </row>
    <row r="70" spans="1:6" x14ac:dyDescent="0.25">
      <c r="A70" t="s">
        <v>49</v>
      </c>
      <c r="B70" t="s">
        <v>50</v>
      </c>
      <c r="C70" t="s">
        <v>51</v>
      </c>
      <c r="D70" t="s">
        <v>134</v>
      </c>
      <c r="E70" t="s">
        <v>110</v>
      </c>
      <c r="F70" t="s">
        <v>35</v>
      </c>
    </row>
    <row r="71" spans="1:6" x14ac:dyDescent="0.25">
      <c r="A71" t="s">
        <v>189</v>
      </c>
      <c r="B71" t="s">
        <v>329</v>
      </c>
      <c r="C71" t="s">
        <v>330</v>
      </c>
      <c r="D71" t="s">
        <v>132</v>
      </c>
      <c r="E71" t="s">
        <v>110</v>
      </c>
      <c r="F71" t="s">
        <v>48</v>
      </c>
    </row>
    <row r="72" spans="1:6" x14ac:dyDescent="0.25">
      <c r="A72" t="s">
        <v>190</v>
      </c>
      <c r="B72" t="s">
        <v>331</v>
      </c>
      <c r="C72" t="s">
        <v>332</v>
      </c>
      <c r="D72" t="s">
        <v>134</v>
      </c>
      <c r="E72" t="s">
        <v>110</v>
      </c>
      <c r="F72" t="s">
        <v>115</v>
      </c>
    </row>
    <row r="73" spans="1:6" x14ac:dyDescent="0.25">
      <c r="A73" t="s">
        <v>191</v>
      </c>
      <c r="B73" t="s">
        <v>333</v>
      </c>
      <c r="C73" t="s">
        <v>328</v>
      </c>
      <c r="D73" t="s">
        <v>132</v>
      </c>
      <c r="E73" t="s">
        <v>110</v>
      </c>
      <c r="F73" t="s">
        <v>48</v>
      </c>
    </row>
    <row r="74" spans="1:6" x14ac:dyDescent="0.25">
      <c r="A74" t="s">
        <v>192</v>
      </c>
      <c r="B74" t="s">
        <v>333</v>
      </c>
      <c r="C74" t="s">
        <v>328</v>
      </c>
      <c r="D74" t="s">
        <v>193</v>
      </c>
      <c r="E74" t="s">
        <v>110</v>
      </c>
      <c r="F74" t="s">
        <v>48</v>
      </c>
    </row>
    <row r="75" spans="1:6" x14ac:dyDescent="0.25">
      <c r="A75" t="s">
        <v>194</v>
      </c>
      <c r="B75" t="s">
        <v>334</v>
      </c>
      <c r="C75" t="s">
        <v>328</v>
      </c>
      <c r="D75" t="s">
        <v>132</v>
      </c>
      <c r="E75" t="s">
        <v>110</v>
      </c>
      <c r="F75" t="s">
        <v>48</v>
      </c>
    </row>
    <row r="76" spans="1:6" x14ac:dyDescent="0.25">
      <c r="A76" t="s">
        <v>195</v>
      </c>
      <c r="B76" t="s">
        <v>334</v>
      </c>
      <c r="C76" t="s">
        <v>335</v>
      </c>
      <c r="D76" t="s">
        <v>132</v>
      </c>
      <c r="E76" t="s">
        <v>110</v>
      </c>
      <c r="F76" t="s">
        <v>48</v>
      </c>
    </row>
    <row r="77" spans="1:6" x14ac:dyDescent="0.25">
      <c r="A77" t="s">
        <v>194</v>
      </c>
      <c r="B77" t="s">
        <v>334</v>
      </c>
      <c r="C77" t="s">
        <v>328</v>
      </c>
      <c r="D77" t="s">
        <v>134</v>
      </c>
      <c r="E77" t="s">
        <v>110</v>
      </c>
      <c r="F77" t="s">
        <v>48</v>
      </c>
    </row>
    <row r="78" spans="1:6" x14ac:dyDescent="0.25">
      <c r="A78" t="s">
        <v>196</v>
      </c>
      <c r="B78" t="s">
        <v>334</v>
      </c>
      <c r="C78" t="s">
        <v>328</v>
      </c>
      <c r="D78" t="s">
        <v>132</v>
      </c>
      <c r="E78" t="s">
        <v>110</v>
      </c>
      <c r="F78" t="s">
        <v>48</v>
      </c>
    </row>
    <row r="79" spans="1:6" x14ac:dyDescent="0.25">
      <c r="A79" t="s">
        <v>195</v>
      </c>
      <c r="B79" t="s">
        <v>334</v>
      </c>
      <c r="C79" t="s">
        <v>335</v>
      </c>
      <c r="D79" t="s">
        <v>132</v>
      </c>
      <c r="E79" t="s">
        <v>110</v>
      </c>
      <c r="F79" t="s">
        <v>48</v>
      </c>
    </row>
    <row r="80" spans="1:6" x14ac:dyDescent="0.25">
      <c r="A80" t="s">
        <v>194</v>
      </c>
      <c r="B80" t="s">
        <v>334</v>
      </c>
      <c r="C80" t="s">
        <v>328</v>
      </c>
      <c r="D80" t="s">
        <v>132</v>
      </c>
      <c r="E80" t="s">
        <v>99</v>
      </c>
      <c r="F80" t="s">
        <v>197</v>
      </c>
    </row>
    <row r="81" spans="1:6" x14ac:dyDescent="0.25">
      <c r="A81" t="s">
        <v>194</v>
      </c>
      <c r="B81" t="s">
        <v>334</v>
      </c>
      <c r="C81" t="s">
        <v>328</v>
      </c>
      <c r="D81" t="s">
        <v>132</v>
      </c>
      <c r="E81" t="s">
        <v>110</v>
      </c>
      <c r="F81" t="s">
        <v>48</v>
      </c>
    </row>
    <row r="82" spans="1:6" x14ac:dyDescent="0.25">
      <c r="A82" t="s">
        <v>189</v>
      </c>
      <c r="B82" t="s">
        <v>329</v>
      </c>
      <c r="C82" t="s">
        <v>330</v>
      </c>
      <c r="D82" t="s">
        <v>132</v>
      </c>
      <c r="E82" t="s">
        <v>99</v>
      </c>
      <c r="F82" t="s">
        <v>115</v>
      </c>
    </row>
    <row r="83" spans="1:6" x14ac:dyDescent="0.25">
      <c r="A83" t="s">
        <v>195</v>
      </c>
      <c r="B83" t="s">
        <v>334</v>
      </c>
      <c r="C83" t="s">
        <v>335</v>
      </c>
      <c r="D83" t="s">
        <v>132</v>
      </c>
      <c r="E83" t="s">
        <v>110</v>
      </c>
      <c r="F83" t="s">
        <v>48</v>
      </c>
    </row>
    <row r="84" spans="1:6" x14ac:dyDescent="0.25">
      <c r="A84" t="s">
        <v>199</v>
      </c>
      <c r="B84" t="s">
        <v>336</v>
      </c>
      <c r="C84" t="s">
        <v>332</v>
      </c>
      <c r="D84" t="s">
        <v>132</v>
      </c>
      <c r="E84" t="s">
        <v>110</v>
      </c>
      <c r="F84" t="s">
        <v>48</v>
      </c>
    </row>
    <row r="85" spans="1:6" x14ac:dyDescent="0.25">
      <c r="A85" t="s">
        <v>194</v>
      </c>
      <c r="B85" t="s">
        <v>334</v>
      </c>
      <c r="C85" t="s">
        <v>328</v>
      </c>
      <c r="D85" t="s">
        <v>132</v>
      </c>
      <c r="E85" t="s">
        <v>110</v>
      </c>
      <c r="F85" t="s">
        <v>48</v>
      </c>
    </row>
    <row r="86" spans="1:6" x14ac:dyDescent="0.25">
      <c r="A86" t="s">
        <v>189</v>
      </c>
      <c r="B86" t="s">
        <v>334</v>
      </c>
      <c r="C86" t="s">
        <v>330</v>
      </c>
      <c r="D86" t="s">
        <v>132</v>
      </c>
      <c r="E86" t="s">
        <v>110</v>
      </c>
      <c r="F86" t="s">
        <v>115</v>
      </c>
    </row>
    <row r="87" spans="1:6" x14ac:dyDescent="0.25">
      <c r="A87" t="s">
        <v>190</v>
      </c>
      <c r="B87" t="s">
        <v>329</v>
      </c>
      <c r="C87" t="s">
        <v>328</v>
      </c>
      <c r="D87" t="s">
        <v>132</v>
      </c>
      <c r="E87" t="s">
        <v>110</v>
      </c>
      <c r="F87" t="s">
        <v>48</v>
      </c>
    </row>
    <row r="88" spans="1:6" x14ac:dyDescent="0.25">
      <c r="A88" t="s">
        <v>191</v>
      </c>
      <c r="B88" t="s">
        <v>333</v>
      </c>
      <c r="C88" t="s">
        <v>328</v>
      </c>
      <c r="D88" t="s">
        <v>200</v>
      </c>
      <c r="E88" t="s">
        <v>110</v>
      </c>
      <c r="F88" t="s">
        <v>48</v>
      </c>
    </row>
    <row r="89" spans="1:6" x14ac:dyDescent="0.25">
      <c r="A89" t="s">
        <v>194</v>
      </c>
      <c r="B89" t="s">
        <v>334</v>
      </c>
      <c r="C89" t="s">
        <v>328</v>
      </c>
      <c r="D89" t="s">
        <v>132</v>
      </c>
      <c r="E89" t="s">
        <v>110</v>
      </c>
      <c r="F89" t="s">
        <v>48</v>
      </c>
    </row>
    <row r="90" spans="1:6" x14ac:dyDescent="0.25">
      <c r="A90" t="s">
        <v>194</v>
      </c>
      <c r="B90" t="s">
        <v>334</v>
      </c>
      <c r="C90" t="s">
        <v>328</v>
      </c>
      <c r="D90" t="s">
        <v>132</v>
      </c>
      <c r="E90" t="s">
        <v>110</v>
      </c>
      <c r="F90" t="s">
        <v>48</v>
      </c>
    </row>
    <row r="91" spans="1:6" x14ac:dyDescent="0.25">
      <c r="A91" t="s">
        <v>195</v>
      </c>
      <c r="B91" t="s">
        <v>334</v>
      </c>
      <c r="C91" t="s">
        <v>335</v>
      </c>
      <c r="D91" t="s">
        <v>132</v>
      </c>
      <c r="E91" t="s">
        <v>110</v>
      </c>
      <c r="F91" t="s">
        <v>115</v>
      </c>
    </row>
    <row r="92" spans="1:6" x14ac:dyDescent="0.25">
      <c r="A92" t="s">
        <v>199</v>
      </c>
      <c r="B92" t="s">
        <v>337</v>
      </c>
      <c r="C92" t="s">
        <v>332</v>
      </c>
      <c r="D92" t="s">
        <v>132</v>
      </c>
      <c r="E92" t="s">
        <v>110</v>
      </c>
      <c r="F92" t="s">
        <v>48</v>
      </c>
    </row>
    <row r="93" spans="1:6" x14ac:dyDescent="0.25">
      <c r="A93" t="s">
        <v>194</v>
      </c>
      <c r="B93" t="s">
        <v>334</v>
      </c>
      <c r="C93" t="s">
        <v>328</v>
      </c>
      <c r="D93" t="s">
        <v>134</v>
      </c>
      <c r="E93" t="s">
        <v>99</v>
      </c>
      <c r="F93" t="s">
        <v>48</v>
      </c>
    </row>
    <row r="94" spans="1:6" x14ac:dyDescent="0.25">
      <c r="A94" t="s">
        <v>201</v>
      </c>
      <c r="B94" t="s">
        <v>338</v>
      </c>
      <c r="C94" t="s">
        <v>330</v>
      </c>
      <c r="D94" t="s">
        <v>132</v>
      </c>
      <c r="E94" t="s">
        <v>110</v>
      </c>
      <c r="F94" t="s">
        <v>48</v>
      </c>
    </row>
    <row r="95" spans="1:6" x14ac:dyDescent="0.25">
      <c r="A95" t="s">
        <v>194</v>
      </c>
      <c r="B95" t="s">
        <v>334</v>
      </c>
      <c r="C95" t="s">
        <v>328</v>
      </c>
      <c r="D95" t="s">
        <v>132</v>
      </c>
      <c r="E95" t="s">
        <v>110</v>
      </c>
      <c r="F95" t="s">
        <v>115</v>
      </c>
    </row>
    <row r="96" spans="1:6" x14ac:dyDescent="0.25">
      <c r="A96" t="s">
        <v>189</v>
      </c>
      <c r="B96" t="s">
        <v>329</v>
      </c>
      <c r="C96" t="s">
        <v>330</v>
      </c>
      <c r="D96" t="s">
        <v>132</v>
      </c>
      <c r="E96" t="s">
        <v>110</v>
      </c>
      <c r="F96" t="s">
        <v>48</v>
      </c>
    </row>
    <row r="97" spans="1:6" x14ac:dyDescent="0.25">
      <c r="A97" t="s">
        <v>194</v>
      </c>
      <c r="B97" t="s">
        <v>334</v>
      </c>
      <c r="C97" t="s">
        <v>328</v>
      </c>
      <c r="D97" t="s">
        <v>132</v>
      </c>
      <c r="E97" t="s">
        <v>110</v>
      </c>
      <c r="F97" t="s">
        <v>115</v>
      </c>
    </row>
    <row r="98" spans="1:6" x14ac:dyDescent="0.25">
      <c r="A98" t="s">
        <v>201</v>
      </c>
      <c r="B98" t="s">
        <v>338</v>
      </c>
      <c r="C98" t="s">
        <v>330</v>
      </c>
      <c r="D98" t="s">
        <v>132</v>
      </c>
      <c r="E98" t="s">
        <v>110</v>
      </c>
      <c r="F98" t="s">
        <v>48</v>
      </c>
    </row>
    <row r="99" spans="1:6" x14ac:dyDescent="0.25">
      <c r="A99" t="s">
        <v>189</v>
      </c>
      <c r="B99" t="s">
        <v>329</v>
      </c>
      <c r="C99" t="s">
        <v>330</v>
      </c>
      <c r="D99" t="s">
        <v>132</v>
      </c>
      <c r="E99" t="s">
        <v>110</v>
      </c>
      <c r="F99" t="s">
        <v>202</v>
      </c>
    </row>
    <row r="100" spans="1:6" x14ac:dyDescent="0.25">
      <c r="A100" t="s">
        <v>195</v>
      </c>
      <c r="B100" t="s">
        <v>334</v>
      </c>
      <c r="C100" t="s">
        <v>335</v>
      </c>
      <c r="D100" t="s">
        <v>132</v>
      </c>
      <c r="E100" t="s">
        <v>99</v>
      </c>
      <c r="F100" t="s">
        <v>48</v>
      </c>
    </row>
    <row r="101" spans="1:6" x14ac:dyDescent="0.25">
      <c r="A101" t="s">
        <v>203</v>
      </c>
      <c r="B101" t="s">
        <v>336</v>
      </c>
      <c r="C101" t="s">
        <v>332</v>
      </c>
      <c r="D101" t="s">
        <v>132</v>
      </c>
      <c r="E101" t="s">
        <v>110</v>
      </c>
      <c r="F101" t="s">
        <v>29</v>
      </c>
    </row>
    <row r="102" spans="1:6" x14ac:dyDescent="0.25">
      <c r="A102" t="s">
        <v>201</v>
      </c>
      <c r="B102" t="s">
        <v>338</v>
      </c>
      <c r="C102" t="s">
        <v>330</v>
      </c>
      <c r="D102" t="s">
        <v>132</v>
      </c>
      <c r="E102" t="s">
        <v>110</v>
      </c>
      <c r="F102" t="s">
        <v>48</v>
      </c>
    </row>
    <row r="103" spans="1:6" x14ac:dyDescent="0.25">
      <c r="A103" t="s">
        <v>189</v>
      </c>
      <c r="B103" t="s">
        <v>329</v>
      </c>
      <c r="C103" t="s">
        <v>330</v>
      </c>
      <c r="D103" t="s">
        <v>132</v>
      </c>
      <c r="E103" t="s">
        <v>99</v>
      </c>
      <c r="F103" t="s">
        <v>48</v>
      </c>
    </row>
    <row r="104" spans="1:6" x14ac:dyDescent="0.25">
      <c r="A104" t="s">
        <v>194</v>
      </c>
      <c r="B104" t="s">
        <v>334</v>
      </c>
      <c r="C104" t="s">
        <v>328</v>
      </c>
      <c r="D104" t="s">
        <v>132</v>
      </c>
      <c r="E104" t="s">
        <v>99</v>
      </c>
      <c r="F104" t="s">
        <v>48</v>
      </c>
    </row>
    <row r="105" spans="1:6" x14ac:dyDescent="0.25">
      <c r="A105" t="s">
        <v>189</v>
      </c>
      <c r="B105" t="s">
        <v>329</v>
      </c>
      <c r="C105" t="s">
        <v>330</v>
      </c>
      <c r="D105" t="s">
        <v>132</v>
      </c>
      <c r="E105" t="s">
        <v>99</v>
      </c>
      <c r="F105" t="s">
        <v>48</v>
      </c>
    </row>
    <row r="106" spans="1:6" x14ac:dyDescent="0.25">
      <c r="A106" t="s">
        <v>203</v>
      </c>
      <c r="B106" t="s">
        <v>336</v>
      </c>
      <c r="C106" t="s">
        <v>332</v>
      </c>
      <c r="D106" t="s">
        <v>132</v>
      </c>
      <c r="E106" t="s">
        <v>110</v>
      </c>
      <c r="F106" t="s">
        <v>29</v>
      </c>
    </row>
    <row r="107" spans="1:6" x14ac:dyDescent="0.25">
      <c r="A107" t="s">
        <v>194</v>
      </c>
      <c r="B107" t="s">
        <v>334</v>
      </c>
      <c r="C107" t="s">
        <v>328</v>
      </c>
      <c r="D107" t="s">
        <v>132</v>
      </c>
      <c r="E107" t="s">
        <v>110</v>
      </c>
      <c r="F107" t="s">
        <v>115</v>
      </c>
    </row>
    <row r="108" spans="1:6" x14ac:dyDescent="0.25">
      <c r="A108" t="s">
        <v>189</v>
      </c>
      <c r="B108" t="s">
        <v>329</v>
      </c>
      <c r="C108" t="s">
        <v>328</v>
      </c>
      <c r="D108" t="s">
        <v>200</v>
      </c>
      <c r="E108" t="s">
        <v>110</v>
      </c>
      <c r="F108" t="s">
        <v>48</v>
      </c>
    </row>
    <row r="109" spans="1:6" x14ac:dyDescent="0.25">
      <c r="A109" t="s">
        <v>203</v>
      </c>
      <c r="B109" t="s">
        <v>336</v>
      </c>
      <c r="C109" t="s">
        <v>332</v>
      </c>
      <c r="D109" t="s">
        <v>132</v>
      </c>
      <c r="E109" t="s">
        <v>110</v>
      </c>
      <c r="F109" t="s">
        <v>29</v>
      </c>
    </row>
    <row r="110" spans="1:6" x14ac:dyDescent="0.25">
      <c r="A110" t="s">
        <v>204</v>
      </c>
      <c r="B110" t="s">
        <v>334</v>
      </c>
      <c r="C110" t="s">
        <v>328</v>
      </c>
      <c r="D110" t="s">
        <v>193</v>
      </c>
      <c r="E110" t="s">
        <v>110</v>
      </c>
      <c r="F110" t="s">
        <v>48</v>
      </c>
    </row>
    <row r="111" spans="1:6" x14ac:dyDescent="0.25">
      <c r="A111" t="s">
        <v>194</v>
      </c>
      <c r="B111" t="s">
        <v>334</v>
      </c>
      <c r="C111" t="s">
        <v>328</v>
      </c>
      <c r="D111" t="s">
        <v>132</v>
      </c>
      <c r="E111" t="s">
        <v>110</v>
      </c>
      <c r="F111" t="s">
        <v>48</v>
      </c>
    </row>
    <row r="112" spans="1:6" x14ac:dyDescent="0.25">
      <c r="A112" t="s">
        <v>201</v>
      </c>
      <c r="B112" t="s">
        <v>338</v>
      </c>
      <c r="C112" t="s">
        <v>330</v>
      </c>
      <c r="D112" t="s">
        <v>132</v>
      </c>
      <c r="E112" t="s">
        <v>99</v>
      </c>
      <c r="F112" t="s">
        <v>48</v>
      </c>
    </row>
    <row r="113" spans="1:6" x14ac:dyDescent="0.25">
      <c r="A113" t="s">
        <v>189</v>
      </c>
      <c r="B113" t="s">
        <v>329</v>
      </c>
      <c r="C113" t="s">
        <v>330</v>
      </c>
      <c r="D113" t="s">
        <v>132</v>
      </c>
      <c r="E113" t="s">
        <v>110</v>
      </c>
      <c r="F113" t="s">
        <v>48</v>
      </c>
    </row>
    <row r="114" spans="1:6" x14ac:dyDescent="0.25">
      <c r="A114" t="s">
        <v>194</v>
      </c>
      <c r="B114" t="s">
        <v>334</v>
      </c>
      <c r="C114" t="s">
        <v>328</v>
      </c>
      <c r="D114" t="s">
        <v>132</v>
      </c>
      <c r="E114" t="s">
        <v>110</v>
      </c>
      <c r="F114" t="s">
        <v>115</v>
      </c>
    </row>
    <row r="115" spans="1:6" x14ac:dyDescent="0.25">
      <c r="A115" t="s">
        <v>205</v>
      </c>
      <c r="B115" t="s">
        <v>336</v>
      </c>
      <c r="C115" t="s">
        <v>332</v>
      </c>
      <c r="D115" t="s">
        <v>132</v>
      </c>
      <c r="E115" t="s">
        <v>110</v>
      </c>
      <c r="F115" t="s">
        <v>48</v>
      </c>
    </row>
    <row r="116" spans="1:6" x14ac:dyDescent="0.25">
      <c r="A116" t="s">
        <v>194</v>
      </c>
      <c r="B116" t="s">
        <v>334</v>
      </c>
      <c r="C116" t="s">
        <v>328</v>
      </c>
      <c r="D116" t="s">
        <v>132</v>
      </c>
      <c r="E116" t="s">
        <v>110</v>
      </c>
      <c r="F116" t="s">
        <v>206</v>
      </c>
    </row>
    <row r="117" spans="1:6" x14ac:dyDescent="0.25">
      <c r="A117" t="s">
        <v>194</v>
      </c>
      <c r="B117" t="s">
        <v>334</v>
      </c>
      <c r="C117" t="s">
        <v>328</v>
      </c>
      <c r="D117" t="s">
        <v>132</v>
      </c>
      <c r="E117" t="s">
        <v>110</v>
      </c>
      <c r="F117" t="s">
        <v>202</v>
      </c>
    </row>
    <row r="118" spans="1:6" x14ac:dyDescent="0.25">
      <c r="A118" t="s">
        <v>189</v>
      </c>
      <c r="B118" t="s">
        <v>329</v>
      </c>
      <c r="C118" t="s">
        <v>330</v>
      </c>
      <c r="D118" t="s">
        <v>132</v>
      </c>
      <c r="E118" t="s">
        <v>99</v>
      </c>
      <c r="F118" t="s">
        <v>197</v>
      </c>
    </row>
    <row r="119" spans="1:6" x14ac:dyDescent="0.25">
      <c r="A119" t="s">
        <v>195</v>
      </c>
      <c r="B119" t="s">
        <v>334</v>
      </c>
      <c r="C119" t="s">
        <v>335</v>
      </c>
      <c r="D119" t="s">
        <v>132</v>
      </c>
      <c r="E119" t="s">
        <v>110</v>
      </c>
      <c r="F119" t="s">
        <v>202</v>
      </c>
    </row>
    <row r="120" spans="1:6" x14ac:dyDescent="0.25">
      <c r="A120" t="s">
        <v>194</v>
      </c>
      <c r="B120" t="s">
        <v>334</v>
      </c>
      <c r="C120" t="s">
        <v>328</v>
      </c>
      <c r="D120" t="s">
        <v>132</v>
      </c>
      <c r="E120" t="s">
        <v>110</v>
      </c>
      <c r="F120" t="s">
        <v>48</v>
      </c>
    </row>
    <row r="121" spans="1:6" x14ac:dyDescent="0.25">
      <c r="A121" t="s">
        <v>195</v>
      </c>
      <c r="B121" t="s">
        <v>334</v>
      </c>
      <c r="C121" t="s">
        <v>335</v>
      </c>
      <c r="D121" t="s">
        <v>132</v>
      </c>
      <c r="E121" t="s">
        <v>99</v>
      </c>
      <c r="F121" t="s">
        <v>207</v>
      </c>
    </row>
    <row r="122" spans="1:6" x14ac:dyDescent="0.25">
      <c r="A122" t="s">
        <v>205</v>
      </c>
      <c r="B122" t="s">
        <v>336</v>
      </c>
      <c r="C122" t="s">
        <v>332</v>
      </c>
      <c r="D122" t="s">
        <v>132</v>
      </c>
      <c r="E122" t="s">
        <v>110</v>
      </c>
      <c r="F122" t="s">
        <v>48</v>
      </c>
    </row>
    <row r="123" spans="1:6" x14ac:dyDescent="0.25">
      <c r="A123" t="s">
        <v>194</v>
      </c>
      <c r="B123" t="s">
        <v>334</v>
      </c>
      <c r="C123" t="s">
        <v>328</v>
      </c>
      <c r="D123" t="s">
        <v>132</v>
      </c>
      <c r="E123" t="s">
        <v>99</v>
      </c>
      <c r="F123" t="s">
        <v>48</v>
      </c>
    </row>
    <row r="124" spans="1:6" x14ac:dyDescent="0.25">
      <c r="A124" t="s">
        <v>192</v>
      </c>
      <c r="B124" t="s">
        <v>333</v>
      </c>
      <c r="C124" t="s">
        <v>328</v>
      </c>
      <c r="D124" t="s">
        <v>132</v>
      </c>
      <c r="E124" t="s">
        <v>99</v>
      </c>
      <c r="F124" t="s">
        <v>115</v>
      </c>
    </row>
    <row r="125" spans="1:6" x14ac:dyDescent="0.25">
      <c r="A125" t="s">
        <v>189</v>
      </c>
      <c r="B125" t="s">
        <v>329</v>
      </c>
      <c r="C125" t="s">
        <v>330</v>
      </c>
      <c r="D125" t="s">
        <v>132</v>
      </c>
      <c r="E125" t="s">
        <v>99</v>
      </c>
      <c r="F125" t="s">
        <v>115</v>
      </c>
    </row>
    <row r="126" spans="1:6" x14ac:dyDescent="0.25">
      <c r="A126" t="s">
        <v>191</v>
      </c>
      <c r="B126" t="s">
        <v>333</v>
      </c>
      <c r="C126" t="s">
        <v>328</v>
      </c>
      <c r="D126" t="s">
        <v>200</v>
      </c>
      <c r="E126" t="s">
        <v>110</v>
      </c>
      <c r="F126" t="s">
        <v>48</v>
      </c>
    </row>
    <row r="127" spans="1:6" x14ac:dyDescent="0.25">
      <c r="A127" t="s">
        <v>189</v>
      </c>
      <c r="B127" t="s">
        <v>329</v>
      </c>
      <c r="C127" t="s">
        <v>330</v>
      </c>
      <c r="D127" t="s">
        <v>132</v>
      </c>
      <c r="E127" t="s">
        <v>110</v>
      </c>
      <c r="F127" t="s">
        <v>115</v>
      </c>
    </row>
    <row r="128" spans="1:6" x14ac:dyDescent="0.25">
      <c r="A128" t="s">
        <v>194</v>
      </c>
      <c r="B128" t="s">
        <v>334</v>
      </c>
      <c r="C128" t="s">
        <v>328</v>
      </c>
      <c r="D128" t="s">
        <v>132</v>
      </c>
      <c r="E128" t="s">
        <v>110</v>
      </c>
      <c r="F128" t="s">
        <v>197</v>
      </c>
    </row>
    <row r="129" spans="1:6" x14ac:dyDescent="0.25">
      <c r="A129" t="s">
        <v>196</v>
      </c>
      <c r="B129" t="s">
        <v>334</v>
      </c>
      <c r="C129" t="s">
        <v>328</v>
      </c>
      <c r="D129" t="s">
        <v>132</v>
      </c>
      <c r="E129" t="s">
        <v>114</v>
      </c>
      <c r="F129" t="s">
        <v>48</v>
      </c>
    </row>
    <row r="130" spans="1:6" x14ac:dyDescent="0.25">
      <c r="A130" t="s">
        <v>194</v>
      </c>
      <c r="B130" t="s">
        <v>334</v>
      </c>
      <c r="C130" t="s">
        <v>328</v>
      </c>
      <c r="D130" t="s">
        <v>132</v>
      </c>
      <c r="E130" t="s">
        <v>99</v>
      </c>
      <c r="F130" t="s">
        <v>202</v>
      </c>
    </row>
    <row r="131" spans="1:6" x14ac:dyDescent="0.25">
      <c r="A131" t="s">
        <v>194</v>
      </c>
      <c r="B131" t="s">
        <v>334</v>
      </c>
      <c r="C131" t="s">
        <v>328</v>
      </c>
      <c r="D131" t="s">
        <v>132</v>
      </c>
      <c r="E131" t="s">
        <v>99</v>
      </c>
      <c r="F131" t="s">
        <v>48</v>
      </c>
    </row>
    <row r="132" spans="1:6" x14ac:dyDescent="0.25">
      <c r="A132" t="s">
        <v>189</v>
      </c>
      <c r="B132" t="s">
        <v>329</v>
      </c>
      <c r="C132" t="s">
        <v>330</v>
      </c>
      <c r="D132" t="s">
        <v>132</v>
      </c>
      <c r="E132" t="s">
        <v>99</v>
      </c>
      <c r="F132" t="s">
        <v>197</v>
      </c>
    </row>
    <row r="133" spans="1:6" x14ac:dyDescent="0.25">
      <c r="A133" t="s">
        <v>205</v>
      </c>
      <c r="B133" t="s">
        <v>336</v>
      </c>
      <c r="C133" t="s">
        <v>332</v>
      </c>
      <c r="D133" t="s">
        <v>132</v>
      </c>
      <c r="E133" t="s">
        <v>110</v>
      </c>
      <c r="F133" t="s">
        <v>29</v>
      </c>
    </row>
    <row r="134" spans="1:6" x14ac:dyDescent="0.25">
      <c r="A134" t="s">
        <v>194</v>
      </c>
      <c r="B134" t="s">
        <v>334</v>
      </c>
      <c r="C134" t="s">
        <v>328</v>
      </c>
      <c r="D134" t="s">
        <v>132</v>
      </c>
      <c r="E134" t="s">
        <v>99</v>
      </c>
      <c r="F134" t="s">
        <v>202</v>
      </c>
    </row>
    <row r="135" spans="1:6" x14ac:dyDescent="0.25">
      <c r="A135" t="s">
        <v>190</v>
      </c>
      <c r="B135" t="s">
        <v>329</v>
      </c>
      <c r="C135" t="s">
        <v>328</v>
      </c>
      <c r="D135" t="s">
        <v>132</v>
      </c>
      <c r="E135" t="s">
        <v>99</v>
      </c>
      <c r="F135" t="s">
        <v>48</v>
      </c>
    </row>
    <row r="136" spans="1:6" x14ac:dyDescent="0.25">
      <c r="A136" t="s">
        <v>194</v>
      </c>
      <c r="B136" t="s">
        <v>334</v>
      </c>
      <c r="C136" t="s">
        <v>328</v>
      </c>
      <c r="D136" t="s">
        <v>132</v>
      </c>
      <c r="E136" t="s">
        <v>110</v>
      </c>
      <c r="F136" t="s">
        <v>115</v>
      </c>
    </row>
    <row r="137" spans="1:6" x14ac:dyDescent="0.25">
      <c r="A137" t="s">
        <v>205</v>
      </c>
      <c r="B137" t="s">
        <v>336</v>
      </c>
      <c r="C137" t="s">
        <v>332</v>
      </c>
      <c r="D137" t="s">
        <v>132</v>
      </c>
      <c r="E137" t="s">
        <v>110</v>
      </c>
      <c r="F137" t="s">
        <v>29</v>
      </c>
    </row>
    <row r="138" spans="1:6" x14ac:dyDescent="0.25">
      <c r="A138" t="s">
        <v>194</v>
      </c>
      <c r="B138" t="s">
        <v>334</v>
      </c>
      <c r="C138" t="s">
        <v>328</v>
      </c>
      <c r="D138" t="s">
        <v>132</v>
      </c>
      <c r="E138" t="s">
        <v>99</v>
      </c>
      <c r="F138" t="s">
        <v>48</v>
      </c>
    </row>
    <row r="139" spans="1:6" x14ac:dyDescent="0.25">
      <c r="A139" t="s">
        <v>191</v>
      </c>
      <c r="B139" t="s">
        <v>333</v>
      </c>
      <c r="C139" t="s">
        <v>339</v>
      </c>
      <c r="D139" t="s">
        <v>132</v>
      </c>
      <c r="E139" t="s">
        <v>99</v>
      </c>
      <c r="F139" t="s">
        <v>115</v>
      </c>
    </row>
    <row r="140" spans="1:6" x14ac:dyDescent="0.25">
      <c r="A140" t="s">
        <v>192</v>
      </c>
      <c r="B140" t="s">
        <v>333</v>
      </c>
      <c r="C140" t="s">
        <v>328</v>
      </c>
      <c r="D140" t="s">
        <v>132</v>
      </c>
      <c r="E140" t="s">
        <v>110</v>
      </c>
      <c r="F140" t="s">
        <v>202</v>
      </c>
    </row>
    <row r="141" spans="1:6" x14ac:dyDescent="0.25">
      <c r="A141" t="s">
        <v>201</v>
      </c>
      <c r="B141" t="s">
        <v>338</v>
      </c>
      <c r="C141" t="s">
        <v>330</v>
      </c>
      <c r="D141" t="s">
        <v>132</v>
      </c>
      <c r="E141" t="s">
        <v>110</v>
      </c>
      <c r="F141" t="s">
        <v>202</v>
      </c>
    </row>
    <row r="142" spans="1:6" x14ac:dyDescent="0.25">
      <c r="A142" t="s">
        <v>191</v>
      </c>
      <c r="B142" t="s">
        <v>333</v>
      </c>
      <c r="C142" t="s">
        <v>328</v>
      </c>
      <c r="D142" t="s">
        <v>132</v>
      </c>
      <c r="E142" t="s">
        <v>110</v>
      </c>
      <c r="F142" t="s">
        <v>48</v>
      </c>
    </row>
    <row r="143" spans="1:6" x14ac:dyDescent="0.25">
      <c r="A143" t="s">
        <v>189</v>
      </c>
      <c r="B143" t="s">
        <v>329</v>
      </c>
      <c r="C143" t="s">
        <v>330</v>
      </c>
      <c r="D143" t="s">
        <v>132</v>
      </c>
      <c r="E143" t="s">
        <v>110</v>
      </c>
      <c r="F143" t="s">
        <v>115</v>
      </c>
    </row>
    <row r="144" spans="1:6" x14ac:dyDescent="0.25">
      <c r="A144" t="s">
        <v>189</v>
      </c>
      <c r="B144" t="s">
        <v>329</v>
      </c>
      <c r="C144" t="s">
        <v>330</v>
      </c>
      <c r="D144" t="s">
        <v>132</v>
      </c>
      <c r="E144" t="s">
        <v>99</v>
      </c>
      <c r="F144" t="s">
        <v>208</v>
      </c>
    </row>
    <row r="145" spans="1:6" x14ac:dyDescent="0.25">
      <c r="A145" t="s">
        <v>194</v>
      </c>
      <c r="B145" t="s">
        <v>334</v>
      </c>
      <c r="C145" t="s">
        <v>328</v>
      </c>
      <c r="D145" t="s">
        <v>132</v>
      </c>
      <c r="E145" t="s">
        <v>110</v>
      </c>
      <c r="F145" t="s">
        <v>202</v>
      </c>
    </row>
    <row r="146" spans="1:6" x14ac:dyDescent="0.25">
      <c r="A146" t="s">
        <v>189</v>
      </c>
      <c r="B146" t="s">
        <v>329</v>
      </c>
      <c r="C146" t="s">
        <v>330</v>
      </c>
      <c r="D146" t="s">
        <v>132</v>
      </c>
      <c r="E146" t="s">
        <v>99</v>
      </c>
      <c r="F146" t="s">
        <v>202</v>
      </c>
    </row>
    <row r="147" spans="1:6" x14ac:dyDescent="0.25">
      <c r="A147" t="s">
        <v>195</v>
      </c>
      <c r="B147" t="s">
        <v>334</v>
      </c>
      <c r="C147" t="s">
        <v>335</v>
      </c>
      <c r="D147" t="s">
        <v>132</v>
      </c>
      <c r="E147" t="s">
        <v>99</v>
      </c>
      <c r="F147" t="s">
        <v>202</v>
      </c>
    </row>
    <row r="148" spans="1:6" x14ac:dyDescent="0.25">
      <c r="A148" t="s">
        <v>203</v>
      </c>
      <c r="B148" t="s">
        <v>336</v>
      </c>
      <c r="C148" t="s">
        <v>332</v>
      </c>
      <c r="D148" t="s">
        <v>132</v>
      </c>
      <c r="E148" t="s">
        <v>114</v>
      </c>
      <c r="F148" t="s">
        <v>48</v>
      </c>
    </row>
    <row r="149" spans="1:6" x14ac:dyDescent="0.25">
      <c r="A149" t="s">
        <v>198</v>
      </c>
      <c r="B149" t="s">
        <v>334</v>
      </c>
      <c r="C149" t="s">
        <v>328</v>
      </c>
      <c r="D149" t="s">
        <v>134</v>
      </c>
      <c r="E149" t="s">
        <v>110</v>
      </c>
      <c r="F149" t="s">
        <v>115</v>
      </c>
    </row>
    <row r="150" spans="1:6" x14ac:dyDescent="0.25">
      <c r="A150" t="s">
        <v>194</v>
      </c>
      <c r="B150" t="s">
        <v>334</v>
      </c>
      <c r="C150" t="s">
        <v>328</v>
      </c>
      <c r="D150" t="s">
        <v>132</v>
      </c>
      <c r="E150" t="s">
        <v>99</v>
      </c>
      <c r="F150" t="s">
        <v>115</v>
      </c>
    </row>
    <row r="151" spans="1:6" x14ac:dyDescent="0.25">
      <c r="A151" t="s">
        <v>190</v>
      </c>
      <c r="B151" t="s">
        <v>329</v>
      </c>
      <c r="C151" t="s">
        <v>328</v>
      </c>
      <c r="D151" t="s">
        <v>132</v>
      </c>
      <c r="E151" t="s">
        <v>110</v>
      </c>
      <c r="F151" t="s">
        <v>48</v>
      </c>
    </row>
    <row r="152" spans="1:6" x14ac:dyDescent="0.25">
      <c r="A152" t="s">
        <v>194</v>
      </c>
      <c r="B152" t="s">
        <v>334</v>
      </c>
      <c r="C152" t="s">
        <v>328</v>
      </c>
      <c r="D152" t="s">
        <v>132</v>
      </c>
      <c r="E152" t="s">
        <v>99</v>
      </c>
      <c r="F152" t="s">
        <v>202</v>
      </c>
    </row>
    <row r="153" spans="1:6" x14ac:dyDescent="0.25">
      <c r="A153" t="s">
        <v>196</v>
      </c>
      <c r="B153" t="s">
        <v>334</v>
      </c>
      <c r="C153" t="s">
        <v>328</v>
      </c>
      <c r="D153" t="s">
        <v>132</v>
      </c>
      <c r="E153" t="s">
        <v>114</v>
      </c>
      <c r="F153" t="s">
        <v>115</v>
      </c>
    </row>
    <row r="154" spans="1:6" x14ac:dyDescent="0.25">
      <c r="A154" t="s">
        <v>188</v>
      </c>
      <c r="B154" t="s">
        <v>334</v>
      </c>
      <c r="C154" t="s">
        <v>328</v>
      </c>
      <c r="D154" t="s">
        <v>132</v>
      </c>
      <c r="E154" t="s">
        <v>110</v>
      </c>
      <c r="F154" t="s">
        <v>115</v>
      </c>
    </row>
    <row r="155" spans="1:6" x14ac:dyDescent="0.25">
      <c r="A155" t="s">
        <v>194</v>
      </c>
      <c r="B155" t="s">
        <v>334</v>
      </c>
      <c r="C155" t="s">
        <v>328</v>
      </c>
      <c r="D155" t="s">
        <v>132</v>
      </c>
      <c r="E155" t="s">
        <v>121</v>
      </c>
      <c r="F155" t="s">
        <v>206</v>
      </c>
    </row>
    <row r="156" spans="1:6" x14ac:dyDescent="0.25">
      <c r="A156" t="s">
        <v>188</v>
      </c>
      <c r="B156" t="s">
        <v>334</v>
      </c>
      <c r="C156" t="s">
        <v>328</v>
      </c>
      <c r="D156" t="s">
        <v>132</v>
      </c>
      <c r="E156" t="s">
        <v>110</v>
      </c>
      <c r="F156" t="s">
        <v>115</v>
      </c>
    </row>
    <row r="157" spans="1:6" x14ac:dyDescent="0.25">
      <c r="A157" t="s">
        <v>194</v>
      </c>
      <c r="B157" t="s">
        <v>334</v>
      </c>
      <c r="C157" t="s">
        <v>328</v>
      </c>
      <c r="D157" t="s">
        <v>132</v>
      </c>
      <c r="E157" t="s">
        <v>110</v>
      </c>
      <c r="F157" t="s">
        <v>202</v>
      </c>
    </row>
    <row r="158" spans="1:6" x14ac:dyDescent="0.25">
      <c r="A158" t="s">
        <v>203</v>
      </c>
      <c r="B158" t="s">
        <v>336</v>
      </c>
      <c r="C158" t="s">
        <v>332</v>
      </c>
      <c r="D158" t="s">
        <v>132</v>
      </c>
      <c r="E158" t="s">
        <v>110</v>
      </c>
      <c r="F158" t="s">
        <v>206</v>
      </c>
    </row>
    <row r="159" spans="1:6" x14ac:dyDescent="0.25">
      <c r="A159" t="s">
        <v>194</v>
      </c>
      <c r="B159" t="s">
        <v>334</v>
      </c>
      <c r="C159" t="s">
        <v>328</v>
      </c>
      <c r="D159" t="s">
        <v>132</v>
      </c>
      <c r="E159" t="s">
        <v>99</v>
      </c>
      <c r="F159" t="s">
        <v>115</v>
      </c>
    </row>
    <row r="160" spans="1:6" x14ac:dyDescent="0.25">
      <c r="A160" t="s">
        <v>195</v>
      </c>
      <c r="B160" t="s">
        <v>334</v>
      </c>
      <c r="C160" t="s">
        <v>328</v>
      </c>
      <c r="D160" t="s">
        <v>132</v>
      </c>
      <c r="E160" t="s">
        <v>110</v>
      </c>
      <c r="F160" t="s">
        <v>48</v>
      </c>
    </row>
    <row r="161" spans="1:6" x14ac:dyDescent="0.25">
      <c r="A161" t="s">
        <v>194</v>
      </c>
      <c r="B161" t="s">
        <v>334</v>
      </c>
      <c r="C161" t="s">
        <v>328</v>
      </c>
      <c r="D161" t="s">
        <v>132</v>
      </c>
      <c r="E161" t="s">
        <v>121</v>
      </c>
      <c r="F161" t="s">
        <v>48</v>
      </c>
    </row>
    <row r="162" spans="1:6" x14ac:dyDescent="0.25">
      <c r="A162" t="s">
        <v>209</v>
      </c>
      <c r="B162" t="s">
        <v>334</v>
      </c>
      <c r="C162" t="s">
        <v>328</v>
      </c>
      <c r="D162" t="s">
        <v>132</v>
      </c>
      <c r="E162" t="s">
        <v>110</v>
      </c>
      <c r="F162" t="s">
        <v>115</v>
      </c>
    </row>
    <row r="163" spans="1:6" x14ac:dyDescent="0.25">
      <c r="A163" t="s">
        <v>194</v>
      </c>
      <c r="B163" t="s">
        <v>334</v>
      </c>
      <c r="C163" t="s">
        <v>328</v>
      </c>
      <c r="D163" t="s">
        <v>132</v>
      </c>
      <c r="E163" t="s">
        <v>99</v>
      </c>
      <c r="F163" t="s">
        <v>208</v>
      </c>
    </row>
    <row r="164" spans="1:6" x14ac:dyDescent="0.25">
      <c r="A164" t="s">
        <v>209</v>
      </c>
      <c r="B164" t="s">
        <v>334</v>
      </c>
      <c r="C164" t="s">
        <v>328</v>
      </c>
      <c r="D164" t="s">
        <v>132</v>
      </c>
      <c r="E164" t="s">
        <v>110</v>
      </c>
      <c r="F164" t="s">
        <v>115</v>
      </c>
    </row>
    <row r="165" spans="1:6" x14ac:dyDescent="0.25">
      <c r="A165" t="s">
        <v>203</v>
      </c>
      <c r="B165" t="s">
        <v>336</v>
      </c>
      <c r="C165" t="s">
        <v>332</v>
      </c>
      <c r="D165" t="s">
        <v>132</v>
      </c>
      <c r="E165" t="s">
        <v>110</v>
      </c>
      <c r="F165" t="s">
        <v>206</v>
      </c>
    </row>
    <row r="166" spans="1:6" x14ac:dyDescent="0.25">
      <c r="A166" t="s">
        <v>189</v>
      </c>
      <c r="B166" t="s">
        <v>329</v>
      </c>
      <c r="C166" t="s">
        <v>330</v>
      </c>
      <c r="D166" t="s">
        <v>132</v>
      </c>
      <c r="E166" t="s">
        <v>99</v>
      </c>
      <c r="F166" t="s">
        <v>210</v>
      </c>
    </row>
    <row r="167" spans="1:6" x14ac:dyDescent="0.25">
      <c r="A167" t="s">
        <v>205</v>
      </c>
      <c r="B167" t="s">
        <v>336</v>
      </c>
      <c r="C167" t="s">
        <v>332</v>
      </c>
      <c r="D167" t="s">
        <v>132</v>
      </c>
      <c r="E167" t="s">
        <v>114</v>
      </c>
      <c r="F167" t="s">
        <v>48</v>
      </c>
    </row>
    <row r="168" spans="1:6" x14ac:dyDescent="0.25">
      <c r="A168" t="s">
        <v>194</v>
      </c>
      <c r="B168" t="s">
        <v>334</v>
      </c>
      <c r="C168" t="s">
        <v>328</v>
      </c>
      <c r="D168" t="s">
        <v>132</v>
      </c>
      <c r="E168" t="s">
        <v>110</v>
      </c>
      <c r="F168" t="s">
        <v>115</v>
      </c>
    </row>
    <row r="169" spans="1:6" x14ac:dyDescent="0.25">
      <c r="A169" t="s">
        <v>194</v>
      </c>
      <c r="B169" t="s">
        <v>334</v>
      </c>
      <c r="C169" t="s">
        <v>328</v>
      </c>
      <c r="D169" t="s">
        <v>132</v>
      </c>
      <c r="E169" t="s">
        <v>110</v>
      </c>
      <c r="F169" t="s">
        <v>115</v>
      </c>
    </row>
    <row r="170" spans="1:6" x14ac:dyDescent="0.25">
      <c r="A170" t="s">
        <v>201</v>
      </c>
      <c r="B170" t="s">
        <v>338</v>
      </c>
      <c r="C170" t="s">
        <v>330</v>
      </c>
      <c r="D170" t="s">
        <v>132</v>
      </c>
      <c r="E170" t="s">
        <v>110</v>
      </c>
      <c r="F170" t="s">
        <v>202</v>
      </c>
    </row>
    <row r="171" spans="1:6" x14ac:dyDescent="0.25">
      <c r="A171" t="s">
        <v>195</v>
      </c>
      <c r="B171" t="s">
        <v>334</v>
      </c>
      <c r="C171" t="s">
        <v>335</v>
      </c>
      <c r="D171" t="s">
        <v>132</v>
      </c>
      <c r="E171" t="s">
        <v>211</v>
      </c>
      <c r="F171" t="s">
        <v>207</v>
      </c>
    </row>
    <row r="172" spans="1:6" x14ac:dyDescent="0.25">
      <c r="A172" t="s">
        <v>201</v>
      </c>
      <c r="B172" t="s">
        <v>338</v>
      </c>
      <c r="C172" t="s">
        <v>330</v>
      </c>
      <c r="D172" t="s">
        <v>132</v>
      </c>
      <c r="E172" t="s">
        <v>110</v>
      </c>
      <c r="F172" t="s">
        <v>208</v>
      </c>
    </row>
    <row r="173" spans="1:6" x14ac:dyDescent="0.25">
      <c r="A173" t="s">
        <v>192</v>
      </c>
      <c r="B173" t="s">
        <v>333</v>
      </c>
      <c r="C173" t="s">
        <v>328</v>
      </c>
      <c r="D173" t="s">
        <v>193</v>
      </c>
      <c r="E173" t="s">
        <v>99</v>
      </c>
      <c r="F173" t="s">
        <v>202</v>
      </c>
    </row>
    <row r="174" spans="1:6" x14ac:dyDescent="0.25">
      <c r="A174" t="s">
        <v>194</v>
      </c>
      <c r="B174" t="s">
        <v>334</v>
      </c>
      <c r="C174" t="s">
        <v>328</v>
      </c>
      <c r="D174" t="s">
        <v>134</v>
      </c>
      <c r="E174" t="s">
        <v>211</v>
      </c>
      <c r="F174" t="s">
        <v>48</v>
      </c>
    </row>
    <row r="175" spans="1:6" x14ac:dyDescent="0.25">
      <c r="A175" t="s">
        <v>194</v>
      </c>
      <c r="B175" t="s">
        <v>334</v>
      </c>
      <c r="C175" t="s">
        <v>328</v>
      </c>
      <c r="D175" t="s">
        <v>132</v>
      </c>
      <c r="E175" t="s">
        <v>99</v>
      </c>
      <c r="F175" t="s">
        <v>115</v>
      </c>
    </row>
    <row r="176" spans="1:6" x14ac:dyDescent="0.25">
      <c r="A176" t="s">
        <v>191</v>
      </c>
      <c r="B176" t="s">
        <v>333</v>
      </c>
      <c r="C176" t="s">
        <v>328</v>
      </c>
      <c r="D176" t="s">
        <v>200</v>
      </c>
      <c r="E176" t="s">
        <v>99</v>
      </c>
      <c r="F176" t="s">
        <v>115</v>
      </c>
    </row>
    <row r="177" spans="1:6" x14ac:dyDescent="0.25">
      <c r="A177" t="s">
        <v>203</v>
      </c>
      <c r="B177" t="s">
        <v>336</v>
      </c>
      <c r="C177" t="s">
        <v>332</v>
      </c>
      <c r="D177" t="s">
        <v>132</v>
      </c>
      <c r="E177" t="s">
        <v>99</v>
      </c>
      <c r="F177" t="s">
        <v>29</v>
      </c>
    </row>
    <row r="178" spans="1:6" x14ac:dyDescent="0.25">
      <c r="A178" t="s">
        <v>195</v>
      </c>
      <c r="B178" t="s">
        <v>334</v>
      </c>
      <c r="C178" t="s">
        <v>335</v>
      </c>
      <c r="D178" t="s">
        <v>132</v>
      </c>
      <c r="E178" t="s">
        <v>211</v>
      </c>
      <c r="F178" t="s">
        <v>48</v>
      </c>
    </row>
    <row r="179" spans="1:6" x14ac:dyDescent="0.25">
      <c r="A179" t="s">
        <v>212</v>
      </c>
      <c r="B179" t="s">
        <v>340</v>
      </c>
      <c r="C179" t="s">
        <v>341</v>
      </c>
      <c r="D179" t="s">
        <v>132</v>
      </c>
      <c r="E179" t="s">
        <v>99</v>
      </c>
      <c r="F179" t="s">
        <v>208</v>
      </c>
    </row>
    <row r="180" spans="1:6" x14ac:dyDescent="0.25">
      <c r="A180" t="s">
        <v>201</v>
      </c>
      <c r="B180" t="s">
        <v>338</v>
      </c>
      <c r="C180" t="s">
        <v>330</v>
      </c>
      <c r="D180" t="s">
        <v>132</v>
      </c>
      <c r="E180" t="s">
        <v>99</v>
      </c>
      <c r="F180" t="s">
        <v>115</v>
      </c>
    </row>
    <row r="181" spans="1:6" x14ac:dyDescent="0.25">
      <c r="A181" t="s">
        <v>192</v>
      </c>
      <c r="B181" t="s">
        <v>333</v>
      </c>
      <c r="C181" t="s">
        <v>328</v>
      </c>
      <c r="D181" t="s">
        <v>193</v>
      </c>
      <c r="E181" t="s">
        <v>99</v>
      </c>
      <c r="F181" t="s">
        <v>213</v>
      </c>
    </row>
    <row r="182" spans="1:6" x14ac:dyDescent="0.25">
      <c r="A182" t="s">
        <v>198</v>
      </c>
      <c r="B182" t="s">
        <v>334</v>
      </c>
      <c r="C182" t="s">
        <v>328</v>
      </c>
      <c r="D182" t="s">
        <v>134</v>
      </c>
      <c r="E182" t="s">
        <v>99</v>
      </c>
      <c r="F182" t="s">
        <v>115</v>
      </c>
    </row>
    <row r="183" spans="1:6" x14ac:dyDescent="0.25">
      <c r="A183" t="s">
        <v>191</v>
      </c>
      <c r="B183" t="s">
        <v>333</v>
      </c>
      <c r="C183" t="s">
        <v>332</v>
      </c>
      <c r="D183" t="s">
        <v>200</v>
      </c>
      <c r="E183" t="s">
        <v>110</v>
      </c>
      <c r="F183" t="s">
        <v>48</v>
      </c>
    </row>
    <row r="184" spans="1:6" x14ac:dyDescent="0.25">
      <c r="A184" t="s">
        <v>194</v>
      </c>
      <c r="B184" t="s">
        <v>334</v>
      </c>
      <c r="C184" t="s">
        <v>328</v>
      </c>
      <c r="D184" t="s">
        <v>132</v>
      </c>
      <c r="E184" t="s">
        <v>99</v>
      </c>
      <c r="F184" t="s">
        <v>208</v>
      </c>
    </row>
    <row r="185" spans="1:6" x14ac:dyDescent="0.25">
      <c r="A185" t="s">
        <v>195</v>
      </c>
      <c r="B185" t="s">
        <v>334</v>
      </c>
      <c r="C185" t="s">
        <v>335</v>
      </c>
      <c r="D185" t="s">
        <v>132</v>
      </c>
      <c r="E185" t="s">
        <v>211</v>
      </c>
      <c r="F185" t="s">
        <v>48</v>
      </c>
    </row>
    <row r="186" spans="1:6" x14ac:dyDescent="0.25">
      <c r="A186" t="s">
        <v>205</v>
      </c>
      <c r="B186" t="s">
        <v>336</v>
      </c>
      <c r="C186" t="s">
        <v>332</v>
      </c>
      <c r="D186" t="s">
        <v>132</v>
      </c>
      <c r="E186" t="s">
        <v>114</v>
      </c>
      <c r="F186" t="s">
        <v>48</v>
      </c>
    </row>
    <row r="187" spans="1:6" x14ac:dyDescent="0.25">
      <c r="A187" t="s">
        <v>203</v>
      </c>
      <c r="B187" t="s">
        <v>336</v>
      </c>
      <c r="C187" t="s">
        <v>332</v>
      </c>
      <c r="D187" t="s">
        <v>132</v>
      </c>
      <c r="E187" t="s">
        <v>114</v>
      </c>
      <c r="F187" t="s">
        <v>48</v>
      </c>
    </row>
    <row r="188" spans="1:6" x14ac:dyDescent="0.25">
      <c r="A188" t="s">
        <v>194</v>
      </c>
      <c r="B188" t="s">
        <v>334</v>
      </c>
      <c r="C188" t="s">
        <v>328</v>
      </c>
      <c r="D188" t="s">
        <v>132</v>
      </c>
      <c r="E188" t="s">
        <v>211</v>
      </c>
      <c r="F188" t="s">
        <v>115</v>
      </c>
    </row>
    <row r="189" spans="1:6" x14ac:dyDescent="0.25">
      <c r="A189" t="s">
        <v>214</v>
      </c>
      <c r="B189" t="s">
        <v>334</v>
      </c>
      <c r="C189" t="s">
        <v>339</v>
      </c>
      <c r="D189" t="s">
        <v>132</v>
      </c>
      <c r="E189" t="s">
        <v>110</v>
      </c>
      <c r="F189" t="s">
        <v>115</v>
      </c>
    </row>
    <row r="190" spans="1:6" x14ac:dyDescent="0.25">
      <c r="A190" t="s">
        <v>203</v>
      </c>
      <c r="B190" t="s">
        <v>336</v>
      </c>
      <c r="C190" t="s">
        <v>332</v>
      </c>
      <c r="D190" t="s">
        <v>132</v>
      </c>
      <c r="E190" t="s">
        <v>99</v>
      </c>
      <c r="F190" t="s">
        <v>29</v>
      </c>
    </row>
    <row r="191" spans="1:6" x14ac:dyDescent="0.25">
      <c r="A191" t="s">
        <v>194</v>
      </c>
      <c r="B191" t="s">
        <v>334</v>
      </c>
      <c r="C191" t="s">
        <v>328</v>
      </c>
      <c r="D191" t="s">
        <v>132</v>
      </c>
      <c r="E191" t="s">
        <v>99</v>
      </c>
      <c r="F191" t="s">
        <v>208</v>
      </c>
    </row>
    <row r="192" spans="1:6" x14ac:dyDescent="0.25">
      <c r="A192" t="s">
        <v>188</v>
      </c>
      <c r="B192" t="s">
        <v>334</v>
      </c>
      <c r="C192" t="s">
        <v>328</v>
      </c>
      <c r="D192" t="s">
        <v>134</v>
      </c>
      <c r="E192" t="s">
        <v>110</v>
      </c>
      <c r="F192" t="s">
        <v>197</v>
      </c>
    </row>
    <row r="193" spans="1:6" x14ac:dyDescent="0.25">
      <c r="A193" t="s">
        <v>194</v>
      </c>
      <c r="B193" t="s">
        <v>334</v>
      </c>
      <c r="C193" t="s">
        <v>328</v>
      </c>
      <c r="D193" t="s">
        <v>132</v>
      </c>
      <c r="E193" t="s">
        <v>99</v>
      </c>
      <c r="F193" t="s">
        <v>202</v>
      </c>
    </row>
    <row r="194" spans="1:6" x14ac:dyDescent="0.25">
      <c r="A194" t="s">
        <v>189</v>
      </c>
      <c r="B194" t="s">
        <v>329</v>
      </c>
      <c r="C194" t="s">
        <v>330</v>
      </c>
      <c r="D194" t="s">
        <v>132</v>
      </c>
      <c r="E194" t="s">
        <v>99</v>
      </c>
      <c r="F194" t="s">
        <v>115</v>
      </c>
    </row>
    <row r="195" spans="1:6" x14ac:dyDescent="0.25">
      <c r="A195" t="s">
        <v>215</v>
      </c>
      <c r="B195" t="s">
        <v>342</v>
      </c>
      <c r="C195" t="s">
        <v>328</v>
      </c>
      <c r="D195" t="s">
        <v>132</v>
      </c>
      <c r="E195" t="s">
        <v>110</v>
      </c>
      <c r="F195" t="s">
        <v>115</v>
      </c>
    </row>
    <row r="196" spans="1:6" x14ac:dyDescent="0.25">
      <c r="A196" t="s">
        <v>192</v>
      </c>
      <c r="B196" t="s">
        <v>333</v>
      </c>
      <c r="C196" t="s">
        <v>328</v>
      </c>
      <c r="D196" t="s">
        <v>132</v>
      </c>
      <c r="E196" t="s">
        <v>99</v>
      </c>
      <c r="F196" t="s">
        <v>202</v>
      </c>
    </row>
    <row r="197" spans="1:6" x14ac:dyDescent="0.25">
      <c r="A197" t="s">
        <v>203</v>
      </c>
      <c r="B197" t="s">
        <v>336</v>
      </c>
      <c r="C197" t="s">
        <v>332</v>
      </c>
      <c r="D197" t="s">
        <v>132</v>
      </c>
      <c r="E197" t="s">
        <v>114</v>
      </c>
      <c r="F197" t="s">
        <v>208</v>
      </c>
    </row>
    <row r="198" spans="1:6" x14ac:dyDescent="0.25">
      <c r="A198" t="s">
        <v>194</v>
      </c>
      <c r="B198" t="s">
        <v>334</v>
      </c>
      <c r="C198" t="s">
        <v>328</v>
      </c>
      <c r="D198" t="s">
        <v>132</v>
      </c>
      <c r="E198" t="s">
        <v>99</v>
      </c>
      <c r="F198" t="s">
        <v>115</v>
      </c>
    </row>
    <row r="199" spans="1:6" x14ac:dyDescent="0.25">
      <c r="A199" t="s">
        <v>203</v>
      </c>
      <c r="B199" t="s">
        <v>336</v>
      </c>
      <c r="C199" t="s">
        <v>332</v>
      </c>
      <c r="D199" t="s">
        <v>132</v>
      </c>
      <c r="E199" t="s">
        <v>99</v>
      </c>
      <c r="F199" t="s">
        <v>206</v>
      </c>
    </row>
    <row r="200" spans="1:6" x14ac:dyDescent="0.25">
      <c r="A200" t="s">
        <v>201</v>
      </c>
      <c r="B200" t="s">
        <v>338</v>
      </c>
      <c r="C200" t="s">
        <v>330</v>
      </c>
      <c r="D200" t="s">
        <v>132</v>
      </c>
      <c r="E200" t="s">
        <v>99</v>
      </c>
      <c r="F200" t="s">
        <v>197</v>
      </c>
    </row>
    <row r="201" spans="1:6" x14ac:dyDescent="0.25">
      <c r="A201" t="s">
        <v>195</v>
      </c>
      <c r="B201" t="s">
        <v>342</v>
      </c>
      <c r="C201" t="s">
        <v>335</v>
      </c>
      <c r="D201" t="s">
        <v>132</v>
      </c>
      <c r="E201" t="s">
        <v>110</v>
      </c>
      <c r="F201" t="s">
        <v>216</v>
      </c>
    </row>
    <row r="202" spans="1:6" x14ac:dyDescent="0.25">
      <c r="A202" t="s">
        <v>215</v>
      </c>
      <c r="B202" t="s">
        <v>342</v>
      </c>
      <c r="C202" t="s">
        <v>328</v>
      </c>
      <c r="D202" t="s">
        <v>132</v>
      </c>
      <c r="E202" t="s">
        <v>110</v>
      </c>
      <c r="F202" t="s">
        <v>115</v>
      </c>
    </row>
    <row r="203" spans="1:6" x14ac:dyDescent="0.25">
      <c r="A203" t="s">
        <v>199</v>
      </c>
      <c r="B203" t="s">
        <v>337</v>
      </c>
      <c r="C203" t="s">
        <v>332</v>
      </c>
      <c r="D203" t="s">
        <v>132</v>
      </c>
      <c r="E203" t="s">
        <v>99</v>
      </c>
      <c r="F203" t="s">
        <v>48</v>
      </c>
    </row>
    <row r="204" spans="1:6" x14ac:dyDescent="0.25">
      <c r="A204" t="s">
        <v>189</v>
      </c>
      <c r="B204" t="s">
        <v>329</v>
      </c>
      <c r="C204" t="s">
        <v>330</v>
      </c>
      <c r="D204" t="s">
        <v>132</v>
      </c>
      <c r="E204" t="s">
        <v>99</v>
      </c>
      <c r="F204" t="s">
        <v>48</v>
      </c>
    </row>
    <row r="205" spans="1:6" x14ac:dyDescent="0.25">
      <c r="A205" t="s">
        <v>194</v>
      </c>
      <c r="B205" t="s">
        <v>334</v>
      </c>
      <c r="C205" t="s">
        <v>328</v>
      </c>
      <c r="D205" t="s">
        <v>132</v>
      </c>
      <c r="E205" t="s">
        <v>110</v>
      </c>
      <c r="F205" t="s">
        <v>208</v>
      </c>
    </row>
    <row r="206" spans="1:6" x14ac:dyDescent="0.25">
      <c r="A206" t="s">
        <v>215</v>
      </c>
      <c r="B206" t="s">
        <v>342</v>
      </c>
      <c r="C206" t="s">
        <v>328</v>
      </c>
      <c r="D206" t="s">
        <v>132</v>
      </c>
      <c r="E206" t="s">
        <v>110</v>
      </c>
      <c r="F206" t="s">
        <v>115</v>
      </c>
    </row>
    <row r="207" spans="1:6" x14ac:dyDescent="0.25">
      <c r="A207" t="s">
        <v>195</v>
      </c>
      <c r="B207" t="s">
        <v>334</v>
      </c>
      <c r="C207" t="s">
        <v>335</v>
      </c>
      <c r="D207" t="s">
        <v>132</v>
      </c>
      <c r="E207" t="s">
        <v>99</v>
      </c>
      <c r="F207" t="s">
        <v>213</v>
      </c>
    </row>
    <row r="208" spans="1:6" x14ac:dyDescent="0.25">
      <c r="A208" t="s">
        <v>203</v>
      </c>
      <c r="B208" t="s">
        <v>336</v>
      </c>
      <c r="C208" t="s">
        <v>332</v>
      </c>
      <c r="D208" t="s">
        <v>132</v>
      </c>
      <c r="E208" t="s">
        <v>99</v>
      </c>
      <c r="F208" t="s">
        <v>202</v>
      </c>
    </row>
    <row r="209" spans="1:6" x14ac:dyDescent="0.25">
      <c r="A209" t="s">
        <v>189</v>
      </c>
      <c r="B209" t="s">
        <v>343</v>
      </c>
      <c r="C209" t="s">
        <v>339</v>
      </c>
      <c r="D209" t="s">
        <v>132</v>
      </c>
      <c r="E209" t="s">
        <v>110</v>
      </c>
      <c r="F209" t="s">
        <v>48</v>
      </c>
    </row>
    <row r="210" spans="1:6" x14ac:dyDescent="0.25">
      <c r="A210" t="s">
        <v>203</v>
      </c>
      <c r="B210" t="s">
        <v>336</v>
      </c>
      <c r="C210" t="s">
        <v>344</v>
      </c>
      <c r="D210" t="s">
        <v>132</v>
      </c>
      <c r="E210" t="s">
        <v>110</v>
      </c>
      <c r="F210" t="s">
        <v>29</v>
      </c>
    </row>
    <row r="211" spans="1:6" x14ac:dyDescent="0.25">
      <c r="A211" t="s">
        <v>205</v>
      </c>
      <c r="B211" t="s">
        <v>336</v>
      </c>
      <c r="C211" t="s">
        <v>332</v>
      </c>
      <c r="D211" t="s">
        <v>132</v>
      </c>
      <c r="E211" t="s">
        <v>99</v>
      </c>
      <c r="F211" t="s">
        <v>29</v>
      </c>
    </row>
    <row r="212" spans="1:6" x14ac:dyDescent="0.25">
      <c r="A212" t="s">
        <v>217</v>
      </c>
      <c r="B212" t="s">
        <v>336</v>
      </c>
      <c r="C212" t="s">
        <v>332</v>
      </c>
      <c r="D212" t="s">
        <v>132</v>
      </c>
      <c r="E212" t="s">
        <v>99</v>
      </c>
      <c r="F212" t="s">
        <v>202</v>
      </c>
    </row>
    <row r="213" spans="1:6" x14ac:dyDescent="0.25">
      <c r="A213" t="s">
        <v>218</v>
      </c>
      <c r="B213" t="s">
        <v>336</v>
      </c>
      <c r="C213" t="s">
        <v>332</v>
      </c>
      <c r="D213" t="s">
        <v>132</v>
      </c>
      <c r="E213" t="s">
        <v>99</v>
      </c>
      <c r="F213" t="s">
        <v>48</v>
      </c>
    </row>
    <row r="214" spans="1:6" x14ac:dyDescent="0.25">
      <c r="A214" t="s">
        <v>203</v>
      </c>
      <c r="B214" t="s">
        <v>336</v>
      </c>
      <c r="C214" t="s">
        <v>332</v>
      </c>
      <c r="D214" t="s">
        <v>132</v>
      </c>
      <c r="E214" t="s">
        <v>114</v>
      </c>
      <c r="F214" t="s">
        <v>115</v>
      </c>
    </row>
    <row r="215" spans="1:6" x14ac:dyDescent="0.25">
      <c r="A215" t="s">
        <v>199</v>
      </c>
      <c r="B215" t="s">
        <v>337</v>
      </c>
      <c r="C215" t="s">
        <v>332</v>
      </c>
      <c r="D215" t="s">
        <v>132</v>
      </c>
      <c r="E215" t="s">
        <v>99</v>
      </c>
      <c r="F215" t="s">
        <v>202</v>
      </c>
    </row>
    <row r="216" spans="1:6" x14ac:dyDescent="0.25">
      <c r="A216" t="s">
        <v>194</v>
      </c>
      <c r="B216" t="s">
        <v>334</v>
      </c>
      <c r="C216" t="s">
        <v>328</v>
      </c>
      <c r="D216" t="s">
        <v>132</v>
      </c>
      <c r="E216" t="s">
        <v>211</v>
      </c>
      <c r="F216" t="s">
        <v>202</v>
      </c>
    </row>
    <row r="217" spans="1:6" x14ac:dyDescent="0.25">
      <c r="A217" t="s">
        <v>201</v>
      </c>
      <c r="B217" t="s">
        <v>338</v>
      </c>
      <c r="C217" t="s">
        <v>330</v>
      </c>
      <c r="D217" t="s">
        <v>132</v>
      </c>
      <c r="E217" t="s">
        <v>99</v>
      </c>
      <c r="F217" t="s">
        <v>202</v>
      </c>
    </row>
    <row r="218" spans="1:6" x14ac:dyDescent="0.25">
      <c r="A218" t="s">
        <v>189</v>
      </c>
      <c r="B218" t="s">
        <v>329</v>
      </c>
      <c r="C218" t="s">
        <v>330</v>
      </c>
      <c r="D218" t="s">
        <v>132</v>
      </c>
      <c r="E218" t="s">
        <v>99</v>
      </c>
      <c r="F218" t="s">
        <v>202</v>
      </c>
    </row>
    <row r="219" spans="1:6" x14ac:dyDescent="0.25">
      <c r="A219" t="s">
        <v>190</v>
      </c>
      <c r="B219" t="s">
        <v>329</v>
      </c>
      <c r="C219" t="s">
        <v>328</v>
      </c>
      <c r="D219" t="s">
        <v>132</v>
      </c>
      <c r="E219" t="s">
        <v>99</v>
      </c>
      <c r="F219" t="s">
        <v>115</v>
      </c>
    </row>
    <row r="220" spans="1:6" x14ac:dyDescent="0.25">
      <c r="A220" t="s">
        <v>215</v>
      </c>
      <c r="B220" t="s">
        <v>342</v>
      </c>
      <c r="C220" t="s">
        <v>328</v>
      </c>
      <c r="D220" t="s">
        <v>132</v>
      </c>
      <c r="E220" t="s">
        <v>110</v>
      </c>
      <c r="F220" t="s">
        <v>115</v>
      </c>
    </row>
    <row r="221" spans="1:6" x14ac:dyDescent="0.25">
      <c r="A221" t="s">
        <v>189</v>
      </c>
      <c r="B221" t="s">
        <v>329</v>
      </c>
      <c r="C221" t="s">
        <v>330</v>
      </c>
      <c r="D221" t="s">
        <v>132</v>
      </c>
      <c r="E221" t="s">
        <v>99</v>
      </c>
      <c r="F221" t="s">
        <v>48</v>
      </c>
    </row>
    <row r="222" spans="1:6" x14ac:dyDescent="0.25">
      <c r="A222" t="s">
        <v>201</v>
      </c>
      <c r="B222" t="s">
        <v>338</v>
      </c>
      <c r="C222" t="s">
        <v>330</v>
      </c>
      <c r="D222" t="s">
        <v>132</v>
      </c>
      <c r="E222" t="s">
        <v>110</v>
      </c>
      <c r="F222" t="s">
        <v>202</v>
      </c>
    </row>
    <row r="223" spans="1:6" x14ac:dyDescent="0.25">
      <c r="A223" t="s">
        <v>194</v>
      </c>
      <c r="B223" t="s">
        <v>334</v>
      </c>
      <c r="C223" t="s">
        <v>328</v>
      </c>
      <c r="D223" t="s">
        <v>132</v>
      </c>
      <c r="E223" t="s">
        <v>99</v>
      </c>
      <c r="F223" t="s">
        <v>208</v>
      </c>
    </row>
    <row r="224" spans="1:6" x14ac:dyDescent="0.25">
      <c r="A224" t="s">
        <v>195</v>
      </c>
      <c r="B224" t="s">
        <v>334</v>
      </c>
      <c r="C224" t="s">
        <v>328</v>
      </c>
      <c r="D224" t="s">
        <v>132</v>
      </c>
      <c r="E224" t="s">
        <v>110</v>
      </c>
      <c r="F224" t="s">
        <v>48</v>
      </c>
    </row>
    <row r="225" spans="1:6" x14ac:dyDescent="0.25">
      <c r="A225" t="s">
        <v>190</v>
      </c>
      <c r="B225" t="s">
        <v>336</v>
      </c>
      <c r="C225" t="s">
        <v>332</v>
      </c>
      <c r="D225" t="s">
        <v>134</v>
      </c>
      <c r="E225" t="s">
        <v>110</v>
      </c>
      <c r="F225" t="s">
        <v>29</v>
      </c>
    </row>
    <row r="226" spans="1:6" x14ac:dyDescent="0.25">
      <c r="A226" t="s">
        <v>194</v>
      </c>
      <c r="B226" t="s">
        <v>334</v>
      </c>
      <c r="C226" t="s">
        <v>328</v>
      </c>
      <c r="D226" t="s">
        <v>132</v>
      </c>
      <c r="E226" t="s">
        <v>110</v>
      </c>
      <c r="F226" t="s">
        <v>210</v>
      </c>
    </row>
    <row r="227" spans="1:6" x14ac:dyDescent="0.25">
      <c r="A227" t="s">
        <v>203</v>
      </c>
      <c r="B227" t="s">
        <v>336</v>
      </c>
      <c r="C227" t="s">
        <v>332</v>
      </c>
      <c r="D227" t="s">
        <v>132</v>
      </c>
      <c r="E227" t="s">
        <v>99</v>
      </c>
      <c r="F227" t="s">
        <v>206</v>
      </c>
    </row>
    <row r="228" spans="1:6" x14ac:dyDescent="0.25">
      <c r="A228" t="s">
        <v>189</v>
      </c>
      <c r="B228" t="s">
        <v>343</v>
      </c>
      <c r="C228" t="s">
        <v>330</v>
      </c>
      <c r="D228" t="s">
        <v>200</v>
      </c>
      <c r="E228" t="s">
        <v>110</v>
      </c>
      <c r="F228" t="s">
        <v>115</v>
      </c>
    </row>
    <row r="229" spans="1:6" x14ac:dyDescent="0.25">
      <c r="A229" t="s">
        <v>190</v>
      </c>
      <c r="B229" t="s">
        <v>336</v>
      </c>
      <c r="C229" t="s">
        <v>332</v>
      </c>
      <c r="D229" t="s">
        <v>132</v>
      </c>
      <c r="E229" t="s">
        <v>110</v>
      </c>
      <c r="F229" t="s">
        <v>48</v>
      </c>
    </row>
    <row r="230" spans="1:6" x14ac:dyDescent="0.25">
      <c r="A230" t="s">
        <v>192</v>
      </c>
      <c r="B230" t="s">
        <v>333</v>
      </c>
      <c r="C230" t="s">
        <v>328</v>
      </c>
      <c r="D230" t="s">
        <v>132</v>
      </c>
      <c r="E230" t="s">
        <v>211</v>
      </c>
      <c r="F230" t="s">
        <v>115</v>
      </c>
    </row>
    <row r="231" spans="1:6" x14ac:dyDescent="0.25">
      <c r="A231" t="s">
        <v>194</v>
      </c>
      <c r="B231" t="s">
        <v>334</v>
      </c>
      <c r="C231" t="s">
        <v>328</v>
      </c>
      <c r="D231" t="s">
        <v>132</v>
      </c>
      <c r="E231" t="s">
        <v>121</v>
      </c>
      <c r="F231" t="s">
        <v>208</v>
      </c>
    </row>
    <row r="232" spans="1:6" x14ac:dyDescent="0.25">
      <c r="A232" t="s">
        <v>203</v>
      </c>
      <c r="B232" t="s">
        <v>336</v>
      </c>
      <c r="C232" t="s">
        <v>332</v>
      </c>
      <c r="D232" t="s">
        <v>132</v>
      </c>
      <c r="E232" t="s">
        <v>99</v>
      </c>
      <c r="F232" t="s">
        <v>202</v>
      </c>
    </row>
    <row r="233" spans="1:6" x14ac:dyDescent="0.25">
      <c r="A233" t="s">
        <v>195</v>
      </c>
      <c r="B233" t="s">
        <v>334</v>
      </c>
      <c r="C233" t="s">
        <v>335</v>
      </c>
      <c r="D233" t="s">
        <v>132</v>
      </c>
      <c r="E233" t="s">
        <v>211</v>
      </c>
      <c r="F233" t="s">
        <v>207</v>
      </c>
    </row>
    <row r="234" spans="1:6" x14ac:dyDescent="0.25">
      <c r="A234" t="s">
        <v>192</v>
      </c>
      <c r="B234" t="s">
        <v>333</v>
      </c>
      <c r="C234" t="s">
        <v>328</v>
      </c>
      <c r="D234" t="s">
        <v>132</v>
      </c>
      <c r="E234" t="s">
        <v>99</v>
      </c>
      <c r="F234" t="s">
        <v>208</v>
      </c>
    </row>
    <row r="235" spans="1:6" x14ac:dyDescent="0.25">
      <c r="A235" t="s">
        <v>194</v>
      </c>
      <c r="B235" t="s">
        <v>334</v>
      </c>
      <c r="C235" t="s">
        <v>328</v>
      </c>
      <c r="D235" t="s">
        <v>132</v>
      </c>
      <c r="E235" t="s">
        <v>99</v>
      </c>
      <c r="F235" t="s">
        <v>210</v>
      </c>
    </row>
    <row r="236" spans="1:6" x14ac:dyDescent="0.25">
      <c r="A236" t="s">
        <v>189</v>
      </c>
      <c r="B236" t="s">
        <v>343</v>
      </c>
      <c r="C236" t="s">
        <v>330</v>
      </c>
      <c r="D236" t="s">
        <v>132</v>
      </c>
      <c r="E236" t="s">
        <v>110</v>
      </c>
      <c r="F236" t="s">
        <v>202</v>
      </c>
    </row>
    <row r="237" spans="1:6" x14ac:dyDescent="0.25">
      <c r="A237" t="s">
        <v>194</v>
      </c>
      <c r="B237" t="s">
        <v>334</v>
      </c>
      <c r="C237" t="s">
        <v>328</v>
      </c>
      <c r="D237" t="s">
        <v>132</v>
      </c>
      <c r="E237" t="s">
        <v>211</v>
      </c>
      <c r="F237" t="s">
        <v>115</v>
      </c>
    </row>
    <row r="238" spans="1:6" x14ac:dyDescent="0.25">
      <c r="A238" t="s">
        <v>189</v>
      </c>
      <c r="B238" t="s">
        <v>343</v>
      </c>
      <c r="C238" t="s">
        <v>328</v>
      </c>
      <c r="D238" t="s">
        <v>132</v>
      </c>
      <c r="E238" t="s">
        <v>219</v>
      </c>
      <c r="F238" t="s">
        <v>115</v>
      </c>
    </row>
    <row r="239" spans="1:6" x14ac:dyDescent="0.25">
      <c r="A239" t="s">
        <v>220</v>
      </c>
      <c r="B239" t="s">
        <v>345</v>
      </c>
      <c r="C239" t="s">
        <v>332</v>
      </c>
      <c r="D239" t="s">
        <v>200</v>
      </c>
      <c r="E239" t="s">
        <v>110</v>
      </c>
      <c r="F239" t="s">
        <v>115</v>
      </c>
    </row>
    <row r="240" spans="1:6" x14ac:dyDescent="0.25">
      <c r="A240" t="s">
        <v>194</v>
      </c>
      <c r="B240" t="s">
        <v>334</v>
      </c>
      <c r="C240" t="s">
        <v>328</v>
      </c>
      <c r="D240" t="s">
        <v>132</v>
      </c>
      <c r="E240" t="s">
        <v>99</v>
      </c>
      <c r="F240" t="s">
        <v>197</v>
      </c>
    </row>
    <row r="241" spans="1:6" x14ac:dyDescent="0.25">
      <c r="A241" t="s">
        <v>195</v>
      </c>
      <c r="B241" t="s">
        <v>334</v>
      </c>
      <c r="C241" t="s">
        <v>328</v>
      </c>
      <c r="D241" t="s">
        <v>132</v>
      </c>
      <c r="E241" t="s">
        <v>110</v>
      </c>
      <c r="F241" t="s">
        <v>115</v>
      </c>
    </row>
    <row r="242" spans="1:6" x14ac:dyDescent="0.25">
      <c r="A242" t="s">
        <v>221</v>
      </c>
      <c r="B242" t="s">
        <v>337</v>
      </c>
      <c r="C242" t="s">
        <v>332</v>
      </c>
      <c r="D242" t="s">
        <v>132</v>
      </c>
      <c r="E242" t="s">
        <v>110</v>
      </c>
      <c r="F242" t="s">
        <v>48</v>
      </c>
    </row>
    <row r="243" spans="1:6" x14ac:dyDescent="0.25">
      <c r="A243" t="s">
        <v>214</v>
      </c>
      <c r="B243" t="s">
        <v>334</v>
      </c>
      <c r="C243" t="s">
        <v>339</v>
      </c>
      <c r="D243" t="s">
        <v>132</v>
      </c>
      <c r="E243" t="s">
        <v>110</v>
      </c>
      <c r="F243" t="s">
        <v>115</v>
      </c>
    </row>
    <row r="244" spans="1:6" x14ac:dyDescent="0.25">
      <c r="A244" t="s">
        <v>189</v>
      </c>
      <c r="B244" t="s">
        <v>329</v>
      </c>
      <c r="C244" t="s">
        <v>330</v>
      </c>
      <c r="D244" t="s">
        <v>132</v>
      </c>
      <c r="E244" t="s">
        <v>211</v>
      </c>
      <c r="F244" t="s">
        <v>210</v>
      </c>
    </row>
    <row r="245" spans="1:6" x14ac:dyDescent="0.25">
      <c r="A245" t="s">
        <v>194</v>
      </c>
      <c r="B245" t="s">
        <v>334</v>
      </c>
      <c r="C245" t="s">
        <v>328</v>
      </c>
      <c r="D245" t="s">
        <v>132</v>
      </c>
      <c r="E245" t="s">
        <v>99</v>
      </c>
      <c r="F245" t="s">
        <v>115</v>
      </c>
    </row>
    <row r="246" spans="1:6" x14ac:dyDescent="0.25">
      <c r="A246" t="s">
        <v>194</v>
      </c>
      <c r="B246" t="s">
        <v>334</v>
      </c>
      <c r="C246" t="s">
        <v>328</v>
      </c>
      <c r="D246" t="s">
        <v>132</v>
      </c>
      <c r="E246" t="s">
        <v>99</v>
      </c>
      <c r="F246" t="s">
        <v>202</v>
      </c>
    </row>
    <row r="247" spans="1:6" x14ac:dyDescent="0.25">
      <c r="A247" t="s">
        <v>195</v>
      </c>
      <c r="B247" t="s">
        <v>334</v>
      </c>
      <c r="C247" t="s">
        <v>335</v>
      </c>
      <c r="D247" t="s">
        <v>132</v>
      </c>
      <c r="E247" t="s">
        <v>211</v>
      </c>
      <c r="F247" t="s">
        <v>115</v>
      </c>
    </row>
    <row r="248" spans="1:6" x14ac:dyDescent="0.25">
      <c r="A248" t="s">
        <v>194</v>
      </c>
      <c r="B248" t="s">
        <v>334</v>
      </c>
      <c r="C248" t="s">
        <v>328</v>
      </c>
      <c r="D248" t="s">
        <v>132</v>
      </c>
      <c r="E248" t="s">
        <v>211</v>
      </c>
      <c r="F248" t="s">
        <v>202</v>
      </c>
    </row>
    <row r="249" spans="1:6" x14ac:dyDescent="0.25">
      <c r="A249" t="s">
        <v>222</v>
      </c>
      <c r="B249" t="s">
        <v>338</v>
      </c>
      <c r="C249" t="s">
        <v>332</v>
      </c>
      <c r="D249" t="s">
        <v>200</v>
      </c>
      <c r="E249" t="s">
        <v>110</v>
      </c>
      <c r="F249" t="s">
        <v>202</v>
      </c>
    </row>
    <row r="250" spans="1:6" x14ac:dyDescent="0.25">
      <c r="A250" t="s">
        <v>201</v>
      </c>
      <c r="B250" t="s">
        <v>338</v>
      </c>
      <c r="C250" t="s">
        <v>330</v>
      </c>
      <c r="D250" t="s">
        <v>132</v>
      </c>
      <c r="E250" t="s">
        <v>99</v>
      </c>
      <c r="F250" t="s">
        <v>208</v>
      </c>
    </row>
    <row r="251" spans="1:6" x14ac:dyDescent="0.25">
      <c r="A251" t="s">
        <v>194</v>
      </c>
      <c r="B251" t="s">
        <v>334</v>
      </c>
      <c r="C251" t="s">
        <v>328</v>
      </c>
      <c r="D251" t="s">
        <v>132</v>
      </c>
      <c r="E251" t="s">
        <v>211</v>
      </c>
      <c r="F251" t="s">
        <v>115</v>
      </c>
    </row>
    <row r="252" spans="1:6" x14ac:dyDescent="0.25">
      <c r="A252" t="s">
        <v>192</v>
      </c>
      <c r="B252" t="s">
        <v>333</v>
      </c>
      <c r="C252" t="s">
        <v>328</v>
      </c>
      <c r="D252" t="s">
        <v>193</v>
      </c>
      <c r="E252" t="s">
        <v>99</v>
      </c>
      <c r="F252" t="s">
        <v>223</v>
      </c>
    </row>
    <row r="253" spans="1:6" x14ac:dyDescent="0.25">
      <c r="A253" t="s">
        <v>195</v>
      </c>
      <c r="B253" t="s">
        <v>342</v>
      </c>
      <c r="C253" t="s">
        <v>332</v>
      </c>
      <c r="D253" t="s">
        <v>132</v>
      </c>
      <c r="E253" t="s">
        <v>110</v>
      </c>
      <c r="F253" t="s">
        <v>216</v>
      </c>
    </row>
    <row r="254" spans="1:6" x14ac:dyDescent="0.25">
      <c r="A254" t="s">
        <v>190</v>
      </c>
      <c r="B254" t="s">
        <v>331</v>
      </c>
      <c r="C254" t="s">
        <v>332</v>
      </c>
      <c r="D254" t="s">
        <v>132</v>
      </c>
      <c r="E254" t="s">
        <v>110</v>
      </c>
      <c r="F254" t="s">
        <v>48</v>
      </c>
    </row>
    <row r="255" spans="1:6" x14ac:dyDescent="0.25">
      <c r="A255" t="s">
        <v>195</v>
      </c>
      <c r="B255" t="s">
        <v>334</v>
      </c>
      <c r="C255" t="s">
        <v>335</v>
      </c>
      <c r="D255" t="s">
        <v>132</v>
      </c>
      <c r="E255" t="s">
        <v>99</v>
      </c>
      <c r="F255" t="s">
        <v>223</v>
      </c>
    </row>
    <row r="256" spans="1:6" x14ac:dyDescent="0.25">
      <c r="A256" t="s">
        <v>194</v>
      </c>
      <c r="B256" t="s">
        <v>334</v>
      </c>
      <c r="C256" t="s">
        <v>328</v>
      </c>
      <c r="D256" t="s">
        <v>132</v>
      </c>
      <c r="E256" t="s">
        <v>211</v>
      </c>
      <c r="F256" t="s">
        <v>208</v>
      </c>
    </row>
    <row r="257" spans="1:6" x14ac:dyDescent="0.25">
      <c r="A257" t="s">
        <v>192</v>
      </c>
      <c r="B257" t="s">
        <v>333</v>
      </c>
      <c r="C257" t="s">
        <v>328</v>
      </c>
      <c r="D257" t="s">
        <v>193</v>
      </c>
      <c r="E257" t="s">
        <v>211</v>
      </c>
      <c r="F257" t="s">
        <v>197</v>
      </c>
    </row>
    <row r="258" spans="1:6" x14ac:dyDescent="0.25">
      <c r="A258" t="s">
        <v>189</v>
      </c>
      <c r="B258" t="s">
        <v>329</v>
      </c>
      <c r="C258" t="s">
        <v>330</v>
      </c>
      <c r="D258" t="s">
        <v>132</v>
      </c>
      <c r="E258" t="s">
        <v>99</v>
      </c>
      <c r="F258" t="s">
        <v>115</v>
      </c>
    </row>
    <row r="259" spans="1:6" x14ac:dyDescent="0.25">
      <c r="A259" t="s">
        <v>188</v>
      </c>
      <c r="B259" t="s">
        <v>334</v>
      </c>
      <c r="C259" t="s">
        <v>328</v>
      </c>
      <c r="D259" t="s">
        <v>132</v>
      </c>
      <c r="E259" t="s">
        <v>99</v>
      </c>
      <c r="F259" t="s">
        <v>115</v>
      </c>
    </row>
    <row r="260" spans="1:6" x14ac:dyDescent="0.25">
      <c r="A260" t="s">
        <v>220</v>
      </c>
      <c r="B260" t="s">
        <v>345</v>
      </c>
      <c r="C260" t="s">
        <v>332</v>
      </c>
      <c r="D260" t="s">
        <v>200</v>
      </c>
      <c r="E260" t="s">
        <v>110</v>
      </c>
      <c r="F260" t="s">
        <v>115</v>
      </c>
    </row>
    <row r="261" spans="1:6" x14ac:dyDescent="0.25">
      <c r="A261" t="s">
        <v>191</v>
      </c>
      <c r="B261" t="s">
        <v>333</v>
      </c>
      <c r="C261" t="s">
        <v>330</v>
      </c>
      <c r="D261" t="s">
        <v>132</v>
      </c>
      <c r="E261" t="s">
        <v>99</v>
      </c>
      <c r="F261" t="s">
        <v>223</v>
      </c>
    </row>
    <row r="262" spans="1:6" x14ac:dyDescent="0.25">
      <c r="A262" t="s">
        <v>203</v>
      </c>
      <c r="B262" t="s">
        <v>336</v>
      </c>
      <c r="C262" t="s">
        <v>332</v>
      </c>
      <c r="D262" t="s">
        <v>132</v>
      </c>
      <c r="E262" t="s">
        <v>99</v>
      </c>
      <c r="F262" t="s">
        <v>115</v>
      </c>
    </row>
    <row r="263" spans="1:6" x14ac:dyDescent="0.25">
      <c r="A263" t="s">
        <v>224</v>
      </c>
      <c r="B263" t="s">
        <v>334</v>
      </c>
      <c r="C263" t="s">
        <v>328</v>
      </c>
      <c r="D263" t="s">
        <v>132</v>
      </c>
      <c r="E263" t="s">
        <v>110</v>
      </c>
      <c r="F263" t="s">
        <v>206</v>
      </c>
    </row>
    <row r="264" spans="1:6" x14ac:dyDescent="0.25">
      <c r="A264" t="s">
        <v>225</v>
      </c>
      <c r="B264" t="s">
        <v>333</v>
      </c>
      <c r="C264" t="s">
        <v>339</v>
      </c>
      <c r="D264" t="s">
        <v>132</v>
      </c>
      <c r="E264" t="s">
        <v>110</v>
      </c>
      <c r="F264" t="s">
        <v>48</v>
      </c>
    </row>
    <row r="265" spans="1:6" x14ac:dyDescent="0.25">
      <c r="A265" t="s">
        <v>220</v>
      </c>
      <c r="B265" t="s">
        <v>345</v>
      </c>
      <c r="C265" t="s">
        <v>332</v>
      </c>
      <c r="D265" t="s">
        <v>132</v>
      </c>
      <c r="E265" t="s">
        <v>110</v>
      </c>
      <c r="F265" t="s">
        <v>48</v>
      </c>
    </row>
    <row r="266" spans="1:6" x14ac:dyDescent="0.25">
      <c r="A266" t="s">
        <v>201</v>
      </c>
      <c r="B266" t="s">
        <v>338</v>
      </c>
      <c r="C266" t="s">
        <v>330</v>
      </c>
      <c r="D266" t="s">
        <v>132</v>
      </c>
      <c r="E266" t="s">
        <v>99</v>
      </c>
      <c r="F266" t="s">
        <v>208</v>
      </c>
    </row>
    <row r="267" spans="1:6" x14ac:dyDescent="0.25">
      <c r="A267" t="s">
        <v>191</v>
      </c>
      <c r="B267" t="s">
        <v>333</v>
      </c>
      <c r="C267" t="s">
        <v>339</v>
      </c>
      <c r="D267" t="s">
        <v>132</v>
      </c>
      <c r="E267" t="s">
        <v>110</v>
      </c>
      <c r="F267" t="s">
        <v>48</v>
      </c>
    </row>
    <row r="268" spans="1:6" x14ac:dyDescent="0.25">
      <c r="A268" t="s">
        <v>189</v>
      </c>
      <c r="B268" t="s">
        <v>329</v>
      </c>
      <c r="C268" t="s">
        <v>330</v>
      </c>
      <c r="D268" t="s">
        <v>132</v>
      </c>
      <c r="E268" t="s">
        <v>99</v>
      </c>
      <c r="F268" t="s">
        <v>208</v>
      </c>
    </row>
    <row r="269" spans="1:6" x14ac:dyDescent="0.25">
      <c r="A269" t="s">
        <v>199</v>
      </c>
      <c r="B269" t="s">
        <v>337</v>
      </c>
      <c r="C269" t="s">
        <v>332</v>
      </c>
      <c r="D269" t="s">
        <v>132</v>
      </c>
      <c r="E269" t="s">
        <v>110</v>
      </c>
      <c r="F269" t="s">
        <v>48</v>
      </c>
    </row>
    <row r="270" spans="1:6" x14ac:dyDescent="0.25">
      <c r="A270" t="s">
        <v>214</v>
      </c>
      <c r="B270" t="s">
        <v>334</v>
      </c>
      <c r="C270" t="s">
        <v>339</v>
      </c>
      <c r="D270" t="s">
        <v>132</v>
      </c>
      <c r="E270" t="s">
        <v>110</v>
      </c>
      <c r="F270" t="s">
        <v>115</v>
      </c>
    </row>
    <row r="271" spans="1:6" x14ac:dyDescent="0.25">
      <c r="A271" t="s">
        <v>195</v>
      </c>
      <c r="B271" t="s">
        <v>334</v>
      </c>
      <c r="C271" t="s">
        <v>335</v>
      </c>
      <c r="D271" t="s">
        <v>132</v>
      </c>
      <c r="E271" t="s">
        <v>211</v>
      </c>
      <c r="F271" t="s">
        <v>197</v>
      </c>
    </row>
    <row r="272" spans="1:6" x14ac:dyDescent="0.25">
      <c r="A272" t="s">
        <v>194</v>
      </c>
      <c r="B272" t="s">
        <v>334</v>
      </c>
      <c r="C272" t="s">
        <v>328</v>
      </c>
      <c r="D272" t="s">
        <v>132</v>
      </c>
      <c r="E272" t="s">
        <v>211</v>
      </c>
      <c r="F272" t="s">
        <v>208</v>
      </c>
    </row>
    <row r="273" spans="1:6" x14ac:dyDescent="0.25">
      <c r="A273" t="s">
        <v>194</v>
      </c>
      <c r="B273" t="s">
        <v>334</v>
      </c>
      <c r="C273" t="s">
        <v>328</v>
      </c>
      <c r="D273" t="s">
        <v>132</v>
      </c>
      <c r="E273" t="s">
        <v>121</v>
      </c>
      <c r="F273" t="s">
        <v>210</v>
      </c>
    </row>
    <row r="274" spans="1:6" x14ac:dyDescent="0.25">
      <c r="A274" t="s">
        <v>215</v>
      </c>
      <c r="B274" t="s">
        <v>342</v>
      </c>
      <c r="C274" t="s">
        <v>328</v>
      </c>
      <c r="D274" t="s">
        <v>132</v>
      </c>
      <c r="E274" t="s">
        <v>110</v>
      </c>
      <c r="F274" t="s">
        <v>29</v>
      </c>
    </row>
    <row r="275" spans="1:6" x14ac:dyDescent="0.25">
      <c r="A275" t="s">
        <v>226</v>
      </c>
      <c r="B275" t="s">
        <v>340</v>
      </c>
      <c r="C275" t="s">
        <v>332</v>
      </c>
      <c r="D275" t="s">
        <v>132</v>
      </c>
      <c r="E275" t="s">
        <v>114</v>
      </c>
      <c r="F275" t="s">
        <v>29</v>
      </c>
    </row>
    <row r="276" spans="1:6" x14ac:dyDescent="0.25">
      <c r="A276" t="s">
        <v>189</v>
      </c>
      <c r="B276" t="s">
        <v>329</v>
      </c>
      <c r="C276" t="s">
        <v>330</v>
      </c>
      <c r="D276" t="s">
        <v>132</v>
      </c>
      <c r="E276" t="s">
        <v>211</v>
      </c>
      <c r="F276" t="s">
        <v>197</v>
      </c>
    </row>
    <row r="277" spans="1:6" x14ac:dyDescent="0.25">
      <c r="A277" t="s">
        <v>195</v>
      </c>
      <c r="B277" t="s">
        <v>334</v>
      </c>
      <c r="C277" t="s">
        <v>335</v>
      </c>
      <c r="D277" t="s">
        <v>132</v>
      </c>
      <c r="E277" t="s">
        <v>211</v>
      </c>
      <c r="F277" t="s">
        <v>202</v>
      </c>
    </row>
    <row r="278" spans="1:6" x14ac:dyDescent="0.25">
      <c r="A278" t="s">
        <v>227</v>
      </c>
      <c r="B278" t="s">
        <v>337</v>
      </c>
      <c r="C278" t="s">
        <v>344</v>
      </c>
      <c r="D278" t="s">
        <v>132</v>
      </c>
      <c r="E278" t="s">
        <v>110</v>
      </c>
      <c r="F278" t="s">
        <v>206</v>
      </c>
    </row>
    <row r="279" spans="1:6" x14ac:dyDescent="0.25">
      <c r="A279" t="s">
        <v>194</v>
      </c>
      <c r="B279" t="s">
        <v>334</v>
      </c>
      <c r="C279" t="s">
        <v>328</v>
      </c>
      <c r="D279" t="s">
        <v>132</v>
      </c>
      <c r="E279" t="s">
        <v>211</v>
      </c>
      <c r="F279" t="s">
        <v>197</v>
      </c>
    </row>
    <row r="280" spans="1:6" x14ac:dyDescent="0.25">
      <c r="A280" t="s">
        <v>201</v>
      </c>
      <c r="B280" t="s">
        <v>338</v>
      </c>
      <c r="C280" t="s">
        <v>330</v>
      </c>
      <c r="D280" t="s">
        <v>132</v>
      </c>
      <c r="E280" t="s">
        <v>211</v>
      </c>
      <c r="F280" t="s">
        <v>115</v>
      </c>
    </row>
    <row r="281" spans="1:6" x14ac:dyDescent="0.25">
      <c r="A281" t="s">
        <v>228</v>
      </c>
      <c r="B281" t="s">
        <v>336</v>
      </c>
      <c r="C281" t="s">
        <v>332</v>
      </c>
      <c r="D281" t="s">
        <v>229</v>
      </c>
      <c r="E281" t="s">
        <v>110</v>
      </c>
      <c r="F281" t="s">
        <v>29</v>
      </c>
    </row>
    <row r="282" spans="1:6" x14ac:dyDescent="0.25">
      <c r="A282" t="s">
        <v>192</v>
      </c>
      <c r="B282" t="s">
        <v>333</v>
      </c>
      <c r="C282" t="s">
        <v>328</v>
      </c>
      <c r="D282" t="s">
        <v>132</v>
      </c>
      <c r="E282" t="s">
        <v>99</v>
      </c>
      <c r="F282" t="s">
        <v>208</v>
      </c>
    </row>
    <row r="283" spans="1:6" x14ac:dyDescent="0.25">
      <c r="A283" t="s">
        <v>194</v>
      </c>
      <c r="B283" t="s">
        <v>334</v>
      </c>
      <c r="C283" t="s">
        <v>328</v>
      </c>
      <c r="D283" t="s">
        <v>132</v>
      </c>
      <c r="E283" t="s">
        <v>99</v>
      </c>
      <c r="F283" t="s">
        <v>197</v>
      </c>
    </row>
    <row r="284" spans="1:6" x14ac:dyDescent="0.25">
      <c r="A284" t="s">
        <v>230</v>
      </c>
      <c r="B284" t="s">
        <v>340</v>
      </c>
      <c r="C284" t="s">
        <v>341</v>
      </c>
      <c r="D284" t="s">
        <v>132</v>
      </c>
      <c r="E284" t="s">
        <v>99</v>
      </c>
      <c r="F284" t="s">
        <v>35</v>
      </c>
    </row>
    <row r="285" spans="1:6" x14ac:dyDescent="0.25">
      <c r="A285" t="s">
        <v>214</v>
      </c>
      <c r="B285" t="s">
        <v>334</v>
      </c>
      <c r="C285" t="s">
        <v>346</v>
      </c>
      <c r="D285" t="s">
        <v>132</v>
      </c>
      <c r="E285" t="s">
        <v>110</v>
      </c>
      <c r="F285" t="s">
        <v>115</v>
      </c>
    </row>
    <row r="286" spans="1:6" x14ac:dyDescent="0.25">
      <c r="A286" t="s">
        <v>203</v>
      </c>
      <c r="B286" t="s">
        <v>336</v>
      </c>
      <c r="C286" t="s">
        <v>332</v>
      </c>
      <c r="D286" t="s">
        <v>132</v>
      </c>
      <c r="E286" t="s">
        <v>211</v>
      </c>
      <c r="F286" t="s">
        <v>202</v>
      </c>
    </row>
    <row r="287" spans="1:6" x14ac:dyDescent="0.25">
      <c r="A287" t="s">
        <v>195</v>
      </c>
      <c r="B287" t="s">
        <v>342</v>
      </c>
      <c r="C287" t="s">
        <v>332</v>
      </c>
      <c r="D287" t="s">
        <v>132</v>
      </c>
      <c r="E287" t="s">
        <v>110</v>
      </c>
      <c r="F287" t="s">
        <v>30</v>
      </c>
    </row>
    <row r="288" spans="1:6" x14ac:dyDescent="0.25">
      <c r="A288" t="s">
        <v>194</v>
      </c>
      <c r="B288" t="s">
        <v>334</v>
      </c>
      <c r="C288" t="s">
        <v>328</v>
      </c>
      <c r="D288" t="s">
        <v>132</v>
      </c>
      <c r="E288" t="s">
        <v>99</v>
      </c>
      <c r="F288" t="s">
        <v>197</v>
      </c>
    </row>
    <row r="289" spans="1:6" x14ac:dyDescent="0.25">
      <c r="A289" t="s">
        <v>195</v>
      </c>
      <c r="B289" t="s">
        <v>334</v>
      </c>
      <c r="C289" t="s">
        <v>328</v>
      </c>
      <c r="D289" t="s">
        <v>132</v>
      </c>
      <c r="E289" t="s">
        <v>110</v>
      </c>
      <c r="F289" t="s">
        <v>197</v>
      </c>
    </row>
    <row r="290" spans="1:6" x14ac:dyDescent="0.25">
      <c r="A290" t="s">
        <v>189</v>
      </c>
      <c r="B290" t="s">
        <v>343</v>
      </c>
      <c r="C290" t="s">
        <v>328</v>
      </c>
      <c r="D290" t="s">
        <v>132</v>
      </c>
      <c r="E290" t="s">
        <v>211</v>
      </c>
      <c r="F290" t="s">
        <v>115</v>
      </c>
    </row>
    <row r="291" spans="1:6" x14ac:dyDescent="0.25">
      <c r="A291" t="s">
        <v>192</v>
      </c>
      <c r="B291" t="s">
        <v>333</v>
      </c>
      <c r="C291" t="s">
        <v>328</v>
      </c>
      <c r="D291" t="s">
        <v>132</v>
      </c>
      <c r="E291" t="s">
        <v>211</v>
      </c>
      <c r="F291" t="s">
        <v>208</v>
      </c>
    </row>
    <row r="292" spans="1:6" x14ac:dyDescent="0.25">
      <c r="A292" t="s">
        <v>231</v>
      </c>
      <c r="B292" t="s">
        <v>347</v>
      </c>
      <c r="C292" t="s">
        <v>328</v>
      </c>
      <c r="D292" t="s">
        <v>232</v>
      </c>
      <c r="E292" t="s">
        <v>110</v>
      </c>
      <c r="F292" t="s">
        <v>115</v>
      </c>
    </row>
    <row r="293" spans="1:6" x14ac:dyDescent="0.25">
      <c r="A293" t="s">
        <v>189</v>
      </c>
      <c r="B293" t="s">
        <v>343</v>
      </c>
      <c r="C293" t="s">
        <v>328</v>
      </c>
      <c r="D293" t="s">
        <v>132</v>
      </c>
      <c r="E293" t="s">
        <v>99</v>
      </c>
      <c r="F293" t="s">
        <v>48</v>
      </c>
    </row>
    <row r="294" spans="1:6" x14ac:dyDescent="0.25">
      <c r="A294" t="s">
        <v>222</v>
      </c>
      <c r="B294" t="s">
        <v>338</v>
      </c>
      <c r="C294" t="s">
        <v>332</v>
      </c>
      <c r="D294" t="s">
        <v>200</v>
      </c>
      <c r="E294" t="s">
        <v>99</v>
      </c>
      <c r="F294" t="s">
        <v>208</v>
      </c>
    </row>
    <row r="295" spans="1:6" x14ac:dyDescent="0.25">
      <c r="A295" t="s">
        <v>194</v>
      </c>
      <c r="B295" t="s">
        <v>334</v>
      </c>
      <c r="C295" t="s">
        <v>328</v>
      </c>
      <c r="D295" t="s">
        <v>132</v>
      </c>
      <c r="E295" t="s">
        <v>211</v>
      </c>
      <c r="F295" t="s">
        <v>197</v>
      </c>
    </row>
    <row r="296" spans="1:6" x14ac:dyDescent="0.25">
      <c r="A296" t="s">
        <v>201</v>
      </c>
      <c r="B296" t="s">
        <v>338</v>
      </c>
      <c r="C296" t="s">
        <v>332</v>
      </c>
      <c r="D296" t="s">
        <v>132</v>
      </c>
      <c r="E296" t="s">
        <v>110</v>
      </c>
      <c r="F296" t="s">
        <v>48</v>
      </c>
    </row>
    <row r="297" spans="1:6" x14ac:dyDescent="0.25">
      <c r="A297" t="s">
        <v>194</v>
      </c>
      <c r="B297" t="s">
        <v>334</v>
      </c>
      <c r="C297" t="s">
        <v>328</v>
      </c>
      <c r="D297" t="s">
        <v>132</v>
      </c>
      <c r="E297" t="s">
        <v>211</v>
      </c>
      <c r="F297" t="s">
        <v>210</v>
      </c>
    </row>
    <row r="298" spans="1:6" x14ac:dyDescent="0.25">
      <c r="A298" t="s">
        <v>194</v>
      </c>
      <c r="B298" t="s">
        <v>334</v>
      </c>
      <c r="C298" t="s">
        <v>328</v>
      </c>
      <c r="D298" t="s">
        <v>132</v>
      </c>
      <c r="E298" t="s">
        <v>211</v>
      </c>
      <c r="F298" t="s">
        <v>197</v>
      </c>
    </row>
    <row r="299" spans="1:6" x14ac:dyDescent="0.25">
      <c r="A299" t="s">
        <v>222</v>
      </c>
      <c r="B299" t="s">
        <v>348</v>
      </c>
      <c r="C299" t="s">
        <v>332</v>
      </c>
      <c r="D299" t="s">
        <v>200</v>
      </c>
      <c r="E299" t="s">
        <v>99</v>
      </c>
      <c r="F299" t="s">
        <v>208</v>
      </c>
    </row>
    <row r="300" spans="1:6" x14ac:dyDescent="0.25">
      <c r="A300" t="s">
        <v>215</v>
      </c>
      <c r="B300" t="s">
        <v>342</v>
      </c>
      <c r="C300" t="s">
        <v>328</v>
      </c>
      <c r="D300" t="s">
        <v>132</v>
      </c>
      <c r="E300" t="s">
        <v>99</v>
      </c>
      <c r="F300" t="s">
        <v>115</v>
      </c>
    </row>
    <row r="301" spans="1:6" x14ac:dyDescent="0.25">
      <c r="A301" t="s">
        <v>189</v>
      </c>
      <c r="B301" t="s">
        <v>343</v>
      </c>
      <c r="C301" t="s">
        <v>328</v>
      </c>
      <c r="D301" t="s">
        <v>132</v>
      </c>
      <c r="E301" t="s">
        <v>110</v>
      </c>
      <c r="F301" t="s">
        <v>48</v>
      </c>
    </row>
    <row r="302" spans="1:6" x14ac:dyDescent="0.25">
      <c r="A302" t="s">
        <v>194</v>
      </c>
      <c r="B302" t="s">
        <v>334</v>
      </c>
      <c r="C302" t="s">
        <v>328</v>
      </c>
      <c r="D302" t="s">
        <v>132</v>
      </c>
      <c r="E302" t="s">
        <v>99</v>
      </c>
      <c r="F302" t="s">
        <v>197</v>
      </c>
    </row>
    <row r="303" spans="1:6" x14ac:dyDescent="0.25">
      <c r="A303" t="s">
        <v>191</v>
      </c>
      <c r="B303" t="s">
        <v>333</v>
      </c>
      <c r="C303" t="s">
        <v>330</v>
      </c>
      <c r="D303" t="s">
        <v>132</v>
      </c>
      <c r="E303" t="s">
        <v>99</v>
      </c>
      <c r="F303" t="s">
        <v>223</v>
      </c>
    </row>
    <row r="304" spans="1:6" x14ac:dyDescent="0.25">
      <c r="A304" t="s">
        <v>222</v>
      </c>
      <c r="B304" t="s">
        <v>348</v>
      </c>
      <c r="C304" t="s">
        <v>330</v>
      </c>
      <c r="D304" t="s">
        <v>200</v>
      </c>
      <c r="E304" t="s">
        <v>110</v>
      </c>
      <c r="F304" t="s">
        <v>115</v>
      </c>
    </row>
    <row r="305" spans="1:6" x14ac:dyDescent="0.25">
      <c r="A305" t="s">
        <v>195</v>
      </c>
      <c r="B305" t="s">
        <v>334</v>
      </c>
      <c r="C305" t="s">
        <v>328</v>
      </c>
      <c r="D305" t="s">
        <v>132</v>
      </c>
      <c r="E305" t="s">
        <v>99</v>
      </c>
      <c r="F305" t="s">
        <v>115</v>
      </c>
    </row>
    <row r="306" spans="1:6" x14ac:dyDescent="0.25">
      <c r="A306" t="s">
        <v>215</v>
      </c>
      <c r="B306" t="s">
        <v>342</v>
      </c>
      <c r="C306" t="s">
        <v>328</v>
      </c>
      <c r="D306" t="s">
        <v>132</v>
      </c>
      <c r="E306" t="s">
        <v>110</v>
      </c>
      <c r="F306" t="s">
        <v>115</v>
      </c>
    </row>
    <row r="307" spans="1:6" x14ac:dyDescent="0.25">
      <c r="A307" t="s">
        <v>194</v>
      </c>
      <c r="B307" t="s">
        <v>334</v>
      </c>
      <c r="C307" t="s">
        <v>328</v>
      </c>
      <c r="D307" t="s">
        <v>132</v>
      </c>
      <c r="E307" t="s">
        <v>211</v>
      </c>
      <c r="F307" t="s">
        <v>210</v>
      </c>
    </row>
    <row r="308" spans="1:6" x14ac:dyDescent="0.25">
      <c r="A308" t="s">
        <v>233</v>
      </c>
      <c r="B308" t="s">
        <v>334</v>
      </c>
      <c r="C308" t="s">
        <v>339</v>
      </c>
      <c r="D308" t="s">
        <v>200</v>
      </c>
      <c r="E308" t="s">
        <v>110</v>
      </c>
      <c r="F308" t="s">
        <v>115</v>
      </c>
    </row>
    <row r="309" spans="1:6" x14ac:dyDescent="0.25">
      <c r="A309" t="s">
        <v>215</v>
      </c>
      <c r="B309" t="s">
        <v>342</v>
      </c>
      <c r="C309" t="s">
        <v>328</v>
      </c>
      <c r="D309" t="s">
        <v>132</v>
      </c>
      <c r="E309" t="s">
        <v>99</v>
      </c>
      <c r="F309" t="s">
        <v>48</v>
      </c>
    </row>
    <row r="310" spans="1:6" x14ac:dyDescent="0.25">
      <c r="A310" t="s">
        <v>192</v>
      </c>
      <c r="B310" t="s">
        <v>333</v>
      </c>
      <c r="C310" t="s">
        <v>328</v>
      </c>
      <c r="D310" t="s">
        <v>132</v>
      </c>
      <c r="E310" t="s">
        <v>211</v>
      </c>
      <c r="F310" t="s">
        <v>223</v>
      </c>
    </row>
    <row r="311" spans="1:6" x14ac:dyDescent="0.25">
      <c r="A311" t="s">
        <v>189</v>
      </c>
      <c r="B311" t="s">
        <v>329</v>
      </c>
      <c r="C311" t="s">
        <v>330</v>
      </c>
      <c r="D311" t="s">
        <v>132</v>
      </c>
      <c r="E311" t="s">
        <v>99</v>
      </c>
      <c r="F311" t="s">
        <v>197</v>
      </c>
    </row>
    <row r="312" spans="1:6" x14ac:dyDescent="0.25">
      <c r="A312" t="s">
        <v>231</v>
      </c>
      <c r="B312" t="s">
        <v>347</v>
      </c>
      <c r="C312" t="s">
        <v>328</v>
      </c>
      <c r="D312" t="s">
        <v>109</v>
      </c>
      <c r="E312" t="s">
        <v>110</v>
      </c>
      <c r="F312" t="s">
        <v>115</v>
      </c>
    </row>
    <row r="313" spans="1:6" x14ac:dyDescent="0.25">
      <c r="A313" t="s">
        <v>222</v>
      </c>
      <c r="B313" t="s">
        <v>338</v>
      </c>
      <c r="C313" t="s">
        <v>332</v>
      </c>
      <c r="D313" t="s">
        <v>200</v>
      </c>
      <c r="E313" t="s">
        <v>99</v>
      </c>
      <c r="F313" t="s">
        <v>208</v>
      </c>
    </row>
    <row r="314" spans="1:6" x14ac:dyDescent="0.25">
      <c r="A314" t="s">
        <v>234</v>
      </c>
      <c r="B314" t="s">
        <v>342</v>
      </c>
      <c r="C314" t="s">
        <v>328</v>
      </c>
      <c r="D314" t="s">
        <v>200</v>
      </c>
      <c r="E314" t="s">
        <v>99</v>
      </c>
      <c r="F314" t="s">
        <v>115</v>
      </c>
    </row>
    <row r="315" spans="1:6" x14ac:dyDescent="0.25">
      <c r="A315" t="s">
        <v>225</v>
      </c>
      <c r="B315" t="s">
        <v>345</v>
      </c>
      <c r="C315" t="s">
        <v>332</v>
      </c>
      <c r="D315" t="s">
        <v>132</v>
      </c>
      <c r="E315" t="s">
        <v>110</v>
      </c>
      <c r="F315" t="s">
        <v>48</v>
      </c>
    </row>
    <row r="316" spans="1:6" x14ac:dyDescent="0.25">
      <c r="A316" t="s">
        <v>188</v>
      </c>
      <c r="B316" t="s">
        <v>334</v>
      </c>
      <c r="C316" t="s">
        <v>328</v>
      </c>
      <c r="D316" t="s">
        <v>132</v>
      </c>
      <c r="E316" t="s">
        <v>110</v>
      </c>
      <c r="F316" t="s">
        <v>48</v>
      </c>
    </row>
    <row r="317" spans="1:6" x14ac:dyDescent="0.25">
      <c r="A317" t="s">
        <v>201</v>
      </c>
      <c r="B317" t="s">
        <v>338</v>
      </c>
      <c r="C317" t="s">
        <v>330</v>
      </c>
      <c r="D317" t="s">
        <v>132</v>
      </c>
      <c r="E317" t="s">
        <v>99</v>
      </c>
      <c r="F317" t="s">
        <v>208</v>
      </c>
    </row>
    <row r="318" spans="1:6" x14ac:dyDescent="0.25">
      <c r="A318" t="s">
        <v>222</v>
      </c>
      <c r="B318" t="s">
        <v>338</v>
      </c>
      <c r="C318" t="s">
        <v>330</v>
      </c>
      <c r="D318" t="s">
        <v>200</v>
      </c>
      <c r="E318" t="s">
        <v>211</v>
      </c>
      <c r="F318" t="s">
        <v>197</v>
      </c>
    </row>
    <row r="319" spans="1:6" x14ac:dyDescent="0.25">
      <c r="A319" t="s">
        <v>215</v>
      </c>
      <c r="B319" t="s">
        <v>342</v>
      </c>
      <c r="C319" t="s">
        <v>328</v>
      </c>
      <c r="D319" t="s">
        <v>132</v>
      </c>
      <c r="E319" t="s">
        <v>99</v>
      </c>
      <c r="F319" t="s">
        <v>115</v>
      </c>
    </row>
    <row r="320" spans="1:6" x14ac:dyDescent="0.25">
      <c r="A320" t="s">
        <v>199</v>
      </c>
      <c r="B320" t="s">
        <v>337</v>
      </c>
      <c r="C320" t="s">
        <v>332</v>
      </c>
      <c r="D320" t="s">
        <v>132</v>
      </c>
      <c r="E320" t="s">
        <v>110</v>
      </c>
      <c r="F320" t="s">
        <v>206</v>
      </c>
    </row>
    <row r="321" spans="1:6" x14ac:dyDescent="0.25">
      <c r="A321" t="s">
        <v>188</v>
      </c>
      <c r="B321" t="s">
        <v>334</v>
      </c>
      <c r="C321" t="s">
        <v>328</v>
      </c>
      <c r="D321" t="s">
        <v>132</v>
      </c>
      <c r="E321" t="s">
        <v>110</v>
      </c>
      <c r="F321" t="s">
        <v>48</v>
      </c>
    </row>
    <row r="322" spans="1:6" x14ac:dyDescent="0.25">
      <c r="A322" t="s">
        <v>189</v>
      </c>
      <c r="B322" t="s">
        <v>329</v>
      </c>
      <c r="C322" t="s">
        <v>330</v>
      </c>
      <c r="D322" t="s">
        <v>132</v>
      </c>
      <c r="E322" t="s">
        <v>99</v>
      </c>
      <c r="F322" t="s">
        <v>115</v>
      </c>
    </row>
    <row r="323" spans="1:6" x14ac:dyDescent="0.25">
      <c r="A323" t="s">
        <v>194</v>
      </c>
      <c r="B323" t="s">
        <v>334</v>
      </c>
      <c r="C323" t="s">
        <v>328</v>
      </c>
      <c r="D323" t="s">
        <v>132</v>
      </c>
      <c r="E323" t="s">
        <v>99</v>
      </c>
      <c r="F323" t="s">
        <v>208</v>
      </c>
    </row>
    <row r="324" spans="1:6" x14ac:dyDescent="0.25">
      <c r="A324" t="s">
        <v>203</v>
      </c>
      <c r="B324" t="s">
        <v>336</v>
      </c>
      <c r="C324" t="s">
        <v>332</v>
      </c>
      <c r="D324" t="s">
        <v>132</v>
      </c>
      <c r="E324" t="s">
        <v>99</v>
      </c>
      <c r="F324" t="s">
        <v>197</v>
      </c>
    </row>
    <row r="325" spans="1:6" x14ac:dyDescent="0.25">
      <c r="A325" t="s">
        <v>188</v>
      </c>
      <c r="B325" t="s">
        <v>334</v>
      </c>
      <c r="C325" t="s">
        <v>328</v>
      </c>
      <c r="D325" t="s">
        <v>132</v>
      </c>
      <c r="E325" t="s">
        <v>110</v>
      </c>
      <c r="F325" t="s">
        <v>48</v>
      </c>
    </row>
    <row r="326" spans="1:6" x14ac:dyDescent="0.25">
      <c r="A326" t="s">
        <v>222</v>
      </c>
      <c r="B326" t="s">
        <v>348</v>
      </c>
      <c r="C326" t="s">
        <v>330</v>
      </c>
      <c r="D326" t="s">
        <v>200</v>
      </c>
      <c r="E326" t="s">
        <v>110</v>
      </c>
      <c r="F326" t="s">
        <v>115</v>
      </c>
    </row>
    <row r="327" spans="1:6" x14ac:dyDescent="0.25">
      <c r="A327" t="s">
        <v>195</v>
      </c>
      <c r="B327" t="s">
        <v>334</v>
      </c>
      <c r="C327" t="s">
        <v>335</v>
      </c>
      <c r="D327" t="s">
        <v>132</v>
      </c>
      <c r="E327" t="s">
        <v>99</v>
      </c>
      <c r="F327" t="s">
        <v>235</v>
      </c>
    </row>
    <row r="328" spans="1:6" x14ac:dyDescent="0.25">
      <c r="A328" t="s">
        <v>188</v>
      </c>
      <c r="B328" t="s">
        <v>334</v>
      </c>
      <c r="C328" t="s">
        <v>328</v>
      </c>
      <c r="D328" t="s">
        <v>132</v>
      </c>
      <c r="E328" t="s">
        <v>110</v>
      </c>
      <c r="F328" t="s">
        <v>115</v>
      </c>
    </row>
    <row r="329" spans="1:6" x14ac:dyDescent="0.25">
      <c r="A329" t="s">
        <v>205</v>
      </c>
      <c r="B329" t="s">
        <v>336</v>
      </c>
      <c r="C329" t="s">
        <v>332</v>
      </c>
      <c r="D329" t="s">
        <v>132</v>
      </c>
      <c r="E329" t="s">
        <v>114</v>
      </c>
      <c r="F329" t="s">
        <v>29</v>
      </c>
    </row>
    <row r="330" spans="1:6" x14ac:dyDescent="0.25">
      <c r="A330" t="s">
        <v>203</v>
      </c>
      <c r="B330" t="s">
        <v>336</v>
      </c>
      <c r="C330" t="s">
        <v>332</v>
      </c>
      <c r="D330" t="s">
        <v>132</v>
      </c>
      <c r="E330" t="s">
        <v>99</v>
      </c>
      <c r="F330" t="s">
        <v>223</v>
      </c>
    </row>
    <row r="331" spans="1:6" x14ac:dyDescent="0.25">
      <c r="A331" t="s">
        <v>236</v>
      </c>
      <c r="B331" t="s">
        <v>334</v>
      </c>
      <c r="C331" t="s">
        <v>328</v>
      </c>
      <c r="D331" t="s">
        <v>229</v>
      </c>
      <c r="E331" t="s">
        <v>110</v>
      </c>
      <c r="F331" t="s">
        <v>115</v>
      </c>
    </row>
    <row r="332" spans="1:6" x14ac:dyDescent="0.25">
      <c r="A332" t="s">
        <v>237</v>
      </c>
      <c r="B332" t="s">
        <v>349</v>
      </c>
      <c r="C332" t="s">
        <v>332</v>
      </c>
      <c r="D332" t="s">
        <v>132</v>
      </c>
      <c r="E332" t="s">
        <v>110</v>
      </c>
      <c r="F332" t="s">
        <v>29</v>
      </c>
    </row>
    <row r="333" spans="1:6" x14ac:dyDescent="0.25">
      <c r="A333" t="s">
        <v>238</v>
      </c>
      <c r="B333" t="s">
        <v>331</v>
      </c>
      <c r="C333" t="s">
        <v>332</v>
      </c>
      <c r="D333" t="s">
        <v>132</v>
      </c>
      <c r="E333" t="s">
        <v>110</v>
      </c>
      <c r="F333" t="s">
        <v>206</v>
      </c>
    </row>
    <row r="334" spans="1:6" x14ac:dyDescent="0.25">
      <c r="A334" t="s">
        <v>199</v>
      </c>
      <c r="B334" t="s">
        <v>340</v>
      </c>
      <c r="C334" t="s">
        <v>332</v>
      </c>
      <c r="D334" t="s">
        <v>132</v>
      </c>
      <c r="E334" t="s">
        <v>110</v>
      </c>
      <c r="F334" t="s">
        <v>48</v>
      </c>
    </row>
    <row r="335" spans="1:6" x14ac:dyDescent="0.25">
      <c r="A335" t="s">
        <v>222</v>
      </c>
      <c r="B335" t="s">
        <v>348</v>
      </c>
      <c r="C335" t="s">
        <v>339</v>
      </c>
      <c r="D335" t="s">
        <v>193</v>
      </c>
      <c r="E335" t="s">
        <v>99</v>
      </c>
      <c r="F335" t="s">
        <v>48</v>
      </c>
    </row>
    <row r="336" spans="1:6" x14ac:dyDescent="0.25">
      <c r="A336" t="s">
        <v>239</v>
      </c>
      <c r="B336" t="s">
        <v>329</v>
      </c>
      <c r="C336" t="s">
        <v>330</v>
      </c>
      <c r="D336" t="s">
        <v>200</v>
      </c>
      <c r="E336" t="s">
        <v>99</v>
      </c>
      <c r="F336" t="s">
        <v>115</v>
      </c>
    </row>
    <row r="337" spans="1:6" x14ac:dyDescent="0.25">
      <c r="A337" t="s">
        <v>222</v>
      </c>
      <c r="B337" t="s">
        <v>348</v>
      </c>
      <c r="C337" t="s">
        <v>339</v>
      </c>
      <c r="D337" t="s">
        <v>193</v>
      </c>
      <c r="E337" t="s">
        <v>99</v>
      </c>
      <c r="F337" t="s">
        <v>115</v>
      </c>
    </row>
    <row r="338" spans="1:6" x14ac:dyDescent="0.25">
      <c r="A338" t="s">
        <v>215</v>
      </c>
      <c r="B338" t="s">
        <v>342</v>
      </c>
      <c r="C338" t="s">
        <v>328</v>
      </c>
      <c r="D338" t="s">
        <v>132</v>
      </c>
      <c r="E338" t="s">
        <v>99</v>
      </c>
      <c r="F338" t="s">
        <v>115</v>
      </c>
    </row>
    <row r="339" spans="1:6" x14ac:dyDescent="0.25">
      <c r="A339" t="s">
        <v>195</v>
      </c>
      <c r="B339" t="s">
        <v>334</v>
      </c>
      <c r="C339" t="s">
        <v>328</v>
      </c>
      <c r="D339" t="s">
        <v>132</v>
      </c>
      <c r="E339" t="s">
        <v>211</v>
      </c>
      <c r="F339" t="s">
        <v>115</v>
      </c>
    </row>
    <row r="340" spans="1:6" x14ac:dyDescent="0.25">
      <c r="A340" t="s">
        <v>230</v>
      </c>
      <c r="B340" t="s">
        <v>340</v>
      </c>
      <c r="C340" t="s">
        <v>341</v>
      </c>
      <c r="D340" t="s">
        <v>132</v>
      </c>
      <c r="E340" t="s">
        <v>99</v>
      </c>
      <c r="F340" t="s">
        <v>115</v>
      </c>
    </row>
    <row r="341" spans="1:6" x14ac:dyDescent="0.25">
      <c r="A341" t="s">
        <v>195</v>
      </c>
      <c r="B341" t="s">
        <v>334</v>
      </c>
      <c r="C341" t="s">
        <v>335</v>
      </c>
      <c r="D341" t="s">
        <v>132</v>
      </c>
      <c r="E341" t="s">
        <v>110</v>
      </c>
      <c r="F341" t="s">
        <v>240</v>
      </c>
    </row>
    <row r="342" spans="1:6" x14ac:dyDescent="0.25">
      <c r="A342" t="s">
        <v>215</v>
      </c>
      <c r="B342" t="s">
        <v>342</v>
      </c>
      <c r="C342" t="s">
        <v>328</v>
      </c>
      <c r="D342" t="s">
        <v>132</v>
      </c>
      <c r="E342" t="s">
        <v>114</v>
      </c>
      <c r="F342" t="s">
        <v>115</v>
      </c>
    </row>
    <row r="343" spans="1:6" x14ac:dyDescent="0.25">
      <c r="A343" t="s">
        <v>194</v>
      </c>
      <c r="B343" t="s">
        <v>334</v>
      </c>
      <c r="C343" t="s">
        <v>328</v>
      </c>
      <c r="D343" t="s">
        <v>132</v>
      </c>
      <c r="E343" t="s">
        <v>99</v>
      </c>
      <c r="F343" t="s">
        <v>241</v>
      </c>
    </row>
    <row r="344" spans="1:6" x14ac:dyDescent="0.25">
      <c r="A344" t="s">
        <v>203</v>
      </c>
      <c r="B344" t="s">
        <v>336</v>
      </c>
      <c r="C344" t="s">
        <v>332</v>
      </c>
      <c r="D344" t="s">
        <v>132</v>
      </c>
      <c r="E344" t="s">
        <v>211</v>
      </c>
      <c r="F344" t="s">
        <v>208</v>
      </c>
    </row>
    <row r="345" spans="1:6" x14ac:dyDescent="0.25">
      <c r="A345" t="s">
        <v>195</v>
      </c>
      <c r="B345" t="s">
        <v>334</v>
      </c>
      <c r="C345" t="s">
        <v>328</v>
      </c>
      <c r="D345" t="s">
        <v>132</v>
      </c>
      <c r="E345" t="s">
        <v>99</v>
      </c>
      <c r="F345" t="s">
        <v>197</v>
      </c>
    </row>
    <row r="346" spans="1:6" x14ac:dyDescent="0.25">
      <c r="A346" t="s">
        <v>215</v>
      </c>
      <c r="B346" t="s">
        <v>342</v>
      </c>
      <c r="C346" t="s">
        <v>328</v>
      </c>
      <c r="D346" t="s">
        <v>132</v>
      </c>
      <c r="E346" t="s">
        <v>99</v>
      </c>
      <c r="F346" t="s">
        <v>115</v>
      </c>
    </row>
    <row r="347" spans="1:6" x14ac:dyDescent="0.25">
      <c r="A347" t="s">
        <v>225</v>
      </c>
      <c r="B347" t="s">
        <v>345</v>
      </c>
      <c r="C347" t="s">
        <v>332</v>
      </c>
      <c r="D347" t="s">
        <v>132</v>
      </c>
      <c r="E347" t="s">
        <v>110</v>
      </c>
      <c r="F347" t="s">
        <v>48</v>
      </c>
    </row>
    <row r="348" spans="1:6" x14ac:dyDescent="0.25">
      <c r="A348" t="s">
        <v>220</v>
      </c>
      <c r="B348" t="s">
        <v>345</v>
      </c>
      <c r="C348" t="s">
        <v>332</v>
      </c>
      <c r="D348" t="s">
        <v>200</v>
      </c>
      <c r="E348" t="s">
        <v>99</v>
      </c>
      <c r="F348" t="s">
        <v>115</v>
      </c>
    </row>
    <row r="349" spans="1:6" x14ac:dyDescent="0.25">
      <c r="A349" t="s">
        <v>189</v>
      </c>
      <c r="B349" t="s">
        <v>329</v>
      </c>
      <c r="C349" t="s">
        <v>330</v>
      </c>
      <c r="D349" t="s">
        <v>132</v>
      </c>
      <c r="E349" t="s">
        <v>99</v>
      </c>
      <c r="F349" t="s">
        <v>210</v>
      </c>
    </row>
    <row r="350" spans="1:6" x14ac:dyDescent="0.25">
      <c r="A350" t="s">
        <v>222</v>
      </c>
      <c r="B350" t="s">
        <v>348</v>
      </c>
      <c r="C350" t="s">
        <v>330</v>
      </c>
      <c r="D350" t="s">
        <v>200</v>
      </c>
      <c r="E350" t="s">
        <v>110</v>
      </c>
      <c r="F350" t="s">
        <v>115</v>
      </c>
    </row>
    <row r="351" spans="1:6" x14ac:dyDescent="0.25">
      <c r="A351" t="s">
        <v>230</v>
      </c>
      <c r="B351" t="s">
        <v>340</v>
      </c>
      <c r="C351" t="s">
        <v>332</v>
      </c>
      <c r="D351" t="s">
        <v>132</v>
      </c>
      <c r="E351" t="s">
        <v>110</v>
      </c>
      <c r="F351" t="s">
        <v>29</v>
      </c>
    </row>
    <row r="352" spans="1:6" x14ac:dyDescent="0.25">
      <c r="A352" t="s">
        <v>222</v>
      </c>
      <c r="B352" t="s">
        <v>348</v>
      </c>
      <c r="C352" t="s">
        <v>332</v>
      </c>
      <c r="D352" t="s">
        <v>132</v>
      </c>
      <c r="E352" t="s">
        <v>110</v>
      </c>
      <c r="F352" t="s">
        <v>208</v>
      </c>
    </row>
    <row r="353" spans="1:6" x14ac:dyDescent="0.25">
      <c r="A353" t="s">
        <v>220</v>
      </c>
      <c r="B353" t="s">
        <v>345</v>
      </c>
      <c r="C353" t="s">
        <v>328</v>
      </c>
      <c r="D353" t="s">
        <v>132</v>
      </c>
      <c r="E353" t="s">
        <v>110</v>
      </c>
      <c r="F353" t="s">
        <v>202</v>
      </c>
    </row>
    <row r="354" spans="1:6" x14ac:dyDescent="0.25">
      <c r="A354" t="s">
        <v>215</v>
      </c>
      <c r="B354" t="s">
        <v>342</v>
      </c>
      <c r="C354" t="s">
        <v>328</v>
      </c>
      <c r="D354" t="s">
        <v>132</v>
      </c>
      <c r="E354" t="s">
        <v>99</v>
      </c>
      <c r="F354" t="s">
        <v>115</v>
      </c>
    </row>
    <row r="355" spans="1:6" x14ac:dyDescent="0.25">
      <c r="A355" t="s">
        <v>242</v>
      </c>
      <c r="B355" t="s">
        <v>342</v>
      </c>
      <c r="C355" t="s">
        <v>339</v>
      </c>
      <c r="D355" t="s">
        <v>193</v>
      </c>
      <c r="E355" t="s">
        <v>99</v>
      </c>
      <c r="F355" t="s">
        <v>48</v>
      </c>
    </row>
    <row r="356" spans="1:6" x14ac:dyDescent="0.25">
      <c r="A356" t="s">
        <v>215</v>
      </c>
      <c r="B356" t="s">
        <v>342</v>
      </c>
      <c r="C356" t="s">
        <v>328</v>
      </c>
      <c r="D356" t="s">
        <v>132</v>
      </c>
      <c r="E356" t="s">
        <v>110</v>
      </c>
      <c r="F356" t="s">
        <v>208</v>
      </c>
    </row>
    <row r="357" spans="1:6" x14ac:dyDescent="0.25">
      <c r="A357" t="s">
        <v>214</v>
      </c>
      <c r="B357" t="s">
        <v>334</v>
      </c>
      <c r="C357" t="s">
        <v>346</v>
      </c>
      <c r="D357" t="s">
        <v>132</v>
      </c>
      <c r="E357" t="s">
        <v>110</v>
      </c>
      <c r="F357" t="s">
        <v>208</v>
      </c>
    </row>
    <row r="358" spans="1:6" x14ac:dyDescent="0.25">
      <c r="A358" t="s">
        <v>189</v>
      </c>
      <c r="B358" t="s">
        <v>329</v>
      </c>
      <c r="C358" t="s">
        <v>330</v>
      </c>
      <c r="D358" t="s">
        <v>132</v>
      </c>
      <c r="E358" t="s">
        <v>211</v>
      </c>
      <c r="F358" t="s">
        <v>240</v>
      </c>
    </row>
    <row r="359" spans="1:6" x14ac:dyDescent="0.25">
      <c r="A359" t="s">
        <v>215</v>
      </c>
      <c r="B359" t="s">
        <v>342</v>
      </c>
      <c r="C359" t="s">
        <v>328</v>
      </c>
      <c r="D359" t="s">
        <v>132</v>
      </c>
      <c r="E359" t="s">
        <v>110</v>
      </c>
      <c r="F359" t="s">
        <v>208</v>
      </c>
    </row>
    <row r="360" spans="1:6" x14ac:dyDescent="0.25">
      <c r="A360" t="s">
        <v>189</v>
      </c>
      <c r="B360" t="s">
        <v>343</v>
      </c>
      <c r="C360" t="s">
        <v>328</v>
      </c>
      <c r="D360" t="s">
        <v>132</v>
      </c>
      <c r="E360" t="s">
        <v>110</v>
      </c>
      <c r="F360" t="s">
        <v>115</v>
      </c>
    </row>
    <row r="361" spans="1:6" x14ac:dyDescent="0.25">
      <c r="A361" t="s">
        <v>243</v>
      </c>
      <c r="B361" t="s">
        <v>337</v>
      </c>
      <c r="C361" t="s">
        <v>341</v>
      </c>
      <c r="D361" t="s">
        <v>132</v>
      </c>
      <c r="E361" t="s">
        <v>99</v>
      </c>
      <c r="F361" t="s">
        <v>244</v>
      </c>
    </row>
    <row r="362" spans="1:6" x14ac:dyDescent="0.25">
      <c r="A362" t="s">
        <v>192</v>
      </c>
      <c r="B362" t="s">
        <v>333</v>
      </c>
      <c r="C362" t="s">
        <v>328</v>
      </c>
      <c r="D362" t="s">
        <v>193</v>
      </c>
      <c r="E362" t="s">
        <v>211</v>
      </c>
      <c r="F362" t="s">
        <v>245</v>
      </c>
    </row>
    <row r="363" spans="1:6" x14ac:dyDescent="0.25">
      <c r="A363" t="s">
        <v>215</v>
      </c>
      <c r="B363" t="s">
        <v>342</v>
      </c>
      <c r="C363" t="s">
        <v>328</v>
      </c>
      <c r="D363" t="s">
        <v>132</v>
      </c>
      <c r="E363" t="s">
        <v>110</v>
      </c>
      <c r="F363" t="s">
        <v>197</v>
      </c>
    </row>
    <row r="364" spans="1:6" x14ac:dyDescent="0.25">
      <c r="A364" t="s">
        <v>233</v>
      </c>
      <c r="B364" t="s">
        <v>334</v>
      </c>
      <c r="C364" t="s">
        <v>339</v>
      </c>
      <c r="D364" t="s">
        <v>200</v>
      </c>
      <c r="E364" t="s">
        <v>99</v>
      </c>
      <c r="F364" t="s">
        <v>115</v>
      </c>
    </row>
    <row r="365" spans="1:6" x14ac:dyDescent="0.25">
      <c r="A365" t="s">
        <v>215</v>
      </c>
      <c r="B365" t="s">
        <v>342</v>
      </c>
      <c r="C365" t="s">
        <v>328</v>
      </c>
      <c r="D365" t="s">
        <v>132</v>
      </c>
      <c r="E365" t="s">
        <v>110</v>
      </c>
      <c r="F365" t="s">
        <v>208</v>
      </c>
    </row>
    <row r="366" spans="1:6" x14ac:dyDescent="0.25">
      <c r="A366" t="s">
        <v>194</v>
      </c>
      <c r="B366" t="s">
        <v>334</v>
      </c>
      <c r="C366" t="s">
        <v>328</v>
      </c>
      <c r="D366" t="s">
        <v>132</v>
      </c>
      <c r="E366" t="s">
        <v>99</v>
      </c>
      <c r="F366" t="s">
        <v>240</v>
      </c>
    </row>
    <row r="367" spans="1:6" x14ac:dyDescent="0.25">
      <c r="A367" t="s">
        <v>215</v>
      </c>
      <c r="B367" t="s">
        <v>342</v>
      </c>
      <c r="C367" t="s">
        <v>328</v>
      </c>
      <c r="D367" t="s">
        <v>132</v>
      </c>
      <c r="E367" t="s">
        <v>99</v>
      </c>
      <c r="F367" t="s">
        <v>202</v>
      </c>
    </row>
    <row r="368" spans="1:6" x14ac:dyDescent="0.25">
      <c r="A368" t="s">
        <v>227</v>
      </c>
      <c r="B368" t="s">
        <v>337</v>
      </c>
      <c r="C368" t="s">
        <v>344</v>
      </c>
      <c r="D368" t="s">
        <v>132</v>
      </c>
      <c r="E368" t="s">
        <v>99</v>
      </c>
      <c r="F368" t="s">
        <v>206</v>
      </c>
    </row>
    <row r="369" spans="1:6" x14ac:dyDescent="0.25">
      <c r="A369" t="s">
        <v>220</v>
      </c>
      <c r="B369" t="s">
        <v>345</v>
      </c>
      <c r="C369" t="s">
        <v>332</v>
      </c>
      <c r="D369" t="s">
        <v>200</v>
      </c>
      <c r="E369" t="s">
        <v>110</v>
      </c>
      <c r="F369" t="s">
        <v>197</v>
      </c>
    </row>
    <row r="370" spans="1:6" x14ac:dyDescent="0.25">
      <c r="A370" t="s">
        <v>194</v>
      </c>
      <c r="B370" t="s">
        <v>334</v>
      </c>
      <c r="C370" t="s">
        <v>328</v>
      </c>
      <c r="D370" t="s">
        <v>132</v>
      </c>
      <c r="E370" t="s">
        <v>211</v>
      </c>
      <c r="F370" t="s">
        <v>197</v>
      </c>
    </row>
    <row r="371" spans="1:6" x14ac:dyDescent="0.25">
      <c r="A371" t="s">
        <v>225</v>
      </c>
      <c r="B371" t="s">
        <v>333</v>
      </c>
      <c r="C371" t="s">
        <v>339</v>
      </c>
      <c r="D371" t="s">
        <v>132</v>
      </c>
      <c r="E371" t="s">
        <v>99</v>
      </c>
      <c r="F371" t="s">
        <v>115</v>
      </c>
    </row>
    <row r="372" spans="1:6" x14ac:dyDescent="0.25">
      <c r="A372" t="s">
        <v>191</v>
      </c>
      <c r="B372" t="s">
        <v>333</v>
      </c>
      <c r="C372" t="s">
        <v>328</v>
      </c>
      <c r="D372" t="s">
        <v>132</v>
      </c>
      <c r="E372" t="s">
        <v>99</v>
      </c>
      <c r="F372" t="s">
        <v>208</v>
      </c>
    </row>
    <row r="373" spans="1:6" x14ac:dyDescent="0.25">
      <c r="A373" t="s">
        <v>246</v>
      </c>
      <c r="B373" t="s">
        <v>348</v>
      </c>
      <c r="C373" t="s">
        <v>350</v>
      </c>
      <c r="D373" t="s">
        <v>193</v>
      </c>
      <c r="E373" t="s">
        <v>99</v>
      </c>
      <c r="F373" t="s">
        <v>48</v>
      </c>
    </row>
    <row r="374" spans="1:6" x14ac:dyDescent="0.25">
      <c r="A374" t="s">
        <v>194</v>
      </c>
      <c r="B374" t="s">
        <v>334</v>
      </c>
      <c r="C374" t="s">
        <v>328</v>
      </c>
      <c r="D374" t="s">
        <v>132</v>
      </c>
      <c r="E374" t="s">
        <v>211</v>
      </c>
      <c r="F374" t="s">
        <v>208</v>
      </c>
    </row>
    <row r="375" spans="1:6" x14ac:dyDescent="0.25">
      <c r="A375" t="s">
        <v>195</v>
      </c>
      <c r="B375" t="s">
        <v>334</v>
      </c>
      <c r="C375" t="s">
        <v>335</v>
      </c>
      <c r="D375" t="s">
        <v>132</v>
      </c>
      <c r="E375" t="s">
        <v>211</v>
      </c>
      <c r="F375" t="s">
        <v>223</v>
      </c>
    </row>
    <row r="376" spans="1:6" x14ac:dyDescent="0.25">
      <c r="A376" t="s">
        <v>247</v>
      </c>
      <c r="B376" t="s">
        <v>334</v>
      </c>
      <c r="C376" t="s">
        <v>328</v>
      </c>
      <c r="D376" t="s">
        <v>132</v>
      </c>
      <c r="E376" t="s">
        <v>99</v>
      </c>
      <c r="F376" t="s">
        <v>208</v>
      </c>
    </row>
    <row r="377" spans="1:6" x14ac:dyDescent="0.25">
      <c r="A377" t="s">
        <v>248</v>
      </c>
      <c r="B377" t="s">
        <v>336</v>
      </c>
      <c r="C377" t="s">
        <v>332</v>
      </c>
      <c r="D377" t="s">
        <v>132</v>
      </c>
      <c r="E377" t="s">
        <v>99</v>
      </c>
      <c r="F377" t="s">
        <v>208</v>
      </c>
    </row>
    <row r="378" spans="1:6" x14ac:dyDescent="0.25">
      <c r="A378" t="s">
        <v>201</v>
      </c>
      <c r="B378" t="s">
        <v>338</v>
      </c>
      <c r="C378" t="s">
        <v>330</v>
      </c>
      <c r="D378" t="s">
        <v>132</v>
      </c>
      <c r="E378" t="s">
        <v>211</v>
      </c>
      <c r="F378" t="s">
        <v>197</v>
      </c>
    </row>
    <row r="379" spans="1:6" x14ac:dyDescent="0.25">
      <c r="A379" t="s">
        <v>249</v>
      </c>
      <c r="B379" t="s">
        <v>336</v>
      </c>
      <c r="C379" t="s">
        <v>332</v>
      </c>
      <c r="D379" t="s">
        <v>132</v>
      </c>
      <c r="E379" t="s">
        <v>110</v>
      </c>
      <c r="F379" t="s">
        <v>48</v>
      </c>
    </row>
    <row r="380" spans="1:6" x14ac:dyDescent="0.25">
      <c r="A380" t="s">
        <v>194</v>
      </c>
      <c r="B380" t="s">
        <v>334</v>
      </c>
      <c r="C380" t="s">
        <v>328</v>
      </c>
      <c r="D380" t="s">
        <v>132</v>
      </c>
      <c r="E380" t="s">
        <v>121</v>
      </c>
      <c r="F380" t="s">
        <v>241</v>
      </c>
    </row>
    <row r="381" spans="1:6" x14ac:dyDescent="0.25">
      <c r="A381" t="s">
        <v>195</v>
      </c>
      <c r="B381" t="s">
        <v>334</v>
      </c>
      <c r="C381" t="s">
        <v>328</v>
      </c>
      <c r="D381" t="s">
        <v>132</v>
      </c>
      <c r="E381" t="s">
        <v>211</v>
      </c>
      <c r="F381" t="s">
        <v>197</v>
      </c>
    </row>
    <row r="382" spans="1:6" x14ac:dyDescent="0.25">
      <c r="A382" t="s">
        <v>192</v>
      </c>
      <c r="B382" t="s">
        <v>333</v>
      </c>
      <c r="C382" t="s">
        <v>328</v>
      </c>
      <c r="D382" t="s">
        <v>132</v>
      </c>
      <c r="E382" t="s">
        <v>211</v>
      </c>
      <c r="F382" t="s">
        <v>208</v>
      </c>
    </row>
    <row r="383" spans="1:6" x14ac:dyDescent="0.25">
      <c r="A383" t="s">
        <v>225</v>
      </c>
      <c r="B383" t="s">
        <v>345</v>
      </c>
      <c r="C383" t="s">
        <v>332</v>
      </c>
      <c r="D383" t="s">
        <v>132</v>
      </c>
      <c r="E383" t="s">
        <v>110</v>
      </c>
      <c r="F383" t="s">
        <v>115</v>
      </c>
    </row>
    <row r="384" spans="1:6" x14ac:dyDescent="0.25">
      <c r="A384" t="s">
        <v>222</v>
      </c>
      <c r="B384" t="s">
        <v>348</v>
      </c>
      <c r="C384" t="s">
        <v>330</v>
      </c>
      <c r="D384" t="s">
        <v>200</v>
      </c>
      <c r="E384" t="s">
        <v>110</v>
      </c>
      <c r="F384" t="s">
        <v>115</v>
      </c>
    </row>
    <row r="385" spans="1:6" x14ac:dyDescent="0.25">
      <c r="A385" t="s">
        <v>215</v>
      </c>
      <c r="B385" t="s">
        <v>342</v>
      </c>
      <c r="C385" t="s">
        <v>328</v>
      </c>
      <c r="D385" t="s">
        <v>132</v>
      </c>
      <c r="E385" t="s">
        <v>114</v>
      </c>
      <c r="F385" t="s">
        <v>197</v>
      </c>
    </row>
    <row r="386" spans="1:6" x14ac:dyDescent="0.25">
      <c r="A386" t="s">
        <v>195</v>
      </c>
      <c r="B386" t="s">
        <v>342</v>
      </c>
      <c r="C386" t="s">
        <v>335</v>
      </c>
      <c r="D386" t="s">
        <v>132</v>
      </c>
      <c r="E386" t="s">
        <v>110</v>
      </c>
      <c r="F386" t="s">
        <v>216</v>
      </c>
    </row>
    <row r="387" spans="1:6" x14ac:dyDescent="0.25">
      <c r="A387" t="s">
        <v>215</v>
      </c>
      <c r="B387" t="s">
        <v>342</v>
      </c>
      <c r="C387" t="s">
        <v>328</v>
      </c>
      <c r="D387" t="s">
        <v>132</v>
      </c>
      <c r="E387" t="s">
        <v>114</v>
      </c>
      <c r="F387" t="s">
        <v>208</v>
      </c>
    </row>
    <row r="388" spans="1:6" x14ac:dyDescent="0.25">
      <c r="A388" t="s">
        <v>220</v>
      </c>
      <c r="B388" t="s">
        <v>345</v>
      </c>
      <c r="C388" t="s">
        <v>339</v>
      </c>
      <c r="D388" t="s">
        <v>200</v>
      </c>
      <c r="E388" t="s">
        <v>110</v>
      </c>
      <c r="F388" t="s">
        <v>115</v>
      </c>
    </row>
    <row r="389" spans="1:6" x14ac:dyDescent="0.25">
      <c r="A389" t="s">
        <v>191</v>
      </c>
      <c r="B389" t="s">
        <v>333</v>
      </c>
      <c r="C389" t="s">
        <v>328</v>
      </c>
      <c r="D389" t="s">
        <v>132</v>
      </c>
      <c r="E389" t="s">
        <v>99</v>
      </c>
      <c r="F389" t="s">
        <v>245</v>
      </c>
    </row>
    <row r="390" spans="1:6" x14ac:dyDescent="0.25">
      <c r="A390" t="s">
        <v>194</v>
      </c>
      <c r="B390" t="s">
        <v>334</v>
      </c>
      <c r="C390" t="s">
        <v>328</v>
      </c>
      <c r="D390" t="s">
        <v>132</v>
      </c>
      <c r="E390" t="s">
        <v>211</v>
      </c>
      <c r="F390" t="s">
        <v>197</v>
      </c>
    </row>
    <row r="391" spans="1:6" x14ac:dyDescent="0.25">
      <c r="A391" t="s">
        <v>201</v>
      </c>
      <c r="B391" t="s">
        <v>338</v>
      </c>
      <c r="C391" t="s">
        <v>330</v>
      </c>
      <c r="D391" t="s">
        <v>132</v>
      </c>
      <c r="E391" t="s">
        <v>211</v>
      </c>
      <c r="F391" t="s">
        <v>210</v>
      </c>
    </row>
    <row r="392" spans="1:6" x14ac:dyDescent="0.25">
      <c r="A392" t="s">
        <v>214</v>
      </c>
      <c r="B392" t="s">
        <v>334</v>
      </c>
      <c r="C392" t="s">
        <v>346</v>
      </c>
      <c r="D392" t="s">
        <v>132</v>
      </c>
      <c r="E392" t="s">
        <v>99</v>
      </c>
      <c r="F392" t="s">
        <v>115</v>
      </c>
    </row>
    <row r="393" spans="1:6" x14ac:dyDescent="0.25">
      <c r="A393" t="s">
        <v>215</v>
      </c>
      <c r="B393" t="s">
        <v>342</v>
      </c>
      <c r="C393" t="s">
        <v>328</v>
      </c>
      <c r="D393" t="s">
        <v>132</v>
      </c>
      <c r="E393" t="s">
        <v>99</v>
      </c>
      <c r="F393" t="s">
        <v>115</v>
      </c>
    </row>
    <row r="394" spans="1:6" x14ac:dyDescent="0.25">
      <c r="A394" t="s">
        <v>195</v>
      </c>
      <c r="B394" t="s">
        <v>342</v>
      </c>
      <c r="C394" t="s">
        <v>332</v>
      </c>
      <c r="D394" t="s">
        <v>132</v>
      </c>
      <c r="E394" t="s">
        <v>110</v>
      </c>
      <c r="F394" t="s">
        <v>30</v>
      </c>
    </row>
    <row r="395" spans="1:6" x14ac:dyDescent="0.25">
      <c r="A395" t="s">
        <v>215</v>
      </c>
      <c r="B395" t="s">
        <v>342</v>
      </c>
      <c r="C395" t="s">
        <v>328</v>
      </c>
      <c r="D395" t="s">
        <v>132</v>
      </c>
      <c r="E395" t="s">
        <v>99</v>
      </c>
      <c r="F395" t="s">
        <v>208</v>
      </c>
    </row>
    <row r="396" spans="1:6" x14ac:dyDescent="0.25">
      <c r="A396" t="s">
        <v>215</v>
      </c>
      <c r="B396" t="s">
        <v>342</v>
      </c>
      <c r="C396" t="s">
        <v>328</v>
      </c>
      <c r="D396" t="s">
        <v>132</v>
      </c>
      <c r="E396" t="s">
        <v>110</v>
      </c>
      <c r="F396" t="s">
        <v>223</v>
      </c>
    </row>
    <row r="397" spans="1:6" x14ac:dyDescent="0.25">
      <c r="A397" t="s">
        <v>191</v>
      </c>
      <c r="B397" t="s">
        <v>333</v>
      </c>
      <c r="C397" t="s">
        <v>339</v>
      </c>
      <c r="D397" t="s">
        <v>200</v>
      </c>
      <c r="E397" t="s">
        <v>99</v>
      </c>
      <c r="F397" t="s">
        <v>115</v>
      </c>
    </row>
    <row r="398" spans="1:6" x14ac:dyDescent="0.25">
      <c r="A398" t="s">
        <v>189</v>
      </c>
      <c r="B398" t="s">
        <v>343</v>
      </c>
      <c r="C398" t="s">
        <v>328</v>
      </c>
      <c r="D398" t="s">
        <v>132</v>
      </c>
      <c r="E398" t="s">
        <v>114</v>
      </c>
      <c r="F398" t="s">
        <v>115</v>
      </c>
    </row>
    <row r="399" spans="1:6" x14ac:dyDescent="0.25">
      <c r="A399" t="s">
        <v>215</v>
      </c>
      <c r="B399" t="s">
        <v>342</v>
      </c>
      <c r="C399" t="s">
        <v>328</v>
      </c>
      <c r="D399" t="s">
        <v>132</v>
      </c>
      <c r="E399" t="s">
        <v>99</v>
      </c>
      <c r="F399" t="s">
        <v>208</v>
      </c>
    </row>
    <row r="400" spans="1:6" x14ac:dyDescent="0.25">
      <c r="A400" t="s">
        <v>246</v>
      </c>
      <c r="B400" t="s">
        <v>348</v>
      </c>
      <c r="C400" t="s">
        <v>350</v>
      </c>
      <c r="D400" t="s">
        <v>193</v>
      </c>
      <c r="E400" t="s">
        <v>99</v>
      </c>
      <c r="F400" t="s">
        <v>115</v>
      </c>
    </row>
    <row r="401" spans="1:6" x14ac:dyDescent="0.25">
      <c r="A401" t="s">
        <v>222</v>
      </c>
      <c r="B401" t="s">
        <v>338</v>
      </c>
      <c r="C401" t="s">
        <v>330</v>
      </c>
      <c r="D401" t="s">
        <v>200</v>
      </c>
      <c r="E401" t="s">
        <v>99</v>
      </c>
      <c r="F401" t="s">
        <v>115</v>
      </c>
    </row>
    <row r="402" spans="1:6" x14ac:dyDescent="0.25">
      <c r="A402" t="s">
        <v>215</v>
      </c>
      <c r="B402" t="s">
        <v>342</v>
      </c>
      <c r="C402" t="s">
        <v>328</v>
      </c>
      <c r="D402" t="s">
        <v>132</v>
      </c>
      <c r="E402" t="s">
        <v>99</v>
      </c>
      <c r="F402" t="s">
        <v>208</v>
      </c>
    </row>
    <row r="403" spans="1:6" x14ac:dyDescent="0.25">
      <c r="A403" t="s">
        <v>189</v>
      </c>
      <c r="B403" t="s">
        <v>329</v>
      </c>
      <c r="C403" t="s">
        <v>330</v>
      </c>
      <c r="D403" t="s">
        <v>132</v>
      </c>
      <c r="E403" t="s">
        <v>99</v>
      </c>
      <c r="F403" t="s">
        <v>197</v>
      </c>
    </row>
    <row r="404" spans="1:6" x14ac:dyDescent="0.25">
      <c r="A404" t="s">
        <v>194</v>
      </c>
      <c r="B404" t="s">
        <v>334</v>
      </c>
      <c r="C404" t="s">
        <v>328</v>
      </c>
      <c r="D404" t="s">
        <v>132</v>
      </c>
      <c r="E404" t="s">
        <v>99</v>
      </c>
      <c r="F404" t="s">
        <v>210</v>
      </c>
    </row>
    <row r="405" spans="1:6" x14ac:dyDescent="0.25">
      <c r="A405" t="s">
        <v>222</v>
      </c>
      <c r="B405" t="s">
        <v>348</v>
      </c>
      <c r="C405" t="s">
        <v>330</v>
      </c>
      <c r="D405" t="s">
        <v>200</v>
      </c>
      <c r="E405" t="s">
        <v>99</v>
      </c>
      <c r="F405" t="s">
        <v>115</v>
      </c>
    </row>
    <row r="406" spans="1:6" x14ac:dyDescent="0.25">
      <c r="A406" t="s">
        <v>190</v>
      </c>
      <c r="B406" t="s">
        <v>331</v>
      </c>
      <c r="C406" t="s">
        <v>332</v>
      </c>
      <c r="D406" t="s">
        <v>134</v>
      </c>
      <c r="E406" t="s">
        <v>114</v>
      </c>
      <c r="F406" t="s">
        <v>105</v>
      </c>
    </row>
    <row r="407" spans="1:6" x14ac:dyDescent="0.25">
      <c r="A407" t="s">
        <v>247</v>
      </c>
      <c r="B407" t="s">
        <v>334</v>
      </c>
      <c r="C407" t="s">
        <v>328</v>
      </c>
      <c r="D407" t="s">
        <v>132</v>
      </c>
      <c r="E407" t="s">
        <v>121</v>
      </c>
      <c r="F407" t="s">
        <v>208</v>
      </c>
    </row>
    <row r="408" spans="1:6" x14ac:dyDescent="0.25">
      <c r="A408" t="s">
        <v>233</v>
      </c>
      <c r="B408" t="s">
        <v>334</v>
      </c>
      <c r="C408" t="s">
        <v>339</v>
      </c>
      <c r="D408" t="s">
        <v>200</v>
      </c>
      <c r="E408" t="s">
        <v>211</v>
      </c>
      <c r="F408" t="s">
        <v>48</v>
      </c>
    </row>
    <row r="409" spans="1:6" x14ac:dyDescent="0.25">
      <c r="A409" t="s">
        <v>246</v>
      </c>
      <c r="B409" t="s">
        <v>348</v>
      </c>
      <c r="C409" t="s">
        <v>350</v>
      </c>
      <c r="D409" t="s">
        <v>193</v>
      </c>
      <c r="E409" t="s">
        <v>110</v>
      </c>
      <c r="F409" t="s">
        <v>115</v>
      </c>
    </row>
    <row r="410" spans="1:6" x14ac:dyDescent="0.25">
      <c r="A410" t="s">
        <v>242</v>
      </c>
      <c r="B410" t="s">
        <v>342</v>
      </c>
      <c r="C410" t="s">
        <v>339</v>
      </c>
      <c r="D410" t="s">
        <v>132</v>
      </c>
      <c r="E410" t="s">
        <v>99</v>
      </c>
      <c r="F410" t="s">
        <v>48</v>
      </c>
    </row>
    <row r="411" spans="1:6" x14ac:dyDescent="0.25">
      <c r="A411" t="s">
        <v>195</v>
      </c>
      <c r="B411" t="s">
        <v>334</v>
      </c>
      <c r="C411" t="s">
        <v>335</v>
      </c>
      <c r="D411" t="s">
        <v>132</v>
      </c>
      <c r="E411" t="s">
        <v>110</v>
      </c>
      <c r="F411" t="s">
        <v>115</v>
      </c>
    </row>
    <row r="412" spans="1:6" x14ac:dyDescent="0.25">
      <c r="A412" t="s">
        <v>194</v>
      </c>
      <c r="B412" t="s">
        <v>334</v>
      </c>
      <c r="C412" t="s">
        <v>328</v>
      </c>
      <c r="D412" t="s">
        <v>132</v>
      </c>
      <c r="E412" t="s">
        <v>110</v>
      </c>
      <c r="F412" t="s">
        <v>206</v>
      </c>
    </row>
    <row r="413" spans="1:6" x14ac:dyDescent="0.25">
      <c r="A413" t="s">
        <v>233</v>
      </c>
      <c r="B413" t="s">
        <v>334</v>
      </c>
      <c r="C413" t="s">
        <v>339</v>
      </c>
      <c r="D413" t="s">
        <v>200</v>
      </c>
      <c r="E413" t="s">
        <v>99</v>
      </c>
      <c r="F413" t="s">
        <v>197</v>
      </c>
    </row>
    <row r="414" spans="1:6" x14ac:dyDescent="0.25">
      <c r="A414" t="s">
        <v>215</v>
      </c>
      <c r="B414" t="s">
        <v>342</v>
      </c>
      <c r="C414" t="s">
        <v>328</v>
      </c>
      <c r="D414" t="s">
        <v>132</v>
      </c>
      <c r="E414" t="s">
        <v>114</v>
      </c>
      <c r="F414" t="s">
        <v>206</v>
      </c>
    </row>
    <row r="415" spans="1:6" x14ac:dyDescent="0.25">
      <c r="A415" t="s">
        <v>189</v>
      </c>
      <c r="B415" t="s">
        <v>342</v>
      </c>
      <c r="C415" t="s">
        <v>330</v>
      </c>
      <c r="D415" t="s">
        <v>200</v>
      </c>
      <c r="E415" t="s">
        <v>110</v>
      </c>
      <c r="F415" t="s">
        <v>115</v>
      </c>
    </row>
    <row r="416" spans="1:6" x14ac:dyDescent="0.25">
      <c r="A416" t="s">
        <v>191</v>
      </c>
      <c r="B416" t="s">
        <v>333</v>
      </c>
      <c r="C416" t="s">
        <v>328</v>
      </c>
      <c r="D416" t="s">
        <v>132</v>
      </c>
      <c r="E416" t="s">
        <v>211</v>
      </c>
      <c r="F416" t="s">
        <v>223</v>
      </c>
    </row>
    <row r="417" spans="1:6" x14ac:dyDescent="0.25">
      <c r="A417" t="s">
        <v>191</v>
      </c>
      <c r="B417" t="s">
        <v>333</v>
      </c>
      <c r="C417" t="s">
        <v>328</v>
      </c>
      <c r="D417" t="s">
        <v>132</v>
      </c>
      <c r="E417" t="s">
        <v>211</v>
      </c>
      <c r="F417" t="s">
        <v>223</v>
      </c>
    </row>
    <row r="418" spans="1:6" x14ac:dyDescent="0.25">
      <c r="A418" t="s">
        <v>246</v>
      </c>
      <c r="B418" t="s">
        <v>348</v>
      </c>
      <c r="C418" t="s">
        <v>350</v>
      </c>
      <c r="D418" t="s">
        <v>193</v>
      </c>
      <c r="E418" t="s">
        <v>110</v>
      </c>
      <c r="F418" t="s">
        <v>115</v>
      </c>
    </row>
    <row r="419" spans="1:6" x14ac:dyDescent="0.25">
      <c r="A419" t="s">
        <v>190</v>
      </c>
      <c r="B419" t="s">
        <v>331</v>
      </c>
      <c r="C419" t="s">
        <v>332</v>
      </c>
      <c r="D419" t="s">
        <v>134</v>
      </c>
      <c r="E419" t="s">
        <v>114</v>
      </c>
      <c r="F419" t="s">
        <v>206</v>
      </c>
    </row>
    <row r="420" spans="1:6" x14ac:dyDescent="0.25">
      <c r="A420" t="s">
        <v>222</v>
      </c>
      <c r="B420" t="s">
        <v>338</v>
      </c>
      <c r="C420" t="s">
        <v>332</v>
      </c>
      <c r="D420" t="s">
        <v>200</v>
      </c>
      <c r="E420" t="s">
        <v>211</v>
      </c>
      <c r="F420" t="s">
        <v>208</v>
      </c>
    </row>
    <row r="421" spans="1:6" x14ac:dyDescent="0.25">
      <c r="A421" t="s">
        <v>201</v>
      </c>
      <c r="B421" t="s">
        <v>338</v>
      </c>
      <c r="C421" t="s">
        <v>330</v>
      </c>
      <c r="D421" t="s">
        <v>132</v>
      </c>
      <c r="E421" t="s">
        <v>211</v>
      </c>
      <c r="F421" t="s">
        <v>210</v>
      </c>
    </row>
    <row r="422" spans="1:6" x14ac:dyDescent="0.25">
      <c r="A422" t="s">
        <v>203</v>
      </c>
      <c r="B422" t="s">
        <v>336</v>
      </c>
      <c r="C422" t="s">
        <v>344</v>
      </c>
      <c r="D422" t="s">
        <v>132</v>
      </c>
      <c r="E422" t="s">
        <v>110</v>
      </c>
      <c r="F422" t="s">
        <v>48</v>
      </c>
    </row>
    <row r="423" spans="1:6" x14ac:dyDescent="0.25">
      <c r="A423" t="s">
        <v>215</v>
      </c>
      <c r="B423" t="s">
        <v>342</v>
      </c>
      <c r="C423" t="s">
        <v>328</v>
      </c>
      <c r="D423" t="s">
        <v>132</v>
      </c>
      <c r="E423" t="s">
        <v>110</v>
      </c>
      <c r="F423" t="s">
        <v>29</v>
      </c>
    </row>
    <row r="424" spans="1:6" x14ac:dyDescent="0.25">
      <c r="A424" t="s">
        <v>250</v>
      </c>
      <c r="B424" t="s">
        <v>334</v>
      </c>
      <c r="C424" t="s">
        <v>328</v>
      </c>
      <c r="D424" t="s">
        <v>132</v>
      </c>
      <c r="E424" t="s">
        <v>110</v>
      </c>
      <c r="F424" t="s">
        <v>48</v>
      </c>
    </row>
    <row r="425" spans="1:6" x14ac:dyDescent="0.25">
      <c r="A425" t="s">
        <v>215</v>
      </c>
      <c r="B425" t="s">
        <v>342</v>
      </c>
      <c r="C425" t="s">
        <v>328</v>
      </c>
      <c r="D425" t="s">
        <v>132</v>
      </c>
      <c r="E425" t="s">
        <v>110</v>
      </c>
      <c r="F425" t="s">
        <v>251</v>
      </c>
    </row>
    <row r="426" spans="1:6" x14ac:dyDescent="0.25">
      <c r="A426" t="s">
        <v>189</v>
      </c>
      <c r="B426" t="s">
        <v>329</v>
      </c>
      <c r="C426" t="s">
        <v>330</v>
      </c>
      <c r="D426" t="s">
        <v>132</v>
      </c>
      <c r="E426" t="s">
        <v>211</v>
      </c>
      <c r="F426" t="s">
        <v>197</v>
      </c>
    </row>
    <row r="427" spans="1:6" x14ac:dyDescent="0.25">
      <c r="A427" t="s">
        <v>247</v>
      </c>
      <c r="B427" t="s">
        <v>334</v>
      </c>
      <c r="C427" t="s">
        <v>328</v>
      </c>
      <c r="D427" t="s">
        <v>132</v>
      </c>
      <c r="E427" t="s">
        <v>114</v>
      </c>
      <c r="F427" t="s">
        <v>206</v>
      </c>
    </row>
    <row r="428" spans="1:6" x14ac:dyDescent="0.25">
      <c r="A428" t="s">
        <v>215</v>
      </c>
      <c r="B428" t="s">
        <v>342</v>
      </c>
      <c r="C428" t="s">
        <v>328</v>
      </c>
      <c r="D428" t="s">
        <v>132</v>
      </c>
      <c r="E428" t="s">
        <v>110</v>
      </c>
      <c r="F428" t="s">
        <v>210</v>
      </c>
    </row>
    <row r="429" spans="1:6" x14ac:dyDescent="0.25">
      <c r="A429" t="s">
        <v>246</v>
      </c>
      <c r="B429" t="s">
        <v>348</v>
      </c>
      <c r="C429" t="s">
        <v>350</v>
      </c>
      <c r="D429" t="s">
        <v>193</v>
      </c>
      <c r="E429" t="s">
        <v>99</v>
      </c>
      <c r="F429" t="s">
        <v>115</v>
      </c>
    </row>
    <row r="430" spans="1:6" x14ac:dyDescent="0.25">
      <c r="A430" t="s">
        <v>194</v>
      </c>
      <c r="B430" t="s">
        <v>334</v>
      </c>
      <c r="C430" t="s">
        <v>328</v>
      </c>
      <c r="D430" t="s">
        <v>132</v>
      </c>
      <c r="E430" t="s">
        <v>211</v>
      </c>
      <c r="F430" t="s">
        <v>210</v>
      </c>
    </row>
    <row r="431" spans="1:6" x14ac:dyDescent="0.25">
      <c r="A431" t="s">
        <v>220</v>
      </c>
      <c r="B431" t="s">
        <v>345</v>
      </c>
      <c r="C431" t="s">
        <v>332</v>
      </c>
      <c r="D431" t="s">
        <v>200</v>
      </c>
      <c r="E431" t="s">
        <v>99</v>
      </c>
      <c r="F431" t="s">
        <v>197</v>
      </c>
    </row>
    <row r="432" spans="1:6" x14ac:dyDescent="0.25">
      <c r="A432" t="s">
        <v>191</v>
      </c>
      <c r="B432" t="s">
        <v>333</v>
      </c>
      <c r="C432" t="s">
        <v>328</v>
      </c>
      <c r="D432" t="s">
        <v>132</v>
      </c>
      <c r="E432" t="s">
        <v>99</v>
      </c>
      <c r="F432" t="s">
        <v>245</v>
      </c>
    </row>
    <row r="433" spans="1:6" x14ac:dyDescent="0.25">
      <c r="A433" t="s">
        <v>222</v>
      </c>
      <c r="B433" t="s">
        <v>338</v>
      </c>
      <c r="C433" t="s">
        <v>332</v>
      </c>
      <c r="D433" t="s">
        <v>200</v>
      </c>
      <c r="E433" t="s">
        <v>211</v>
      </c>
      <c r="F433" t="s">
        <v>208</v>
      </c>
    </row>
    <row r="434" spans="1:6" x14ac:dyDescent="0.25">
      <c r="A434" t="s">
        <v>252</v>
      </c>
      <c r="B434" t="s">
        <v>342</v>
      </c>
      <c r="C434" t="s">
        <v>339</v>
      </c>
      <c r="D434" t="s">
        <v>253</v>
      </c>
      <c r="E434" t="s">
        <v>110</v>
      </c>
      <c r="F434" t="s">
        <v>29</v>
      </c>
    </row>
    <row r="435" spans="1:6" x14ac:dyDescent="0.25">
      <c r="A435" t="s">
        <v>188</v>
      </c>
      <c r="B435" t="s">
        <v>333</v>
      </c>
      <c r="C435" t="s">
        <v>328</v>
      </c>
      <c r="D435" t="s">
        <v>132</v>
      </c>
      <c r="E435" t="s">
        <v>211</v>
      </c>
      <c r="F435" t="s">
        <v>197</v>
      </c>
    </row>
    <row r="436" spans="1:6" x14ac:dyDescent="0.25">
      <c r="A436" t="s">
        <v>242</v>
      </c>
      <c r="B436" t="s">
        <v>342</v>
      </c>
      <c r="C436" t="s">
        <v>339</v>
      </c>
      <c r="D436" t="s">
        <v>193</v>
      </c>
      <c r="E436" t="s">
        <v>99</v>
      </c>
      <c r="F436" t="s">
        <v>48</v>
      </c>
    </row>
    <row r="437" spans="1:6" x14ac:dyDescent="0.25">
      <c r="A437" t="s">
        <v>225</v>
      </c>
      <c r="B437" t="s">
        <v>345</v>
      </c>
      <c r="C437" t="s">
        <v>332</v>
      </c>
      <c r="D437" t="s">
        <v>132</v>
      </c>
      <c r="E437" t="s">
        <v>99</v>
      </c>
      <c r="F437" t="s">
        <v>115</v>
      </c>
    </row>
    <row r="438" spans="1:6" x14ac:dyDescent="0.25">
      <c r="A438" t="s">
        <v>218</v>
      </c>
      <c r="B438" t="s">
        <v>336</v>
      </c>
      <c r="C438" t="s">
        <v>332</v>
      </c>
      <c r="D438" t="s">
        <v>132</v>
      </c>
      <c r="E438" t="s">
        <v>99</v>
      </c>
      <c r="F438" t="s">
        <v>223</v>
      </c>
    </row>
    <row r="439" spans="1:6" x14ac:dyDescent="0.25">
      <c r="A439" t="s">
        <v>201</v>
      </c>
      <c r="B439" t="s">
        <v>338</v>
      </c>
      <c r="C439" t="s">
        <v>330</v>
      </c>
      <c r="D439" t="s">
        <v>132</v>
      </c>
      <c r="E439" t="s">
        <v>99</v>
      </c>
      <c r="F439" t="s">
        <v>245</v>
      </c>
    </row>
    <row r="440" spans="1:6" x14ac:dyDescent="0.25">
      <c r="A440" t="s">
        <v>196</v>
      </c>
      <c r="B440" t="s">
        <v>334</v>
      </c>
      <c r="C440" t="s">
        <v>328</v>
      </c>
      <c r="D440" t="s">
        <v>132</v>
      </c>
      <c r="E440" t="s">
        <v>211</v>
      </c>
      <c r="F440" t="s">
        <v>210</v>
      </c>
    </row>
    <row r="441" spans="1:6" x14ac:dyDescent="0.25">
      <c r="A441" t="s">
        <v>190</v>
      </c>
      <c r="B441" t="s">
        <v>329</v>
      </c>
      <c r="C441" t="s">
        <v>328</v>
      </c>
      <c r="D441" t="s">
        <v>134</v>
      </c>
      <c r="E441" t="s">
        <v>211</v>
      </c>
      <c r="F441" t="s">
        <v>197</v>
      </c>
    </row>
    <row r="442" spans="1:6" x14ac:dyDescent="0.25">
      <c r="A442" t="s">
        <v>254</v>
      </c>
      <c r="B442" t="s">
        <v>351</v>
      </c>
      <c r="C442" t="s">
        <v>335</v>
      </c>
      <c r="D442" t="s">
        <v>132</v>
      </c>
      <c r="E442" t="s">
        <v>110</v>
      </c>
      <c r="F442" t="s">
        <v>115</v>
      </c>
    </row>
    <row r="443" spans="1:6" x14ac:dyDescent="0.25">
      <c r="A443" t="s">
        <v>215</v>
      </c>
      <c r="B443" t="s">
        <v>342</v>
      </c>
      <c r="C443" t="s">
        <v>328</v>
      </c>
      <c r="D443" t="s">
        <v>132</v>
      </c>
      <c r="E443" t="s">
        <v>211</v>
      </c>
      <c r="F443" t="s">
        <v>115</v>
      </c>
    </row>
    <row r="444" spans="1:6" x14ac:dyDescent="0.25">
      <c r="A444" t="s">
        <v>215</v>
      </c>
      <c r="B444" t="s">
        <v>342</v>
      </c>
      <c r="C444" t="s">
        <v>328</v>
      </c>
      <c r="D444" t="s">
        <v>132</v>
      </c>
      <c r="E444" t="s">
        <v>99</v>
      </c>
      <c r="F444" t="s">
        <v>48</v>
      </c>
    </row>
    <row r="445" spans="1:6" x14ac:dyDescent="0.25">
      <c r="A445" t="s">
        <v>242</v>
      </c>
      <c r="B445" t="s">
        <v>342</v>
      </c>
      <c r="C445" t="s">
        <v>339</v>
      </c>
      <c r="D445" t="s">
        <v>193</v>
      </c>
      <c r="E445" t="s">
        <v>99</v>
      </c>
      <c r="F445" t="s">
        <v>48</v>
      </c>
    </row>
    <row r="446" spans="1:6" x14ac:dyDescent="0.25">
      <c r="A446" t="s">
        <v>195</v>
      </c>
      <c r="B446" t="s">
        <v>342</v>
      </c>
      <c r="C446" t="s">
        <v>332</v>
      </c>
      <c r="D446" t="s">
        <v>132</v>
      </c>
      <c r="E446" t="s">
        <v>110</v>
      </c>
      <c r="F446" t="s">
        <v>30</v>
      </c>
    </row>
    <row r="447" spans="1:6" x14ac:dyDescent="0.25">
      <c r="A447" t="s">
        <v>203</v>
      </c>
      <c r="B447" t="s">
        <v>331</v>
      </c>
      <c r="C447" t="s">
        <v>344</v>
      </c>
      <c r="D447" t="s">
        <v>132</v>
      </c>
      <c r="E447" t="s">
        <v>99</v>
      </c>
      <c r="F447" t="s">
        <v>115</v>
      </c>
    </row>
    <row r="448" spans="1:6" x14ac:dyDescent="0.25">
      <c r="A448" t="s">
        <v>205</v>
      </c>
      <c r="B448" t="s">
        <v>336</v>
      </c>
      <c r="C448" t="s">
        <v>332</v>
      </c>
      <c r="D448" t="s">
        <v>132</v>
      </c>
      <c r="E448" t="s">
        <v>99</v>
      </c>
      <c r="F448" t="s">
        <v>251</v>
      </c>
    </row>
    <row r="449" spans="1:6" x14ac:dyDescent="0.25">
      <c r="A449" t="s">
        <v>255</v>
      </c>
      <c r="B449" t="s">
        <v>331</v>
      </c>
      <c r="C449" t="s">
        <v>332</v>
      </c>
      <c r="D449" t="s">
        <v>132</v>
      </c>
      <c r="E449" t="s">
        <v>110</v>
      </c>
      <c r="F449" t="s">
        <v>202</v>
      </c>
    </row>
    <row r="450" spans="1:6" x14ac:dyDescent="0.25">
      <c r="A450" t="s">
        <v>215</v>
      </c>
      <c r="B450" t="s">
        <v>342</v>
      </c>
      <c r="C450" t="s">
        <v>328</v>
      </c>
      <c r="D450" t="s">
        <v>132</v>
      </c>
      <c r="E450" t="s">
        <v>99</v>
      </c>
      <c r="F450" t="s">
        <v>197</v>
      </c>
    </row>
    <row r="451" spans="1:6" x14ac:dyDescent="0.25">
      <c r="A451" t="s">
        <v>212</v>
      </c>
      <c r="B451" t="s">
        <v>340</v>
      </c>
      <c r="C451" t="s">
        <v>341</v>
      </c>
      <c r="D451" t="s">
        <v>132</v>
      </c>
      <c r="E451" t="s">
        <v>110</v>
      </c>
      <c r="F451" t="s">
        <v>29</v>
      </c>
    </row>
    <row r="452" spans="1:6" x14ac:dyDescent="0.25">
      <c r="A452" t="s">
        <v>215</v>
      </c>
      <c r="B452" t="s">
        <v>342</v>
      </c>
      <c r="C452" t="s">
        <v>328</v>
      </c>
      <c r="D452" t="s">
        <v>132</v>
      </c>
      <c r="E452" t="s">
        <v>114</v>
      </c>
      <c r="F452" t="s">
        <v>223</v>
      </c>
    </row>
    <row r="453" spans="1:6" x14ac:dyDescent="0.25">
      <c r="A453" t="s">
        <v>220</v>
      </c>
      <c r="B453" t="s">
        <v>345</v>
      </c>
      <c r="C453" t="s">
        <v>328</v>
      </c>
      <c r="D453" t="s">
        <v>132</v>
      </c>
      <c r="E453" t="s">
        <v>110</v>
      </c>
      <c r="F453" t="s">
        <v>48</v>
      </c>
    </row>
    <row r="454" spans="1:6" x14ac:dyDescent="0.25">
      <c r="A454" t="s">
        <v>194</v>
      </c>
      <c r="B454" t="s">
        <v>334</v>
      </c>
      <c r="C454" t="s">
        <v>328</v>
      </c>
      <c r="D454" t="s">
        <v>132</v>
      </c>
      <c r="E454" t="s">
        <v>211</v>
      </c>
      <c r="F454" t="s">
        <v>240</v>
      </c>
    </row>
    <row r="455" spans="1:6" x14ac:dyDescent="0.25">
      <c r="A455" t="s">
        <v>190</v>
      </c>
      <c r="B455" t="s">
        <v>331</v>
      </c>
      <c r="C455" t="s">
        <v>332</v>
      </c>
      <c r="D455" t="s">
        <v>134</v>
      </c>
      <c r="E455" t="s">
        <v>99</v>
      </c>
      <c r="F455" t="s">
        <v>115</v>
      </c>
    </row>
    <row r="456" spans="1:6" x14ac:dyDescent="0.25">
      <c r="A456" t="s">
        <v>220</v>
      </c>
      <c r="B456" t="s">
        <v>345</v>
      </c>
      <c r="C456" t="s">
        <v>339</v>
      </c>
      <c r="D456" t="s">
        <v>132</v>
      </c>
      <c r="E456" t="s">
        <v>110</v>
      </c>
      <c r="F456" t="s">
        <v>206</v>
      </c>
    </row>
    <row r="457" spans="1:6" x14ac:dyDescent="0.25">
      <c r="A457" t="s">
        <v>231</v>
      </c>
      <c r="B457" t="s">
        <v>347</v>
      </c>
      <c r="C457" t="s">
        <v>328</v>
      </c>
      <c r="D457" t="s">
        <v>109</v>
      </c>
      <c r="E457" t="s">
        <v>99</v>
      </c>
      <c r="F457" t="s">
        <v>197</v>
      </c>
    </row>
    <row r="458" spans="1:6" x14ac:dyDescent="0.25">
      <c r="A458" t="s">
        <v>190</v>
      </c>
      <c r="B458" t="s">
        <v>329</v>
      </c>
      <c r="C458" t="s">
        <v>328</v>
      </c>
      <c r="D458" t="s">
        <v>132</v>
      </c>
      <c r="E458" t="s">
        <v>211</v>
      </c>
      <c r="F458" t="s">
        <v>197</v>
      </c>
    </row>
    <row r="459" spans="1:6" x14ac:dyDescent="0.25">
      <c r="A459" t="s">
        <v>190</v>
      </c>
      <c r="B459" t="s">
        <v>331</v>
      </c>
      <c r="C459" t="s">
        <v>332</v>
      </c>
      <c r="D459" t="s">
        <v>134</v>
      </c>
      <c r="E459" t="s">
        <v>99</v>
      </c>
      <c r="F459" t="s">
        <v>115</v>
      </c>
    </row>
    <row r="460" spans="1:6" x14ac:dyDescent="0.25">
      <c r="A460" t="s">
        <v>190</v>
      </c>
      <c r="B460" t="s">
        <v>331</v>
      </c>
      <c r="C460" t="s">
        <v>332</v>
      </c>
      <c r="D460" t="s">
        <v>132</v>
      </c>
      <c r="E460" t="s">
        <v>211</v>
      </c>
      <c r="F460" t="s">
        <v>197</v>
      </c>
    </row>
    <row r="461" spans="1:6" x14ac:dyDescent="0.25">
      <c r="A461" t="s">
        <v>256</v>
      </c>
      <c r="B461" t="s">
        <v>342</v>
      </c>
      <c r="C461" t="s">
        <v>330</v>
      </c>
      <c r="D461" t="s">
        <v>132</v>
      </c>
      <c r="E461" t="s">
        <v>110</v>
      </c>
      <c r="F461" t="s">
        <v>48</v>
      </c>
    </row>
    <row r="462" spans="1:6" x14ac:dyDescent="0.25">
      <c r="A462" t="s">
        <v>257</v>
      </c>
      <c r="B462" t="s">
        <v>331</v>
      </c>
      <c r="C462" t="s">
        <v>332</v>
      </c>
      <c r="D462" t="s">
        <v>132</v>
      </c>
      <c r="E462" t="s">
        <v>110</v>
      </c>
      <c r="F462" t="s">
        <v>206</v>
      </c>
    </row>
    <row r="463" spans="1:6" x14ac:dyDescent="0.25">
      <c r="A463" t="s">
        <v>212</v>
      </c>
      <c r="B463" t="s">
        <v>340</v>
      </c>
      <c r="C463" t="s">
        <v>341</v>
      </c>
      <c r="D463" t="s">
        <v>132</v>
      </c>
      <c r="E463" t="s">
        <v>110</v>
      </c>
      <c r="F463" t="s">
        <v>206</v>
      </c>
    </row>
    <row r="464" spans="1:6" x14ac:dyDescent="0.25">
      <c r="A464" t="s">
        <v>222</v>
      </c>
      <c r="B464" t="s">
        <v>348</v>
      </c>
      <c r="C464" t="s">
        <v>339</v>
      </c>
      <c r="D464" t="s">
        <v>193</v>
      </c>
      <c r="E464" t="s">
        <v>99</v>
      </c>
      <c r="F464" t="s">
        <v>115</v>
      </c>
    </row>
    <row r="465" spans="1:6" x14ac:dyDescent="0.25">
      <c r="A465" t="s">
        <v>215</v>
      </c>
      <c r="B465" t="s">
        <v>342</v>
      </c>
      <c r="C465" t="s">
        <v>328</v>
      </c>
      <c r="D465" t="s">
        <v>132</v>
      </c>
      <c r="E465" t="s">
        <v>211</v>
      </c>
      <c r="F465" t="s">
        <v>29</v>
      </c>
    </row>
    <row r="466" spans="1:6" x14ac:dyDescent="0.25">
      <c r="A466" t="s">
        <v>258</v>
      </c>
      <c r="B466" t="s">
        <v>345</v>
      </c>
      <c r="C466" t="s">
        <v>328</v>
      </c>
      <c r="D466" t="s">
        <v>132</v>
      </c>
      <c r="E466" t="s">
        <v>110</v>
      </c>
      <c r="F466" t="s">
        <v>115</v>
      </c>
    </row>
    <row r="467" spans="1:6" x14ac:dyDescent="0.25">
      <c r="A467" t="s">
        <v>215</v>
      </c>
      <c r="B467" t="s">
        <v>342</v>
      </c>
      <c r="C467" t="s">
        <v>328</v>
      </c>
      <c r="D467" t="s">
        <v>132</v>
      </c>
      <c r="E467" t="s">
        <v>211</v>
      </c>
      <c r="F467" t="s">
        <v>115</v>
      </c>
    </row>
    <row r="468" spans="1:6" x14ac:dyDescent="0.25">
      <c r="A468" t="s">
        <v>194</v>
      </c>
      <c r="B468" t="s">
        <v>334</v>
      </c>
      <c r="C468" t="s">
        <v>328</v>
      </c>
      <c r="D468" t="s">
        <v>132</v>
      </c>
      <c r="E468" t="s">
        <v>211</v>
      </c>
      <c r="F468" t="s">
        <v>240</v>
      </c>
    </row>
    <row r="469" spans="1:6" x14ac:dyDescent="0.25">
      <c r="A469" t="s">
        <v>190</v>
      </c>
      <c r="B469" t="s">
        <v>331</v>
      </c>
      <c r="C469" t="s">
        <v>332</v>
      </c>
      <c r="D469" t="s">
        <v>132</v>
      </c>
      <c r="E469" t="s">
        <v>99</v>
      </c>
      <c r="F469" t="s">
        <v>115</v>
      </c>
    </row>
    <row r="470" spans="1:6" x14ac:dyDescent="0.25">
      <c r="A470" t="s">
        <v>222</v>
      </c>
      <c r="B470" t="s">
        <v>348</v>
      </c>
      <c r="C470" t="s">
        <v>330</v>
      </c>
      <c r="D470" t="s">
        <v>200</v>
      </c>
      <c r="E470" t="s">
        <v>211</v>
      </c>
      <c r="F470" t="s">
        <v>115</v>
      </c>
    </row>
    <row r="471" spans="1:6" x14ac:dyDescent="0.25">
      <c r="A471" t="s">
        <v>231</v>
      </c>
      <c r="B471" t="s">
        <v>347</v>
      </c>
      <c r="C471" t="s">
        <v>328</v>
      </c>
      <c r="D471" t="s">
        <v>109</v>
      </c>
      <c r="E471" t="s">
        <v>110</v>
      </c>
      <c r="F471" t="s">
        <v>115</v>
      </c>
    </row>
    <row r="472" spans="1:6" x14ac:dyDescent="0.25">
      <c r="A472" t="s">
        <v>233</v>
      </c>
      <c r="B472" t="s">
        <v>334</v>
      </c>
      <c r="C472" t="s">
        <v>339</v>
      </c>
      <c r="D472" t="s">
        <v>193</v>
      </c>
      <c r="E472" t="s">
        <v>99</v>
      </c>
      <c r="F472" t="s">
        <v>197</v>
      </c>
    </row>
    <row r="473" spans="1:6" x14ac:dyDescent="0.25">
      <c r="A473" t="s">
        <v>220</v>
      </c>
      <c r="B473" t="s">
        <v>345</v>
      </c>
      <c r="C473" t="s">
        <v>328</v>
      </c>
      <c r="D473" t="s">
        <v>132</v>
      </c>
      <c r="E473" t="s">
        <v>110</v>
      </c>
      <c r="F473" t="s">
        <v>115</v>
      </c>
    </row>
    <row r="474" spans="1:6" x14ac:dyDescent="0.25">
      <c r="A474" t="s">
        <v>192</v>
      </c>
      <c r="B474" t="s">
        <v>333</v>
      </c>
      <c r="C474" t="s">
        <v>328</v>
      </c>
      <c r="D474" t="s">
        <v>132</v>
      </c>
      <c r="E474" t="s">
        <v>211</v>
      </c>
      <c r="F474" t="s">
        <v>210</v>
      </c>
    </row>
    <row r="475" spans="1:6" x14ac:dyDescent="0.25">
      <c r="A475" t="s">
        <v>190</v>
      </c>
      <c r="B475" t="s">
        <v>331</v>
      </c>
      <c r="C475" t="s">
        <v>332</v>
      </c>
      <c r="D475" t="s">
        <v>132</v>
      </c>
      <c r="E475" t="s">
        <v>219</v>
      </c>
      <c r="F475" t="s">
        <v>29</v>
      </c>
    </row>
    <row r="476" spans="1:6" x14ac:dyDescent="0.25">
      <c r="A476" t="s">
        <v>195</v>
      </c>
      <c r="B476" t="s">
        <v>334</v>
      </c>
      <c r="C476" t="s">
        <v>335</v>
      </c>
      <c r="D476" t="s">
        <v>132</v>
      </c>
      <c r="E476" t="s">
        <v>211</v>
      </c>
      <c r="F476" t="s">
        <v>235</v>
      </c>
    </row>
    <row r="477" spans="1:6" x14ac:dyDescent="0.25">
      <c r="A477" t="s">
        <v>215</v>
      </c>
      <c r="B477" t="s">
        <v>342</v>
      </c>
      <c r="C477" t="s">
        <v>328</v>
      </c>
      <c r="D477" t="s">
        <v>132</v>
      </c>
      <c r="E477" t="s">
        <v>110</v>
      </c>
      <c r="F477" t="s">
        <v>48</v>
      </c>
    </row>
    <row r="478" spans="1:6" x14ac:dyDescent="0.25">
      <c r="A478" t="s">
        <v>259</v>
      </c>
      <c r="B478" t="s">
        <v>342</v>
      </c>
      <c r="C478" t="s">
        <v>339</v>
      </c>
      <c r="D478" t="s">
        <v>200</v>
      </c>
      <c r="E478" t="s">
        <v>99</v>
      </c>
      <c r="F478" t="s">
        <v>115</v>
      </c>
    </row>
    <row r="479" spans="1:6" x14ac:dyDescent="0.25">
      <c r="A479" t="s">
        <v>215</v>
      </c>
      <c r="B479" t="s">
        <v>342</v>
      </c>
      <c r="C479" t="s">
        <v>328</v>
      </c>
      <c r="D479" t="s">
        <v>132</v>
      </c>
      <c r="E479" t="s">
        <v>211</v>
      </c>
      <c r="F479" t="s">
        <v>48</v>
      </c>
    </row>
    <row r="480" spans="1:6" x14ac:dyDescent="0.25">
      <c r="A480" t="s">
        <v>195</v>
      </c>
      <c r="B480" t="s">
        <v>334</v>
      </c>
      <c r="C480" t="s">
        <v>328</v>
      </c>
      <c r="D480" t="s">
        <v>132</v>
      </c>
      <c r="E480" t="s">
        <v>99</v>
      </c>
      <c r="F480" t="s">
        <v>240</v>
      </c>
    </row>
    <row r="481" spans="1:6" x14ac:dyDescent="0.25">
      <c r="A481" t="s">
        <v>215</v>
      </c>
      <c r="B481" t="s">
        <v>342</v>
      </c>
      <c r="C481" t="s">
        <v>328</v>
      </c>
      <c r="D481" t="s">
        <v>132</v>
      </c>
      <c r="E481" t="s">
        <v>110</v>
      </c>
      <c r="F481" t="s">
        <v>206</v>
      </c>
    </row>
    <row r="482" spans="1:6" x14ac:dyDescent="0.25">
      <c r="A482" t="s">
        <v>242</v>
      </c>
      <c r="B482" t="s">
        <v>342</v>
      </c>
      <c r="C482" t="s">
        <v>339</v>
      </c>
      <c r="D482" t="s">
        <v>193</v>
      </c>
      <c r="E482" t="s">
        <v>99</v>
      </c>
      <c r="F482" t="s">
        <v>206</v>
      </c>
    </row>
    <row r="483" spans="1:6" x14ac:dyDescent="0.25">
      <c r="A483" t="s">
        <v>230</v>
      </c>
      <c r="B483" t="s">
        <v>340</v>
      </c>
      <c r="C483" t="s">
        <v>332</v>
      </c>
      <c r="D483" t="s">
        <v>132</v>
      </c>
      <c r="E483" t="s">
        <v>99</v>
      </c>
      <c r="F483" t="s">
        <v>48</v>
      </c>
    </row>
    <row r="484" spans="1:6" x14ac:dyDescent="0.25">
      <c r="A484" t="s">
        <v>215</v>
      </c>
      <c r="B484" t="s">
        <v>342</v>
      </c>
      <c r="C484" t="s">
        <v>328</v>
      </c>
      <c r="D484" t="s">
        <v>132</v>
      </c>
      <c r="E484" t="s">
        <v>99</v>
      </c>
      <c r="F484" t="s">
        <v>208</v>
      </c>
    </row>
    <row r="485" spans="1:6" x14ac:dyDescent="0.25">
      <c r="A485" t="s">
        <v>220</v>
      </c>
      <c r="B485" t="s">
        <v>345</v>
      </c>
      <c r="C485" t="s">
        <v>332</v>
      </c>
      <c r="D485" t="s">
        <v>200</v>
      </c>
      <c r="E485" t="s">
        <v>211</v>
      </c>
      <c r="F485" t="s">
        <v>115</v>
      </c>
    </row>
    <row r="486" spans="1:6" x14ac:dyDescent="0.25">
      <c r="A486" t="s">
        <v>260</v>
      </c>
      <c r="B486" t="s">
        <v>345</v>
      </c>
      <c r="C486" t="s">
        <v>332</v>
      </c>
      <c r="D486" t="s">
        <v>193</v>
      </c>
      <c r="E486" t="s">
        <v>110</v>
      </c>
      <c r="F486" t="s">
        <v>197</v>
      </c>
    </row>
    <row r="487" spans="1:6" x14ac:dyDescent="0.25">
      <c r="A487" t="s">
        <v>215</v>
      </c>
      <c r="B487" t="s">
        <v>342</v>
      </c>
      <c r="C487" t="s">
        <v>328</v>
      </c>
      <c r="D487" t="s">
        <v>132</v>
      </c>
      <c r="E487" t="s">
        <v>99</v>
      </c>
      <c r="F487" t="s">
        <v>208</v>
      </c>
    </row>
    <row r="488" spans="1:6" x14ac:dyDescent="0.25">
      <c r="A488" t="s">
        <v>190</v>
      </c>
      <c r="B488" t="s">
        <v>331</v>
      </c>
      <c r="C488" t="s">
        <v>332</v>
      </c>
      <c r="D488" t="s">
        <v>132</v>
      </c>
      <c r="E488" t="s">
        <v>219</v>
      </c>
      <c r="F488" t="s">
        <v>48</v>
      </c>
    </row>
    <row r="489" spans="1:6" x14ac:dyDescent="0.25">
      <c r="A489" t="s">
        <v>195</v>
      </c>
      <c r="B489" t="s">
        <v>342</v>
      </c>
      <c r="C489" t="s">
        <v>332</v>
      </c>
      <c r="D489" t="s">
        <v>132</v>
      </c>
      <c r="E489" t="s">
        <v>110</v>
      </c>
      <c r="F489" t="s">
        <v>30</v>
      </c>
    </row>
    <row r="490" spans="1:6" x14ac:dyDescent="0.25">
      <c r="A490" t="s">
        <v>190</v>
      </c>
      <c r="B490" t="s">
        <v>331</v>
      </c>
      <c r="C490" t="s">
        <v>332</v>
      </c>
      <c r="D490" t="s">
        <v>132</v>
      </c>
      <c r="E490" t="s">
        <v>99</v>
      </c>
      <c r="F490" t="s">
        <v>202</v>
      </c>
    </row>
    <row r="491" spans="1:6" x14ac:dyDescent="0.25">
      <c r="A491" t="s">
        <v>260</v>
      </c>
      <c r="B491" t="s">
        <v>345</v>
      </c>
      <c r="C491" t="s">
        <v>332</v>
      </c>
      <c r="D491" t="s">
        <v>193</v>
      </c>
      <c r="E491" t="s">
        <v>110</v>
      </c>
      <c r="F491" t="s">
        <v>115</v>
      </c>
    </row>
    <row r="492" spans="1:6" x14ac:dyDescent="0.25">
      <c r="A492" t="s">
        <v>215</v>
      </c>
      <c r="B492" t="s">
        <v>342</v>
      </c>
      <c r="C492" t="s">
        <v>328</v>
      </c>
      <c r="D492" t="s">
        <v>132</v>
      </c>
      <c r="E492" t="s">
        <v>110</v>
      </c>
      <c r="F492" t="s">
        <v>251</v>
      </c>
    </row>
    <row r="493" spans="1:6" x14ac:dyDescent="0.25">
      <c r="A493" t="s">
        <v>246</v>
      </c>
      <c r="B493" t="s">
        <v>348</v>
      </c>
      <c r="C493" t="s">
        <v>350</v>
      </c>
      <c r="D493" t="s">
        <v>193</v>
      </c>
      <c r="E493" t="s">
        <v>211</v>
      </c>
      <c r="F493" t="s">
        <v>115</v>
      </c>
    </row>
    <row r="494" spans="1:6" x14ac:dyDescent="0.25">
      <c r="A494" t="s">
        <v>257</v>
      </c>
      <c r="B494" t="s">
        <v>336</v>
      </c>
      <c r="C494" t="s">
        <v>352</v>
      </c>
      <c r="D494" t="s">
        <v>132</v>
      </c>
      <c r="E494" t="s">
        <v>110</v>
      </c>
      <c r="F494" t="s">
        <v>206</v>
      </c>
    </row>
    <row r="495" spans="1:6" x14ac:dyDescent="0.25">
      <c r="A495" t="s">
        <v>194</v>
      </c>
      <c r="B495" t="s">
        <v>334</v>
      </c>
      <c r="C495" t="s">
        <v>328</v>
      </c>
      <c r="D495" t="s">
        <v>132</v>
      </c>
      <c r="E495" t="s">
        <v>211</v>
      </c>
      <c r="F495" t="s">
        <v>245</v>
      </c>
    </row>
    <row r="496" spans="1:6" x14ac:dyDescent="0.25">
      <c r="A496" t="s">
        <v>242</v>
      </c>
      <c r="B496" t="s">
        <v>342</v>
      </c>
      <c r="C496" t="s">
        <v>339</v>
      </c>
      <c r="D496" t="s">
        <v>132</v>
      </c>
      <c r="E496" t="s">
        <v>99</v>
      </c>
      <c r="F496" t="s">
        <v>202</v>
      </c>
    </row>
    <row r="497" spans="1:6" x14ac:dyDescent="0.25">
      <c r="A497" t="s">
        <v>215</v>
      </c>
      <c r="B497" t="s">
        <v>342</v>
      </c>
      <c r="C497" t="s">
        <v>328</v>
      </c>
      <c r="D497" t="s">
        <v>132</v>
      </c>
      <c r="E497" t="s">
        <v>99</v>
      </c>
      <c r="F497" t="s">
        <v>206</v>
      </c>
    </row>
    <row r="498" spans="1:6" x14ac:dyDescent="0.25">
      <c r="A498" t="s">
        <v>222</v>
      </c>
      <c r="B498" t="s">
        <v>348</v>
      </c>
      <c r="C498" t="s">
        <v>330</v>
      </c>
      <c r="D498" t="s">
        <v>200</v>
      </c>
      <c r="E498" t="s">
        <v>99</v>
      </c>
      <c r="F498" t="s">
        <v>115</v>
      </c>
    </row>
    <row r="499" spans="1:6" x14ac:dyDescent="0.25">
      <c r="A499" t="s">
        <v>225</v>
      </c>
      <c r="B499" t="s">
        <v>333</v>
      </c>
      <c r="C499" t="s">
        <v>339</v>
      </c>
      <c r="D499" t="s">
        <v>132</v>
      </c>
      <c r="E499" t="s">
        <v>99</v>
      </c>
      <c r="F499" t="s">
        <v>115</v>
      </c>
    </row>
    <row r="500" spans="1:6" x14ac:dyDescent="0.25">
      <c r="A500" t="s">
        <v>215</v>
      </c>
      <c r="B500" t="s">
        <v>342</v>
      </c>
      <c r="C500" t="s">
        <v>328</v>
      </c>
      <c r="D500" t="s">
        <v>132</v>
      </c>
      <c r="E500" t="s">
        <v>99</v>
      </c>
      <c r="F500" t="s">
        <v>208</v>
      </c>
    </row>
    <row r="501" spans="1:6" x14ac:dyDescent="0.25">
      <c r="A501" t="s">
        <v>194</v>
      </c>
      <c r="B501" t="s">
        <v>342</v>
      </c>
      <c r="C501" t="s">
        <v>353</v>
      </c>
      <c r="D501" t="s">
        <v>134</v>
      </c>
      <c r="E501" t="s">
        <v>99</v>
      </c>
      <c r="F501" t="s">
        <v>115</v>
      </c>
    </row>
    <row r="502" spans="1:6" x14ac:dyDescent="0.25">
      <c r="A502" t="s">
        <v>220</v>
      </c>
      <c r="B502" t="s">
        <v>345</v>
      </c>
      <c r="C502" t="s">
        <v>339</v>
      </c>
      <c r="D502" t="s">
        <v>200</v>
      </c>
      <c r="E502" t="s">
        <v>110</v>
      </c>
      <c r="F502" t="s">
        <v>115</v>
      </c>
    </row>
    <row r="503" spans="1:6" x14ac:dyDescent="0.25">
      <c r="A503" t="s">
        <v>215</v>
      </c>
      <c r="B503" t="s">
        <v>342</v>
      </c>
      <c r="C503" t="s">
        <v>328</v>
      </c>
      <c r="D503" t="s">
        <v>132</v>
      </c>
      <c r="E503" t="s">
        <v>110</v>
      </c>
      <c r="F503" t="s">
        <v>202</v>
      </c>
    </row>
    <row r="504" spans="1:6" x14ac:dyDescent="0.25">
      <c r="A504" t="s">
        <v>215</v>
      </c>
      <c r="B504" t="s">
        <v>342</v>
      </c>
      <c r="C504" t="s">
        <v>328</v>
      </c>
      <c r="D504" t="s">
        <v>132</v>
      </c>
      <c r="E504" t="s">
        <v>99</v>
      </c>
      <c r="F504" t="s">
        <v>261</v>
      </c>
    </row>
    <row r="505" spans="1:6" x14ac:dyDescent="0.25">
      <c r="A505" t="s">
        <v>242</v>
      </c>
      <c r="B505" t="s">
        <v>342</v>
      </c>
      <c r="C505" t="s">
        <v>339</v>
      </c>
      <c r="D505" t="s">
        <v>193</v>
      </c>
      <c r="E505" t="s">
        <v>110</v>
      </c>
      <c r="F505" t="s">
        <v>115</v>
      </c>
    </row>
    <row r="506" spans="1:6" x14ac:dyDescent="0.25">
      <c r="A506" t="s">
        <v>227</v>
      </c>
      <c r="B506" t="s">
        <v>337</v>
      </c>
      <c r="C506" t="s">
        <v>344</v>
      </c>
      <c r="D506" t="s">
        <v>132</v>
      </c>
      <c r="E506" t="s">
        <v>110</v>
      </c>
      <c r="F506" t="s">
        <v>206</v>
      </c>
    </row>
    <row r="507" spans="1:6" x14ac:dyDescent="0.25">
      <c r="A507" t="s">
        <v>225</v>
      </c>
      <c r="B507" t="s">
        <v>345</v>
      </c>
      <c r="C507" t="s">
        <v>332</v>
      </c>
      <c r="D507" t="s">
        <v>132</v>
      </c>
      <c r="E507" t="s">
        <v>99</v>
      </c>
      <c r="F507" t="s">
        <v>202</v>
      </c>
    </row>
    <row r="508" spans="1:6" x14ac:dyDescent="0.25">
      <c r="A508" t="s">
        <v>225</v>
      </c>
      <c r="B508" t="s">
        <v>333</v>
      </c>
      <c r="C508" t="s">
        <v>339</v>
      </c>
      <c r="D508" t="s">
        <v>132</v>
      </c>
      <c r="E508" t="s">
        <v>211</v>
      </c>
      <c r="F508" t="s">
        <v>197</v>
      </c>
    </row>
    <row r="509" spans="1:6" x14ac:dyDescent="0.25">
      <c r="A509" t="s">
        <v>191</v>
      </c>
      <c r="B509" t="s">
        <v>333</v>
      </c>
      <c r="C509" t="s">
        <v>328</v>
      </c>
      <c r="D509" t="s">
        <v>132</v>
      </c>
      <c r="E509" t="s">
        <v>211</v>
      </c>
      <c r="F509" t="s">
        <v>210</v>
      </c>
    </row>
    <row r="510" spans="1:6" x14ac:dyDescent="0.25">
      <c r="A510" t="s">
        <v>215</v>
      </c>
      <c r="B510" t="s">
        <v>342</v>
      </c>
      <c r="C510" t="s">
        <v>328</v>
      </c>
      <c r="D510" t="s">
        <v>132</v>
      </c>
      <c r="E510" t="s">
        <v>99</v>
      </c>
      <c r="F510" t="s">
        <v>197</v>
      </c>
    </row>
    <row r="511" spans="1:6" x14ac:dyDescent="0.25">
      <c r="A511" t="s">
        <v>262</v>
      </c>
      <c r="B511" t="s">
        <v>331</v>
      </c>
      <c r="C511" t="s">
        <v>332</v>
      </c>
      <c r="D511" t="s">
        <v>132</v>
      </c>
      <c r="E511" t="s">
        <v>99</v>
      </c>
      <c r="F511" t="s">
        <v>202</v>
      </c>
    </row>
    <row r="512" spans="1:6" x14ac:dyDescent="0.25">
      <c r="A512" t="s">
        <v>214</v>
      </c>
      <c r="B512" t="s">
        <v>334</v>
      </c>
      <c r="C512" t="s">
        <v>346</v>
      </c>
      <c r="D512" t="s">
        <v>132</v>
      </c>
      <c r="E512" t="s">
        <v>99</v>
      </c>
      <c r="F512" t="s">
        <v>208</v>
      </c>
    </row>
    <row r="513" spans="1:6" x14ac:dyDescent="0.25">
      <c r="A513" t="s">
        <v>189</v>
      </c>
      <c r="B513" t="s">
        <v>329</v>
      </c>
      <c r="C513" t="s">
        <v>330</v>
      </c>
      <c r="D513" t="s">
        <v>132</v>
      </c>
      <c r="E513" t="s">
        <v>211</v>
      </c>
      <c r="F513" t="s">
        <v>197</v>
      </c>
    </row>
    <row r="514" spans="1:6" x14ac:dyDescent="0.25">
      <c r="A514" t="s">
        <v>214</v>
      </c>
      <c r="B514" t="s">
        <v>334</v>
      </c>
      <c r="C514" t="s">
        <v>339</v>
      </c>
      <c r="D514" t="s">
        <v>132</v>
      </c>
      <c r="E514" t="s">
        <v>121</v>
      </c>
      <c r="F514" t="s">
        <v>115</v>
      </c>
    </row>
    <row r="515" spans="1:6" x14ac:dyDescent="0.25">
      <c r="A515" t="s">
        <v>190</v>
      </c>
      <c r="B515" t="s">
        <v>331</v>
      </c>
      <c r="C515" t="s">
        <v>332</v>
      </c>
      <c r="D515" t="s">
        <v>134</v>
      </c>
      <c r="E515" t="s">
        <v>99</v>
      </c>
      <c r="F515" t="s">
        <v>35</v>
      </c>
    </row>
    <row r="516" spans="1:6" x14ac:dyDescent="0.25">
      <c r="A516" t="s">
        <v>195</v>
      </c>
      <c r="B516" t="s">
        <v>334</v>
      </c>
      <c r="C516" t="s">
        <v>335</v>
      </c>
      <c r="D516" t="s">
        <v>132</v>
      </c>
      <c r="E516" t="s">
        <v>99</v>
      </c>
      <c r="F516" t="s">
        <v>240</v>
      </c>
    </row>
    <row r="517" spans="1:6" x14ac:dyDescent="0.25">
      <c r="A517" t="s">
        <v>215</v>
      </c>
      <c r="B517" t="s">
        <v>342</v>
      </c>
      <c r="C517" t="s">
        <v>328</v>
      </c>
      <c r="D517" t="s">
        <v>132</v>
      </c>
      <c r="E517" t="s">
        <v>211</v>
      </c>
      <c r="F517" t="s">
        <v>29</v>
      </c>
    </row>
    <row r="518" spans="1:6" x14ac:dyDescent="0.25">
      <c r="A518" t="s">
        <v>263</v>
      </c>
      <c r="B518" t="s">
        <v>340</v>
      </c>
      <c r="C518" t="s">
        <v>332</v>
      </c>
      <c r="D518" t="s">
        <v>134</v>
      </c>
      <c r="E518" t="s">
        <v>99</v>
      </c>
      <c r="F518" t="s">
        <v>206</v>
      </c>
    </row>
    <row r="519" spans="1:6" x14ac:dyDescent="0.25">
      <c r="A519" t="s">
        <v>212</v>
      </c>
      <c r="B519" t="s">
        <v>340</v>
      </c>
      <c r="C519" t="s">
        <v>341</v>
      </c>
      <c r="D519" t="s">
        <v>132</v>
      </c>
      <c r="E519" t="s">
        <v>99</v>
      </c>
      <c r="F519" t="s">
        <v>115</v>
      </c>
    </row>
    <row r="520" spans="1:6" x14ac:dyDescent="0.25">
      <c r="A520" t="s">
        <v>194</v>
      </c>
      <c r="B520" t="s">
        <v>342</v>
      </c>
      <c r="C520" t="s">
        <v>354</v>
      </c>
      <c r="D520" t="s">
        <v>193</v>
      </c>
      <c r="E520" t="s">
        <v>99</v>
      </c>
      <c r="F520" t="s">
        <v>48</v>
      </c>
    </row>
    <row r="521" spans="1:6" x14ac:dyDescent="0.25">
      <c r="A521" t="s">
        <v>225</v>
      </c>
      <c r="B521" t="s">
        <v>345</v>
      </c>
      <c r="C521" t="s">
        <v>332</v>
      </c>
      <c r="D521" t="s">
        <v>132</v>
      </c>
      <c r="E521" t="s">
        <v>99</v>
      </c>
      <c r="F521" t="s">
        <v>48</v>
      </c>
    </row>
    <row r="522" spans="1:6" x14ac:dyDescent="0.25">
      <c r="A522" t="s">
        <v>242</v>
      </c>
      <c r="B522" t="s">
        <v>342</v>
      </c>
      <c r="C522" t="s">
        <v>328</v>
      </c>
      <c r="D522" t="s">
        <v>132</v>
      </c>
      <c r="E522" t="s">
        <v>110</v>
      </c>
      <c r="F522" t="s">
        <v>115</v>
      </c>
    </row>
    <row r="523" spans="1:6" x14ac:dyDescent="0.25">
      <c r="A523" t="s">
        <v>215</v>
      </c>
      <c r="B523" t="s">
        <v>342</v>
      </c>
      <c r="C523" t="s">
        <v>328</v>
      </c>
      <c r="D523" t="s">
        <v>132</v>
      </c>
      <c r="E523" t="s">
        <v>114</v>
      </c>
      <c r="F523" t="s">
        <v>251</v>
      </c>
    </row>
    <row r="524" spans="1:6" x14ac:dyDescent="0.25">
      <c r="A524" t="s">
        <v>233</v>
      </c>
      <c r="B524" t="s">
        <v>342</v>
      </c>
      <c r="C524" t="s">
        <v>339</v>
      </c>
      <c r="D524" t="s">
        <v>200</v>
      </c>
      <c r="E524" t="s">
        <v>99</v>
      </c>
      <c r="F524" t="s">
        <v>115</v>
      </c>
    </row>
    <row r="525" spans="1:6" x14ac:dyDescent="0.25">
      <c r="A525" t="s">
        <v>189</v>
      </c>
      <c r="B525" t="s">
        <v>343</v>
      </c>
      <c r="C525" t="s">
        <v>330</v>
      </c>
      <c r="D525" t="s">
        <v>132</v>
      </c>
      <c r="E525" t="s">
        <v>110</v>
      </c>
      <c r="F525" t="s">
        <v>251</v>
      </c>
    </row>
    <row r="526" spans="1:6" x14ac:dyDescent="0.25">
      <c r="A526" t="s">
        <v>242</v>
      </c>
      <c r="B526" t="s">
        <v>342</v>
      </c>
      <c r="C526" t="s">
        <v>339</v>
      </c>
      <c r="D526" t="s">
        <v>193</v>
      </c>
      <c r="E526" t="s">
        <v>99</v>
      </c>
      <c r="F526" t="s">
        <v>48</v>
      </c>
    </row>
    <row r="527" spans="1:6" x14ac:dyDescent="0.25">
      <c r="A527" t="s">
        <v>246</v>
      </c>
      <c r="B527" t="s">
        <v>348</v>
      </c>
      <c r="C527" t="s">
        <v>350</v>
      </c>
      <c r="D527" t="s">
        <v>193</v>
      </c>
      <c r="E527" t="s">
        <v>99</v>
      </c>
      <c r="F527" t="s">
        <v>197</v>
      </c>
    </row>
    <row r="528" spans="1:6" x14ac:dyDescent="0.25">
      <c r="A528" t="s">
        <v>242</v>
      </c>
      <c r="B528" t="s">
        <v>342</v>
      </c>
      <c r="C528" t="s">
        <v>339</v>
      </c>
      <c r="D528" t="s">
        <v>193</v>
      </c>
      <c r="E528" t="s">
        <v>99</v>
      </c>
      <c r="F528" t="s">
        <v>115</v>
      </c>
    </row>
    <row r="529" spans="1:6" x14ac:dyDescent="0.25">
      <c r="A529" t="s">
        <v>260</v>
      </c>
      <c r="B529" t="s">
        <v>345</v>
      </c>
      <c r="C529" t="s">
        <v>332</v>
      </c>
      <c r="D529" t="s">
        <v>193</v>
      </c>
      <c r="E529" t="s">
        <v>99</v>
      </c>
      <c r="F529" t="s">
        <v>197</v>
      </c>
    </row>
    <row r="530" spans="1:6" x14ac:dyDescent="0.25">
      <c r="A530" t="s">
        <v>218</v>
      </c>
      <c r="B530" t="s">
        <v>336</v>
      </c>
      <c r="C530" t="s">
        <v>332</v>
      </c>
      <c r="D530" t="s">
        <v>132</v>
      </c>
      <c r="E530" t="s">
        <v>99</v>
      </c>
      <c r="F530" t="s">
        <v>208</v>
      </c>
    </row>
    <row r="531" spans="1:6" x14ac:dyDescent="0.25">
      <c r="A531" t="s">
        <v>191</v>
      </c>
      <c r="B531" t="s">
        <v>333</v>
      </c>
      <c r="C531" t="s">
        <v>328</v>
      </c>
      <c r="D531" t="s">
        <v>132</v>
      </c>
      <c r="E531" t="s">
        <v>99</v>
      </c>
      <c r="F531" t="s">
        <v>223</v>
      </c>
    </row>
    <row r="532" spans="1:6" x14ac:dyDescent="0.25">
      <c r="A532" t="s">
        <v>195</v>
      </c>
      <c r="B532" t="s">
        <v>334</v>
      </c>
      <c r="C532" t="s">
        <v>335</v>
      </c>
      <c r="D532" t="s">
        <v>132</v>
      </c>
      <c r="E532" t="s">
        <v>99</v>
      </c>
      <c r="F532" t="s">
        <v>197</v>
      </c>
    </row>
    <row r="533" spans="1:6" x14ac:dyDescent="0.25">
      <c r="A533" t="s">
        <v>190</v>
      </c>
      <c r="B533" t="s">
        <v>331</v>
      </c>
      <c r="C533" t="s">
        <v>332</v>
      </c>
      <c r="D533" t="s">
        <v>134</v>
      </c>
      <c r="E533" t="s">
        <v>219</v>
      </c>
      <c r="F533" t="s">
        <v>115</v>
      </c>
    </row>
    <row r="534" spans="1:6" x14ac:dyDescent="0.25">
      <c r="A534" t="s">
        <v>215</v>
      </c>
      <c r="B534" t="s">
        <v>342</v>
      </c>
      <c r="C534" t="s">
        <v>328</v>
      </c>
      <c r="D534" t="s">
        <v>200</v>
      </c>
      <c r="E534" t="s">
        <v>211</v>
      </c>
      <c r="F534" t="s">
        <v>115</v>
      </c>
    </row>
    <row r="535" spans="1:6" x14ac:dyDescent="0.25">
      <c r="A535" t="s">
        <v>220</v>
      </c>
      <c r="B535" t="s">
        <v>345</v>
      </c>
      <c r="C535" t="s">
        <v>339</v>
      </c>
      <c r="D535" t="s">
        <v>132</v>
      </c>
      <c r="E535" t="s">
        <v>99</v>
      </c>
      <c r="F535" t="s">
        <v>48</v>
      </c>
    </row>
    <row r="536" spans="1:6" x14ac:dyDescent="0.25">
      <c r="A536" t="s">
        <v>189</v>
      </c>
      <c r="B536" t="s">
        <v>343</v>
      </c>
      <c r="C536" t="s">
        <v>339</v>
      </c>
      <c r="D536" t="s">
        <v>200</v>
      </c>
      <c r="E536" t="s">
        <v>211</v>
      </c>
      <c r="F536" t="s">
        <v>245</v>
      </c>
    </row>
    <row r="537" spans="1:6" x14ac:dyDescent="0.25">
      <c r="A537" t="s">
        <v>252</v>
      </c>
      <c r="B537" t="s">
        <v>342</v>
      </c>
      <c r="C537" t="s">
        <v>335</v>
      </c>
      <c r="D537" t="s">
        <v>229</v>
      </c>
      <c r="E537" t="s">
        <v>99</v>
      </c>
      <c r="F537" t="s">
        <v>115</v>
      </c>
    </row>
    <row r="538" spans="1:6" x14ac:dyDescent="0.25">
      <c r="A538" t="s">
        <v>194</v>
      </c>
      <c r="B538" t="s">
        <v>342</v>
      </c>
      <c r="C538" t="s">
        <v>353</v>
      </c>
      <c r="D538" t="s">
        <v>134</v>
      </c>
      <c r="E538" t="s">
        <v>99</v>
      </c>
      <c r="F538" t="s">
        <v>202</v>
      </c>
    </row>
    <row r="539" spans="1:6" x14ac:dyDescent="0.25">
      <c r="A539" t="s">
        <v>215</v>
      </c>
      <c r="B539" t="s">
        <v>342</v>
      </c>
      <c r="C539" t="s">
        <v>328</v>
      </c>
      <c r="D539" t="s">
        <v>132</v>
      </c>
      <c r="E539" t="s">
        <v>110</v>
      </c>
      <c r="F539" t="s">
        <v>261</v>
      </c>
    </row>
    <row r="540" spans="1:6" x14ac:dyDescent="0.25">
      <c r="A540" t="s">
        <v>259</v>
      </c>
      <c r="B540" t="s">
        <v>342</v>
      </c>
      <c r="C540" t="s">
        <v>339</v>
      </c>
      <c r="D540" t="s">
        <v>200</v>
      </c>
      <c r="E540" t="s">
        <v>99</v>
      </c>
      <c r="F540" t="s">
        <v>48</v>
      </c>
    </row>
    <row r="541" spans="1:6" x14ac:dyDescent="0.25">
      <c r="A541" t="s">
        <v>201</v>
      </c>
      <c r="B541" t="s">
        <v>338</v>
      </c>
      <c r="C541" t="s">
        <v>330</v>
      </c>
      <c r="D541" t="s">
        <v>132</v>
      </c>
      <c r="E541" t="s">
        <v>211</v>
      </c>
      <c r="F541" t="s">
        <v>208</v>
      </c>
    </row>
    <row r="542" spans="1:6" x14ac:dyDescent="0.25">
      <c r="A542" t="s">
        <v>233</v>
      </c>
      <c r="B542" t="s">
        <v>342</v>
      </c>
      <c r="C542" t="s">
        <v>339</v>
      </c>
      <c r="D542" t="s">
        <v>200</v>
      </c>
      <c r="E542" t="s">
        <v>99</v>
      </c>
      <c r="F542" t="s">
        <v>115</v>
      </c>
    </row>
    <row r="543" spans="1:6" x14ac:dyDescent="0.25">
      <c r="A543" t="s">
        <v>252</v>
      </c>
      <c r="B543" t="s">
        <v>342</v>
      </c>
      <c r="C543" t="s">
        <v>339</v>
      </c>
      <c r="D543" t="s">
        <v>264</v>
      </c>
      <c r="E543" t="s">
        <v>110</v>
      </c>
      <c r="F543" t="s">
        <v>115</v>
      </c>
    </row>
    <row r="544" spans="1:6" x14ac:dyDescent="0.25">
      <c r="A544" t="s">
        <v>212</v>
      </c>
      <c r="B544" t="s">
        <v>340</v>
      </c>
      <c r="C544" t="s">
        <v>341</v>
      </c>
      <c r="D544" t="s">
        <v>132</v>
      </c>
      <c r="E544" t="s">
        <v>99</v>
      </c>
      <c r="F544" t="s">
        <v>208</v>
      </c>
    </row>
    <row r="545" spans="1:6" x14ac:dyDescent="0.25">
      <c r="A545" t="s">
        <v>215</v>
      </c>
      <c r="B545" t="s">
        <v>342</v>
      </c>
      <c r="C545" t="s">
        <v>328</v>
      </c>
      <c r="D545" t="s">
        <v>132</v>
      </c>
      <c r="E545" t="s">
        <v>99</v>
      </c>
      <c r="F545" t="s">
        <v>251</v>
      </c>
    </row>
    <row r="546" spans="1:6" x14ac:dyDescent="0.25">
      <c r="A546" t="s">
        <v>233</v>
      </c>
      <c r="B546" t="s">
        <v>334</v>
      </c>
      <c r="C546" t="s">
        <v>339</v>
      </c>
      <c r="D546" t="s">
        <v>200</v>
      </c>
      <c r="E546" t="s">
        <v>211</v>
      </c>
      <c r="F546" t="s">
        <v>115</v>
      </c>
    </row>
    <row r="547" spans="1:6" x14ac:dyDescent="0.25">
      <c r="A547" t="s">
        <v>215</v>
      </c>
      <c r="B547" t="s">
        <v>342</v>
      </c>
      <c r="C547" t="s">
        <v>328</v>
      </c>
      <c r="D547" t="s">
        <v>132</v>
      </c>
      <c r="E547" t="s">
        <v>211</v>
      </c>
      <c r="F547" t="s">
        <v>251</v>
      </c>
    </row>
    <row r="548" spans="1:6" x14ac:dyDescent="0.25">
      <c r="A548" t="s">
        <v>214</v>
      </c>
      <c r="B548" t="s">
        <v>334</v>
      </c>
      <c r="C548" t="s">
        <v>339</v>
      </c>
      <c r="D548" t="s">
        <v>134</v>
      </c>
      <c r="E548" t="s">
        <v>110</v>
      </c>
      <c r="F548" t="s">
        <v>223</v>
      </c>
    </row>
    <row r="549" spans="1:6" x14ac:dyDescent="0.25">
      <c r="A549" t="s">
        <v>242</v>
      </c>
      <c r="B549" t="s">
        <v>342</v>
      </c>
      <c r="C549" t="s">
        <v>339</v>
      </c>
      <c r="D549" t="s">
        <v>193</v>
      </c>
      <c r="E549" t="s">
        <v>110</v>
      </c>
      <c r="F549" t="s">
        <v>208</v>
      </c>
    </row>
    <row r="550" spans="1:6" x14ac:dyDescent="0.25">
      <c r="A550" t="s">
        <v>215</v>
      </c>
      <c r="B550" t="s">
        <v>342</v>
      </c>
      <c r="C550" t="s">
        <v>328</v>
      </c>
      <c r="D550" t="s">
        <v>132</v>
      </c>
      <c r="E550" t="s">
        <v>99</v>
      </c>
      <c r="F550" t="s">
        <v>29</v>
      </c>
    </row>
    <row r="551" spans="1:6" x14ac:dyDescent="0.25">
      <c r="A551" t="s">
        <v>242</v>
      </c>
      <c r="B551" t="s">
        <v>342</v>
      </c>
      <c r="C551" t="s">
        <v>339</v>
      </c>
      <c r="D551" t="s">
        <v>193</v>
      </c>
      <c r="E551" t="s">
        <v>110</v>
      </c>
      <c r="F551" t="s">
        <v>48</v>
      </c>
    </row>
    <row r="552" spans="1:6" x14ac:dyDescent="0.25">
      <c r="A552" t="s">
        <v>225</v>
      </c>
      <c r="B552" t="s">
        <v>345</v>
      </c>
      <c r="C552" t="s">
        <v>339</v>
      </c>
      <c r="D552" t="s">
        <v>132</v>
      </c>
      <c r="E552" t="s">
        <v>99</v>
      </c>
      <c r="F552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A9B0-B791-4624-8CB3-DF25D423453E}">
  <dimension ref="A1:W735"/>
  <sheetViews>
    <sheetView workbookViewId="0">
      <selection sqref="A1:XFD1048576"/>
    </sheetView>
  </sheetViews>
  <sheetFormatPr defaultRowHeight="15" x14ac:dyDescent="0.25"/>
  <cols>
    <col min="1" max="10" width="9.140625" style="58"/>
    <col min="11" max="11" width="22.140625" style="58" customWidth="1"/>
    <col min="12" max="13" width="9.140625" style="58"/>
    <col min="14" max="14" width="20" style="58" customWidth="1"/>
    <col min="15" max="21" width="9.140625" style="58"/>
    <col min="22" max="22" width="15.85546875" style="58" customWidth="1"/>
    <col min="23" max="16384" width="9.140625" style="58"/>
  </cols>
  <sheetData>
    <row r="1" spans="1:23" x14ac:dyDescent="0.25">
      <c r="A1" s="58" t="s">
        <v>265</v>
      </c>
      <c r="B1" s="58" t="s">
        <v>26</v>
      </c>
      <c r="C1" s="58" t="s">
        <v>47</v>
      </c>
      <c r="D1" s="58" t="s">
        <v>266</v>
      </c>
      <c r="E1" s="58" t="s">
        <v>46</v>
      </c>
      <c r="F1" s="58" t="s">
        <v>267</v>
      </c>
      <c r="G1" s="58" t="s">
        <v>6109</v>
      </c>
      <c r="H1" s="58" t="s">
        <v>268</v>
      </c>
      <c r="I1" s="58" t="s">
        <v>78</v>
      </c>
      <c r="J1" s="58" t="s">
        <v>269</v>
      </c>
      <c r="K1" s="58" t="s">
        <v>79</v>
      </c>
      <c r="L1" s="58" t="s">
        <v>270</v>
      </c>
      <c r="M1" s="58" t="s">
        <v>80</v>
      </c>
      <c r="N1" s="58" t="s">
        <v>81</v>
      </c>
      <c r="O1" s="58" t="s">
        <v>82</v>
      </c>
      <c r="P1" s="58" t="s">
        <v>83</v>
      </c>
    </row>
    <row r="2" spans="1:23" x14ac:dyDescent="0.25">
      <c r="A2" s="58">
        <v>10001</v>
      </c>
      <c r="B2" s="58" t="s">
        <v>5396</v>
      </c>
      <c r="C2" s="58" t="s">
        <v>1766</v>
      </c>
      <c r="D2" s="58">
        <v>100</v>
      </c>
      <c r="E2" s="58" t="s">
        <v>3021</v>
      </c>
      <c r="F2" s="58">
        <v>148</v>
      </c>
      <c r="G2" s="58" t="s">
        <v>102</v>
      </c>
      <c r="H2" s="58">
        <v>40</v>
      </c>
      <c r="I2" s="58" t="s">
        <v>110</v>
      </c>
      <c r="J2" s="58">
        <v>8</v>
      </c>
      <c r="K2" s="58" t="s">
        <v>206</v>
      </c>
      <c r="L2" s="58">
        <v>1384</v>
      </c>
      <c r="M2" s="58" t="s">
        <v>5473</v>
      </c>
      <c r="N2" s="58" t="s">
        <v>6126</v>
      </c>
      <c r="O2" s="58">
        <v>6873411</v>
      </c>
      <c r="P2" s="58" t="s">
        <v>6266</v>
      </c>
      <c r="S2" s="19"/>
      <c r="T2" s="12"/>
      <c r="V2" s="19">
        <v>791</v>
      </c>
      <c r="W2" s="12"/>
    </row>
    <row r="3" spans="1:23" x14ac:dyDescent="0.25">
      <c r="A3" s="58">
        <v>10002</v>
      </c>
      <c r="B3" s="58" t="s">
        <v>5397</v>
      </c>
      <c r="C3" s="58" t="s">
        <v>1766</v>
      </c>
      <c r="D3" s="58">
        <v>100</v>
      </c>
      <c r="E3" s="58" t="s">
        <v>3021</v>
      </c>
      <c r="F3" s="58">
        <v>148</v>
      </c>
      <c r="G3" s="58" t="s">
        <v>102</v>
      </c>
      <c r="H3" s="58">
        <v>40</v>
      </c>
      <c r="I3" s="58" t="s">
        <v>110</v>
      </c>
      <c r="J3" s="58">
        <v>8</v>
      </c>
      <c r="K3" s="58" t="s">
        <v>206</v>
      </c>
      <c r="L3" s="58">
        <v>1384</v>
      </c>
      <c r="M3" s="58" t="s">
        <v>5474</v>
      </c>
      <c r="N3" s="58" t="s">
        <v>6127</v>
      </c>
      <c r="O3" s="58">
        <v>7160401</v>
      </c>
      <c r="P3" s="58" t="s">
        <v>6267</v>
      </c>
      <c r="T3" s="12"/>
      <c r="U3" s="12">
        <v>791</v>
      </c>
      <c r="V3" s="58">
        <v>324</v>
      </c>
      <c r="W3" s="12"/>
    </row>
    <row r="4" spans="1:23" x14ac:dyDescent="0.25">
      <c r="A4" s="58">
        <v>10003</v>
      </c>
      <c r="B4" s="58" t="s">
        <v>5396</v>
      </c>
      <c r="C4" s="58" t="s">
        <v>1766</v>
      </c>
      <c r="D4" s="58">
        <v>100</v>
      </c>
      <c r="E4" s="58" t="s">
        <v>3021</v>
      </c>
      <c r="F4" s="58">
        <v>148</v>
      </c>
      <c r="G4" s="58" t="s">
        <v>102</v>
      </c>
      <c r="H4" s="58">
        <v>40</v>
      </c>
      <c r="I4" s="58" t="s">
        <v>110</v>
      </c>
      <c r="J4" s="58">
        <v>8</v>
      </c>
      <c r="K4" s="58" t="s">
        <v>206</v>
      </c>
      <c r="L4" s="58">
        <v>1384</v>
      </c>
      <c r="M4" s="58" t="s">
        <v>5475</v>
      </c>
      <c r="N4" s="58" t="s">
        <v>6126</v>
      </c>
      <c r="O4" s="58">
        <v>7447391</v>
      </c>
      <c r="P4" s="58" t="s">
        <v>6266</v>
      </c>
      <c r="T4" s="12"/>
      <c r="U4" s="58">
        <v>324</v>
      </c>
      <c r="V4" s="58">
        <v>25</v>
      </c>
      <c r="W4" s="12"/>
    </row>
    <row r="5" spans="1:23" x14ac:dyDescent="0.25">
      <c r="A5" s="58">
        <v>10004</v>
      </c>
      <c r="B5" s="58" t="s">
        <v>5396</v>
      </c>
      <c r="C5" s="58" t="s">
        <v>1766</v>
      </c>
      <c r="D5" s="58">
        <v>100</v>
      </c>
      <c r="E5" s="58" t="s">
        <v>3021</v>
      </c>
      <c r="F5" s="58">
        <v>148</v>
      </c>
      <c r="G5" s="58" t="s">
        <v>102</v>
      </c>
      <c r="H5" s="58">
        <v>40</v>
      </c>
      <c r="I5" s="58" t="s">
        <v>110</v>
      </c>
      <c r="J5" s="58">
        <v>8</v>
      </c>
      <c r="K5" s="58" t="s">
        <v>202</v>
      </c>
      <c r="L5" s="58">
        <v>1768</v>
      </c>
      <c r="M5" s="58" t="s">
        <v>5476</v>
      </c>
      <c r="N5" s="58" t="s">
        <v>6126</v>
      </c>
      <c r="O5" s="58">
        <v>7734381</v>
      </c>
      <c r="P5" s="58" t="s">
        <v>6266</v>
      </c>
      <c r="T5" s="12"/>
      <c r="U5" s="57">
        <v>25</v>
      </c>
      <c r="V5" s="58">
        <v>4</v>
      </c>
      <c r="W5" s="12"/>
    </row>
    <row r="6" spans="1:23" x14ac:dyDescent="0.25">
      <c r="A6" s="58">
        <v>10005</v>
      </c>
      <c r="B6" s="58" t="s">
        <v>5397</v>
      </c>
      <c r="C6" s="58" t="s">
        <v>1766</v>
      </c>
      <c r="D6" s="58">
        <v>100</v>
      </c>
      <c r="E6" s="58" t="s">
        <v>3021</v>
      </c>
      <c r="F6" s="58">
        <v>148</v>
      </c>
      <c r="G6" s="58" t="s">
        <v>102</v>
      </c>
      <c r="H6" s="58">
        <v>40</v>
      </c>
      <c r="I6" s="58" t="s">
        <v>99</v>
      </c>
      <c r="J6" s="58">
        <v>16</v>
      </c>
      <c r="K6" s="58" t="s">
        <v>202</v>
      </c>
      <c r="L6" s="58">
        <v>1768</v>
      </c>
      <c r="M6" s="58" t="s">
        <v>5477</v>
      </c>
      <c r="N6" s="58" t="s">
        <v>6127</v>
      </c>
      <c r="O6" s="58">
        <v>9312826</v>
      </c>
      <c r="P6" s="58" t="s">
        <v>6267</v>
      </c>
      <c r="T6" s="12"/>
      <c r="U6" s="12">
        <v>4</v>
      </c>
      <c r="V6" s="58">
        <v>384</v>
      </c>
      <c r="W6" s="12"/>
    </row>
    <row r="7" spans="1:23" x14ac:dyDescent="0.25">
      <c r="A7" s="58">
        <v>10006</v>
      </c>
      <c r="B7" s="58" t="s">
        <v>5398</v>
      </c>
      <c r="C7" s="58" t="s">
        <v>309</v>
      </c>
      <c r="D7" s="58">
        <v>128</v>
      </c>
      <c r="E7" s="58" t="s">
        <v>276</v>
      </c>
      <c r="F7" s="58">
        <v>168</v>
      </c>
      <c r="G7" s="58" t="s">
        <v>102</v>
      </c>
      <c r="H7" s="58">
        <v>40</v>
      </c>
      <c r="I7" s="58" t="s">
        <v>110</v>
      </c>
      <c r="J7" s="58">
        <v>8</v>
      </c>
      <c r="K7" s="58" t="s">
        <v>4119</v>
      </c>
      <c r="L7" s="58">
        <v>884</v>
      </c>
      <c r="M7" s="58" t="s">
        <v>5478</v>
      </c>
      <c r="N7" s="58" t="s">
        <v>6128</v>
      </c>
      <c r="O7" s="58">
        <v>7160401</v>
      </c>
      <c r="P7" s="58" t="s">
        <v>6268</v>
      </c>
      <c r="T7" s="12"/>
      <c r="U7" s="58">
        <v>384</v>
      </c>
      <c r="V7" s="58">
        <v>5080198</v>
      </c>
      <c r="W7" s="12"/>
    </row>
    <row r="8" spans="1:23" x14ac:dyDescent="0.25">
      <c r="A8" s="58">
        <v>10007</v>
      </c>
      <c r="B8" s="58" t="s">
        <v>5398</v>
      </c>
      <c r="C8" s="58" t="s">
        <v>309</v>
      </c>
      <c r="D8" s="58">
        <v>128</v>
      </c>
      <c r="E8" s="58" t="s">
        <v>276</v>
      </c>
      <c r="F8" s="58">
        <v>168</v>
      </c>
      <c r="G8" s="58" t="s">
        <v>102</v>
      </c>
      <c r="H8" s="58">
        <v>40</v>
      </c>
      <c r="I8" s="58" t="s">
        <v>99</v>
      </c>
      <c r="J8" s="58">
        <v>16</v>
      </c>
      <c r="K8" s="58" t="s">
        <v>206</v>
      </c>
      <c r="L8" s="58">
        <v>1384</v>
      </c>
      <c r="M8" s="58" t="s">
        <v>5479</v>
      </c>
      <c r="N8" s="58" t="s">
        <v>6128</v>
      </c>
      <c r="O8" s="58">
        <v>9312826</v>
      </c>
      <c r="P8" s="58" t="s">
        <v>6268</v>
      </c>
      <c r="T8" s="12"/>
      <c r="U8" s="58">
        <v>5080198</v>
      </c>
      <c r="W8" s="12"/>
    </row>
    <row r="9" spans="1:23" x14ac:dyDescent="0.25">
      <c r="A9" s="58">
        <v>10008</v>
      </c>
      <c r="B9" s="58" t="s">
        <v>5396</v>
      </c>
      <c r="C9" s="58" t="s">
        <v>291</v>
      </c>
      <c r="D9" s="58">
        <v>359</v>
      </c>
      <c r="E9" s="58" t="s">
        <v>292</v>
      </c>
      <c r="F9" s="58">
        <v>195</v>
      </c>
      <c r="G9" s="58" t="s">
        <v>102</v>
      </c>
      <c r="H9" s="58">
        <v>40</v>
      </c>
      <c r="I9" s="58" t="s">
        <v>110</v>
      </c>
      <c r="J9" s="58">
        <v>8</v>
      </c>
      <c r="K9" s="58" t="s">
        <v>206</v>
      </c>
      <c r="L9" s="58">
        <v>1384</v>
      </c>
      <c r="M9" s="58" t="s">
        <v>5480</v>
      </c>
      <c r="N9" s="58" t="s">
        <v>6126</v>
      </c>
      <c r="O9" s="58">
        <v>6457132</v>
      </c>
      <c r="P9" s="58" t="s">
        <v>6266</v>
      </c>
      <c r="T9" s="12"/>
      <c r="W9" s="12"/>
    </row>
    <row r="10" spans="1:23" x14ac:dyDescent="0.25">
      <c r="A10" s="58">
        <v>10009</v>
      </c>
      <c r="B10" s="58" t="s">
        <v>5397</v>
      </c>
      <c r="C10" s="58" t="s">
        <v>291</v>
      </c>
      <c r="D10" s="58">
        <v>359</v>
      </c>
      <c r="E10" s="58" t="s">
        <v>292</v>
      </c>
      <c r="F10" s="58">
        <v>195</v>
      </c>
      <c r="G10" s="58" t="s">
        <v>102</v>
      </c>
      <c r="H10" s="58">
        <v>40</v>
      </c>
      <c r="I10" s="58" t="s">
        <v>110</v>
      </c>
      <c r="J10" s="58">
        <v>8</v>
      </c>
      <c r="K10" s="58" t="s">
        <v>206</v>
      </c>
      <c r="L10" s="58">
        <v>1384</v>
      </c>
      <c r="M10" s="58" t="s">
        <v>5481</v>
      </c>
      <c r="N10" s="58" t="s">
        <v>6127</v>
      </c>
      <c r="O10" s="58">
        <v>7160401</v>
      </c>
      <c r="P10" s="58" t="s">
        <v>6267</v>
      </c>
      <c r="T10" s="12"/>
      <c r="W10" s="12"/>
    </row>
    <row r="11" spans="1:23" x14ac:dyDescent="0.25">
      <c r="A11" s="58">
        <v>10010</v>
      </c>
      <c r="B11" s="58" t="s">
        <v>5396</v>
      </c>
      <c r="C11" s="58" t="s">
        <v>291</v>
      </c>
      <c r="D11" s="58">
        <v>359</v>
      </c>
      <c r="E11" s="58" t="s">
        <v>292</v>
      </c>
      <c r="F11" s="58">
        <v>195</v>
      </c>
      <c r="G11" s="58" t="s">
        <v>102</v>
      </c>
      <c r="H11" s="58">
        <v>40</v>
      </c>
      <c r="I11" s="58" t="s">
        <v>99</v>
      </c>
      <c r="J11" s="58">
        <v>16</v>
      </c>
      <c r="K11" s="58" t="s">
        <v>202</v>
      </c>
      <c r="L11" s="58">
        <v>1768</v>
      </c>
      <c r="M11" s="58" t="s">
        <v>5482</v>
      </c>
      <c r="N11" s="58" t="s">
        <v>6126</v>
      </c>
      <c r="O11" s="58">
        <v>8451856</v>
      </c>
      <c r="P11" s="58" t="s">
        <v>6266</v>
      </c>
      <c r="T11" s="12"/>
      <c r="W11" s="12"/>
    </row>
    <row r="12" spans="1:23" x14ac:dyDescent="0.25">
      <c r="A12" s="58">
        <v>10011</v>
      </c>
      <c r="B12" s="58" t="s">
        <v>5399</v>
      </c>
      <c r="C12" s="58" t="s">
        <v>53</v>
      </c>
      <c r="D12" s="58">
        <v>556</v>
      </c>
      <c r="E12" s="58" t="s">
        <v>28</v>
      </c>
      <c r="F12" s="58">
        <v>281</v>
      </c>
      <c r="G12" s="58" t="s">
        <v>134</v>
      </c>
      <c r="H12" s="58">
        <v>45</v>
      </c>
      <c r="I12" s="58" t="s">
        <v>110</v>
      </c>
      <c r="J12" s="58">
        <v>8</v>
      </c>
      <c r="K12" s="58" t="s">
        <v>206</v>
      </c>
      <c r="L12" s="58">
        <v>1384</v>
      </c>
      <c r="M12" s="58" t="s">
        <v>5483</v>
      </c>
      <c r="N12" s="58" t="s">
        <v>6129</v>
      </c>
      <c r="O12" s="58">
        <v>8164866</v>
      </c>
      <c r="P12" s="58" t="s">
        <v>6269</v>
      </c>
      <c r="T12" s="12"/>
      <c r="W12" s="12"/>
    </row>
    <row r="13" spans="1:23" x14ac:dyDescent="0.25">
      <c r="A13" s="58">
        <v>10012</v>
      </c>
      <c r="B13" s="58" t="s">
        <v>5400</v>
      </c>
      <c r="C13" s="58" t="s">
        <v>53</v>
      </c>
      <c r="D13" s="58">
        <v>556</v>
      </c>
      <c r="E13" s="58" t="s">
        <v>28</v>
      </c>
      <c r="F13" s="58">
        <v>281</v>
      </c>
      <c r="G13" s="58" t="s">
        <v>134</v>
      </c>
      <c r="H13" s="58">
        <v>45</v>
      </c>
      <c r="I13" s="58" t="s">
        <v>99</v>
      </c>
      <c r="J13" s="58">
        <v>16</v>
      </c>
      <c r="K13" s="58" t="s">
        <v>206</v>
      </c>
      <c r="L13" s="58">
        <v>1384</v>
      </c>
      <c r="M13" s="58" t="s">
        <v>5484</v>
      </c>
      <c r="N13" s="58" t="s">
        <v>6130</v>
      </c>
      <c r="O13" s="58">
        <v>8882341</v>
      </c>
      <c r="P13" s="58" t="s">
        <v>6269</v>
      </c>
      <c r="T13" s="12"/>
      <c r="W13" s="12"/>
    </row>
    <row r="14" spans="1:23" x14ac:dyDescent="0.25">
      <c r="A14" s="58">
        <v>10013</v>
      </c>
      <c r="B14" s="58" t="s">
        <v>5400</v>
      </c>
      <c r="C14" s="58" t="s">
        <v>53</v>
      </c>
      <c r="D14" s="58">
        <v>556</v>
      </c>
      <c r="E14" s="58" t="s">
        <v>28</v>
      </c>
      <c r="F14" s="58">
        <v>281</v>
      </c>
      <c r="G14" s="58" t="s">
        <v>134</v>
      </c>
      <c r="H14" s="58">
        <v>45</v>
      </c>
      <c r="I14" s="58" t="s">
        <v>99</v>
      </c>
      <c r="J14" s="58">
        <v>16</v>
      </c>
      <c r="K14" s="58" t="s">
        <v>206</v>
      </c>
      <c r="L14" s="58">
        <v>1384</v>
      </c>
      <c r="M14" s="58" t="s">
        <v>5485</v>
      </c>
      <c r="N14" s="58" t="s">
        <v>6130</v>
      </c>
      <c r="O14" s="58">
        <v>9456321</v>
      </c>
      <c r="P14" s="58" t="s">
        <v>6269</v>
      </c>
      <c r="T14" s="12"/>
      <c r="W14" s="12"/>
    </row>
    <row r="15" spans="1:23" x14ac:dyDescent="0.25">
      <c r="A15" s="58">
        <v>10014</v>
      </c>
      <c r="B15" s="58" t="s">
        <v>5399</v>
      </c>
      <c r="C15" s="58" t="s">
        <v>53</v>
      </c>
      <c r="D15" s="58">
        <v>556</v>
      </c>
      <c r="E15" s="58" t="s">
        <v>28</v>
      </c>
      <c r="F15" s="58">
        <v>281</v>
      </c>
      <c r="G15" s="58" t="s">
        <v>134</v>
      </c>
      <c r="H15" s="58">
        <v>45</v>
      </c>
      <c r="I15" s="58" t="s">
        <v>99</v>
      </c>
      <c r="J15" s="58">
        <v>16</v>
      </c>
      <c r="K15" s="58" t="s">
        <v>202</v>
      </c>
      <c r="L15" s="58">
        <v>1768</v>
      </c>
      <c r="M15" s="58" t="s">
        <v>5486</v>
      </c>
      <c r="N15" s="58" t="s">
        <v>6129</v>
      </c>
      <c r="O15" s="58">
        <v>10027431</v>
      </c>
      <c r="P15" s="58" t="s">
        <v>6269</v>
      </c>
      <c r="T15" s="12"/>
      <c r="W15" s="12"/>
    </row>
    <row r="16" spans="1:23" x14ac:dyDescent="0.25">
      <c r="A16" s="58">
        <v>10015</v>
      </c>
      <c r="B16" s="58" t="s">
        <v>5401</v>
      </c>
      <c r="C16" s="58" t="s">
        <v>53</v>
      </c>
      <c r="D16" s="58">
        <v>556</v>
      </c>
      <c r="E16" s="58" t="s">
        <v>28</v>
      </c>
      <c r="F16" s="58">
        <v>281</v>
      </c>
      <c r="G16" s="58" t="s">
        <v>229</v>
      </c>
      <c r="H16" s="58">
        <v>90</v>
      </c>
      <c r="I16" s="58" t="s">
        <v>110</v>
      </c>
      <c r="J16" s="58">
        <v>8</v>
      </c>
      <c r="K16" s="58" t="s">
        <v>4117</v>
      </c>
      <c r="L16" s="58">
        <v>1268</v>
      </c>
      <c r="M16" s="58" t="s">
        <v>5487</v>
      </c>
      <c r="N16" s="58" t="s">
        <v>6131</v>
      </c>
      <c r="O16" s="58">
        <v>10102048</v>
      </c>
      <c r="P16" s="58" t="s">
        <v>6269</v>
      </c>
      <c r="T16" s="12"/>
      <c r="W16" s="12"/>
    </row>
    <row r="17" spans="1:23" x14ac:dyDescent="0.25">
      <c r="A17" s="58">
        <v>10016</v>
      </c>
      <c r="B17" s="58" t="s">
        <v>5401</v>
      </c>
      <c r="C17" s="58" t="s">
        <v>53</v>
      </c>
      <c r="D17" s="58">
        <v>556</v>
      </c>
      <c r="E17" s="58" t="s">
        <v>28</v>
      </c>
      <c r="F17" s="58">
        <v>281</v>
      </c>
      <c r="G17" s="58" t="s">
        <v>229</v>
      </c>
      <c r="H17" s="58">
        <v>90</v>
      </c>
      <c r="I17" s="58" t="s">
        <v>114</v>
      </c>
      <c r="J17" s="58">
        <v>12</v>
      </c>
      <c r="K17" s="58" t="s">
        <v>202</v>
      </c>
      <c r="L17" s="58">
        <v>1768</v>
      </c>
      <c r="M17" s="58" t="s">
        <v>5488</v>
      </c>
      <c r="N17" s="58" t="s">
        <v>6131</v>
      </c>
      <c r="O17" s="58">
        <v>10460786</v>
      </c>
      <c r="P17" s="58" t="s">
        <v>6269</v>
      </c>
      <c r="T17" s="12"/>
      <c r="W17" s="12"/>
    </row>
    <row r="18" spans="1:23" x14ac:dyDescent="0.25">
      <c r="A18" s="58">
        <v>10017</v>
      </c>
      <c r="B18" s="58" t="s">
        <v>5401</v>
      </c>
      <c r="C18" s="58" t="s">
        <v>53</v>
      </c>
      <c r="D18" s="58">
        <v>556</v>
      </c>
      <c r="E18" s="58" t="s">
        <v>28</v>
      </c>
      <c r="F18" s="58">
        <v>281</v>
      </c>
      <c r="G18" s="58" t="s">
        <v>229</v>
      </c>
      <c r="H18" s="58">
        <v>90</v>
      </c>
      <c r="I18" s="58" t="s">
        <v>110</v>
      </c>
      <c r="J18" s="58">
        <v>8</v>
      </c>
      <c r="K18" s="58" t="s">
        <v>202</v>
      </c>
      <c r="L18" s="58">
        <v>1768</v>
      </c>
      <c r="M18" s="58" t="s">
        <v>5489</v>
      </c>
      <c r="N18" s="58" t="s">
        <v>6131</v>
      </c>
      <c r="O18" s="58">
        <v>10891271</v>
      </c>
      <c r="P18" s="58" t="s">
        <v>6269</v>
      </c>
      <c r="T18" s="12"/>
      <c r="W18" s="12"/>
    </row>
    <row r="19" spans="1:23" x14ac:dyDescent="0.25">
      <c r="A19" s="58">
        <v>10018</v>
      </c>
      <c r="B19" s="58" t="s">
        <v>5401</v>
      </c>
      <c r="C19" s="58" t="s">
        <v>53</v>
      </c>
      <c r="D19" s="58">
        <v>556</v>
      </c>
      <c r="E19" s="58" t="s">
        <v>28</v>
      </c>
      <c r="F19" s="58">
        <v>281</v>
      </c>
      <c r="G19" s="58" t="s">
        <v>229</v>
      </c>
      <c r="H19" s="58">
        <v>90</v>
      </c>
      <c r="I19" s="58" t="s">
        <v>99</v>
      </c>
      <c r="J19" s="58">
        <v>16</v>
      </c>
      <c r="K19" s="58" t="s">
        <v>4117</v>
      </c>
      <c r="L19" s="58">
        <v>1268</v>
      </c>
      <c r="M19" s="58" t="s">
        <v>5490</v>
      </c>
      <c r="N19" s="58" t="s">
        <v>6131</v>
      </c>
      <c r="O19" s="58">
        <v>11250008</v>
      </c>
      <c r="P19" s="58" t="s">
        <v>6269</v>
      </c>
      <c r="T19" s="12"/>
      <c r="W19" s="12"/>
    </row>
    <row r="20" spans="1:23" x14ac:dyDescent="0.25">
      <c r="A20" s="58">
        <v>10019</v>
      </c>
      <c r="B20" s="58" t="s">
        <v>5401</v>
      </c>
      <c r="C20" s="58" t="s">
        <v>53</v>
      </c>
      <c r="D20" s="58">
        <v>556</v>
      </c>
      <c r="E20" s="58" t="s">
        <v>28</v>
      </c>
      <c r="F20" s="58">
        <v>281</v>
      </c>
      <c r="G20" s="58" t="s">
        <v>229</v>
      </c>
      <c r="H20" s="58">
        <v>90</v>
      </c>
      <c r="I20" s="58" t="s">
        <v>99</v>
      </c>
      <c r="J20" s="58">
        <v>16</v>
      </c>
      <c r="K20" s="58" t="s">
        <v>202</v>
      </c>
      <c r="L20" s="58">
        <v>1768</v>
      </c>
      <c r="M20" s="58" t="s">
        <v>5491</v>
      </c>
      <c r="N20" s="58" t="s">
        <v>6131</v>
      </c>
      <c r="O20" s="58">
        <v>11608746</v>
      </c>
      <c r="P20" s="58" t="s">
        <v>6269</v>
      </c>
      <c r="T20" s="12"/>
      <c r="W20" s="12"/>
    </row>
    <row r="21" spans="1:23" x14ac:dyDescent="0.25">
      <c r="A21" s="58">
        <v>10020</v>
      </c>
      <c r="B21" s="58" t="s">
        <v>5402</v>
      </c>
      <c r="C21" s="58" t="s">
        <v>53</v>
      </c>
      <c r="D21" s="58">
        <v>556</v>
      </c>
      <c r="E21" s="58" t="s">
        <v>28</v>
      </c>
      <c r="F21" s="58">
        <v>281</v>
      </c>
      <c r="G21" s="58" t="s">
        <v>229</v>
      </c>
      <c r="H21" s="58">
        <v>90</v>
      </c>
      <c r="I21" s="58" t="s">
        <v>110</v>
      </c>
      <c r="J21" s="58">
        <v>8</v>
      </c>
      <c r="K21" s="58" t="s">
        <v>202</v>
      </c>
      <c r="L21" s="58">
        <v>1768</v>
      </c>
      <c r="M21" s="58" t="s">
        <v>5492</v>
      </c>
      <c r="N21" s="58" t="s">
        <v>6132</v>
      </c>
      <c r="O21" s="58">
        <v>13574484</v>
      </c>
      <c r="P21" s="58" t="s">
        <v>6269</v>
      </c>
      <c r="T21" s="12"/>
      <c r="W21" s="12"/>
    </row>
    <row r="22" spans="1:23" x14ac:dyDescent="0.25">
      <c r="A22" s="58">
        <v>10021</v>
      </c>
      <c r="B22" s="58" t="s">
        <v>5402</v>
      </c>
      <c r="C22" s="58" t="s">
        <v>53</v>
      </c>
      <c r="D22" s="58">
        <v>556</v>
      </c>
      <c r="E22" s="58" t="s">
        <v>28</v>
      </c>
      <c r="F22" s="58">
        <v>281</v>
      </c>
      <c r="G22" s="58" t="s">
        <v>229</v>
      </c>
      <c r="H22" s="58">
        <v>90</v>
      </c>
      <c r="I22" s="58" t="s">
        <v>99</v>
      </c>
      <c r="J22" s="58">
        <v>16</v>
      </c>
      <c r="K22" s="58" t="s">
        <v>202</v>
      </c>
      <c r="L22" s="58">
        <v>1768</v>
      </c>
      <c r="M22" s="58" t="s">
        <v>5493</v>
      </c>
      <c r="N22" s="58" t="s">
        <v>6132</v>
      </c>
      <c r="O22" s="58">
        <v>14220211</v>
      </c>
      <c r="P22" s="58" t="s">
        <v>6269</v>
      </c>
      <c r="T22" s="12"/>
      <c r="W22" s="12"/>
    </row>
    <row r="23" spans="1:23" x14ac:dyDescent="0.25">
      <c r="A23" s="58">
        <v>10022</v>
      </c>
      <c r="B23" s="58" t="s">
        <v>5403</v>
      </c>
      <c r="C23" s="58" t="s">
        <v>289</v>
      </c>
      <c r="D23" s="58">
        <v>742</v>
      </c>
      <c r="E23" s="58" t="s">
        <v>28</v>
      </c>
      <c r="F23" s="58">
        <v>281</v>
      </c>
      <c r="G23" s="58" t="s">
        <v>109</v>
      </c>
      <c r="H23" s="58">
        <v>35</v>
      </c>
      <c r="I23" s="58" t="s">
        <v>99</v>
      </c>
      <c r="J23" s="58">
        <v>16</v>
      </c>
      <c r="K23" s="58" t="s">
        <v>202</v>
      </c>
      <c r="L23" s="58">
        <v>1768</v>
      </c>
      <c r="M23" s="58" t="s">
        <v>5494</v>
      </c>
      <c r="N23" s="58" t="s">
        <v>6133</v>
      </c>
      <c r="O23" s="58">
        <v>11250151</v>
      </c>
      <c r="P23" s="58" t="s">
        <v>6270</v>
      </c>
      <c r="T23" s="12"/>
      <c r="W23" s="12"/>
    </row>
    <row r="24" spans="1:23" x14ac:dyDescent="0.25">
      <c r="A24" s="58">
        <v>10023</v>
      </c>
      <c r="B24" s="58" t="s">
        <v>5404</v>
      </c>
      <c r="C24" s="58" t="s">
        <v>349</v>
      </c>
      <c r="D24" s="58">
        <v>859</v>
      </c>
      <c r="E24" s="58" t="s">
        <v>28</v>
      </c>
      <c r="F24" s="58">
        <v>281</v>
      </c>
      <c r="G24" s="58" t="s">
        <v>462</v>
      </c>
      <c r="H24" s="58">
        <v>80</v>
      </c>
      <c r="I24" s="58" t="s">
        <v>99</v>
      </c>
      <c r="J24" s="58">
        <v>16</v>
      </c>
      <c r="K24" s="58" t="s">
        <v>202</v>
      </c>
      <c r="L24" s="58">
        <v>1768</v>
      </c>
      <c r="M24" s="58" t="s">
        <v>5495</v>
      </c>
      <c r="N24" s="58" t="s">
        <v>6134</v>
      </c>
      <c r="O24" s="58">
        <v>11479457</v>
      </c>
      <c r="P24" s="58" t="s">
        <v>6271</v>
      </c>
      <c r="T24" s="12"/>
      <c r="W24" s="12"/>
    </row>
    <row r="25" spans="1:23" x14ac:dyDescent="0.25">
      <c r="A25" s="58">
        <v>10024</v>
      </c>
      <c r="B25" s="58" t="s">
        <v>98</v>
      </c>
      <c r="C25" s="58" t="s">
        <v>285</v>
      </c>
      <c r="D25" s="58">
        <v>346</v>
      </c>
      <c r="E25" s="58" t="s">
        <v>281</v>
      </c>
      <c r="F25" s="58">
        <v>286</v>
      </c>
      <c r="G25" s="58" t="s">
        <v>85</v>
      </c>
      <c r="H25" s="58">
        <v>25</v>
      </c>
      <c r="I25" s="58" t="s">
        <v>99</v>
      </c>
      <c r="J25" s="58">
        <v>16</v>
      </c>
      <c r="K25" s="58" t="s">
        <v>206</v>
      </c>
      <c r="L25" s="58">
        <v>1384</v>
      </c>
      <c r="M25" s="58" t="s">
        <v>5496</v>
      </c>
      <c r="N25" s="58" t="s">
        <v>6135</v>
      </c>
      <c r="O25" s="58">
        <v>5581956</v>
      </c>
      <c r="P25" s="58" t="s">
        <v>6272</v>
      </c>
      <c r="T25" s="12"/>
      <c r="W25" s="12"/>
    </row>
    <row r="26" spans="1:23" x14ac:dyDescent="0.25">
      <c r="A26" s="58">
        <v>10025</v>
      </c>
      <c r="B26" s="58" t="s">
        <v>137</v>
      </c>
      <c r="C26" s="58" t="s">
        <v>285</v>
      </c>
      <c r="D26" s="58">
        <v>346</v>
      </c>
      <c r="E26" s="58" t="s">
        <v>281</v>
      </c>
      <c r="F26" s="58">
        <v>286</v>
      </c>
      <c r="G26" s="58" t="s">
        <v>85</v>
      </c>
      <c r="H26" s="58">
        <v>25</v>
      </c>
      <c r="I26" s="58" t="s">
        <v>110</v>
      </c>
      <c r="J26" s="58">
        <v>8</v>
      </c>
      <c r="K26" s="58" t="s">
        <v>202</v>
      </c>
      <c r="L26" s="58">
        <v>1768</v>
      </c>
      <c r="M26" s="58" t="s">
        <v>5497</v>
      </c>
      <c r="N26" s="58" t="s">
        <v>6136</v>
      </c>
      <c r="O26" s="58">
        <v>6170142</v>
      </c>
      <c r="P26" s="58" t="s">
        <v>6272</v>
      </c>
      <c r="T26" s="12"/>
      <c r="W26" s="12"/>
    </row>
    <row r="27" spans="1:23" x14ac:dyDescent="0.25">
      <c r="A27" s="58">
        <v>10026</v>
      </c>
      <c r="B27" s="58" t="s">
        <v>98</v>
      </c>
      <c r="C27" s="58" t="s">
        <v>285</v>
      </c>
      <c r="D27" s="58">
        <v>346</v>
      </c>
      <c r="E27" s="58" t="s">
        <v>281</v>
      </c>
      <c r="F27" s="58">
        <v>286</v>
      </c>
      <c r="G27" s="58" t="s">
        <v>85</v>
      </c>
      <c r="H27" s="58">
        <v>25</v>
      </c>
      <c r="I27" s="58" t="s">
        <v>110</v>
      </c>
      <c r="J27" s="58">
        <v>8</v>
      </c>
      <c r="K27" s="58" t="s">
        <v>4119</v>
      </c>
      <c r="L27" s="58">
        <v>884</v>
      </c>
      <c r="M27" s="58" t="s">
        <v>5498</v>
      </c>
      <c r="N27" s="58" t="s">
        <v>6135</v>
      </c>
      <c r="O27" s="58">
        <v>6299431</v>
      </c>
      <c r="P27" s="58" t="s">
        <v>6272</v>
      </c>
      <c r="T27" s="12"/>
      <c r="W27" s="12"/>
    </row>
    <row r="28" spans="1:23" x14ac:dyDescent="0.25">
      <c r="A28" s="58">
        <v>10027</v>
      </c>
      <c r="B28" s="58" t="s">
        <v>4310</v>
      </c>
      <c r="C28" s="58" t="s">
        <v>285</v>
      </c>
      <c r="D28" s="58">
        <v>346</v>
      </c>
      <c r="E28" s="58" t="s">
        <v>281</v>
      </c>
      <c r="F28" s="58">
        <v>286</v>
      </c>
      <c r="G28" s="58" t="s">
        <v>85</v>
      </c>
      <c r="H28" s="58">
        <v>25</v>
      </c>
      <c r="I28" s="58" t="s">
        <v>110</v>
      </c>
      <c r="J28" s="58">
        <v>8</v>
      </c>
      <c r="K28" s="58" t="s">
        <v>206</v>
      </c>
      <c r="L28" s="58">
        <v>1384</v>
      </c>
      <c r="M28" s="58" t="s">
        <v>5499</v>
      </c>
      <c r="N28" s="58" t="s">
        <v>6137</v>
      </c>
      <c r="O28" s="58">
        <v>7031112</v>
      </c>
      <c r="P28" s="58" t="s">
        <v>6273</v>
      </c>
      <c r="T28" s="12"/>
      <c r="W28" s="12"/>
    </row>
    <row r="29" spans="1:23" x14ac:dyDescent="0.25">
      <c r="A29" s="58">
        <v>10028</v>
      </c>
      <c r="B29" s="58" t="s">
        <v>5405</v>
      </c>
      <c r="C29" s="58" t="s">
        <v>285</v>
      </c>
      <c r="D29" s="58">
        <v>346</v>
      </c>
      <c r="E29" s="58" t="s">
        <v>281</v>
      </c>
      <c r="F29" s="58">
        <v>286</v>
      </c>
      <c r="G29" s="58" t="s">
        <v>102</v>
      </c>
      <c r="H29" s="58">
        <v>40</v>
      </c>
      <c r="I29" s="58" t="s">
        <v>114</v>
      </c>
      <c r="J29" s="58">
        <v>12</v>
      </c>
      <c r="K29" s="58" t="s">
        <v>206</v>
      </c>
      <c r="L29" s="58">
        <v>1384</v>
      </c>
      <c r="M29" s="58" t="s">
        <v>5500</v>
      </c>
      <c r="N29" s="58" t="s">
        <v>6138</v>
      </c>
      <c r="O29" s="58">
        <v>7447391</v>
      </c>
      <c r="P29" s="58" t="s">
        <v>6274</v>
      </c>
      <c r="T29" s="12"/>
      <c r="W29" s="12"/>
    </row>
    <row r="30" spans="1:23" x14ac:dyDescent="0.25">
      <c r="A30" s="58">
        <v>10029</v>
      </c>
      <c r="B30" s="58" t="s">
        <v>5405</v>
      </c>
      <c r="C30" s="58" t="s">
        <v>285</v>
      </c>
      <c r="D30" s="58">
        <v>346</v>
      </c>
      <c r="E30" s="58" t="s">
        <v>281</v>
      </c>
      <c r="F30" s="58">
        <v>286</v>
      </c>
      <c r="G30" s="58" t="s">
        <v>102</v>
      </c>
      <c r="H30" s="58">
        <v>40</v>
      </c>
      <c r="I30" s="58" t="s">
        <v>114</v>
      </c>
      <c r="J30" s="58">
        <v>12</v>
      </c>
      <c r="K30" s="58" t="s">
        <v>202</v>
      </c>
      <c r="L30" s="58">
        <v>1768</v>
      </c>
      <c r="M30" s="58" t="s">
        <v>5501</v>
      </c>
      <c r="N30" s="58" t="s">
        <v>6138</v>
      </c>
      <c r="O30" s="58">
        <v>8164866</v>
      </c>
      <c r="P30" s="58" t="s">
        <v>6274</v>
      </c>
      <c r="T30" s="12"/>
      <c r="W30" s="12"/>
    </row>
    <row r="31" spans="1:23" x14ac:dyDescent="0.25">
      <c r="A31" s="58">
        <v>10030</v>
      </c>
      <c r="B31" s="58" t="s">
        <v>137</v>
      </c>
      <c r="C31" s="58" t="s">
        <v>285</v>
      </c>
      <c r="D31" s="58">
        <v>346</v>
      </c>
      <c r="E31" s="58" t="s">
        <v>281</v>
      </c>
      <c r="F31" s="58">
        <v>286</v>
      </c>
      <c r="G31" s="58" t="s">
        <v>85</v>
      </c>
      <c r="H31" s="58">
        <v>25</v>
      </c>
      <c r="I31" s="58" t="s">
        <v>99</v>
      </c>
      <c r="J31" s="58">
        <v>16</v>
      </c>
      <c r="K31" s="58" t="s">
        <v>206</v>
      </c>
      <c r="L31" s="58">
        <v>1384</v>
      </c>
      <c r="M31" s="58" t="s">
        <v>5502</v>
      </c>
      <c r="N31" s="58" t="s">
        <v>6136</v>
      </c>
      <c r="O31" s="58">
        <v>8308361</v>
      </c>
      <c r="P31" s="58" t="s">
        <v>6272</v>
      </c>
      <c r="T31" s="12"/>
      <c r="W31" s="12"/>
    </row>
    <row r="32" spans="1:23" x14ac:dyDescent="0.25">
      <c r="A32" s="58">
        <v>10031</v>
      </c>
      <c r="B32" s="58" t="s">
        <v>5406</v>
      </c>
      <c r="C32" s="58" t="s">
        <v>280</v>
      </c>
      <c r="D32" s="58">
        <v>423</v>
      </c>
      <c r="E32" s="58" t="s">
        <v>281</v>
      </c>
      <c r="F32" s="58">
        <v>286</v>
      </c>
      <c r="G32" s="58" t="s">
        <v>132</v>
      </c>
      <c r="H32" s="58">
        <v>50</v>
      </c>
      <c r="I32" s="58" t="s">
        <v>110</v>
      </c>
      <c r="J32" s="58">
        <v>8</v>
      </c>
      <c r="K32" s="58" t="s">
        <v>4119</v>
      </c>
      <c r="L32" s="58">
        <v>884</v>
      </c>
      <c r="M32" s="58" t="s">
        <v>5503</v>
      </c>
      <c r="N32" s="58" t="s">
        <v>6139</v>
      </c>
      <c r="O32" s="58">
        <v>7031112</v>
      </c>
      <c r="P32" s="58" t="s">
        <v>6275</v>
      </c>
      <c r="T32" s="12"/>
      <c r="W32" s="12"/>
    </row>
    <row r="33" spans="1:23" x14ac:dyDescent="0.25">
      <c r="A33" s="58">
        <v>10032</v>
      </c>
      <c r="B33" s="58" t="s">
        <v>5064</v>
      </c>
      <c r="C33" s="58" t="s">
        <v>280</v>
      </c>
      <c r="D33" s="58">
        <v>423</v>
      </c>
      <c r="E33" s="58" t="s">
        <v>281</v>
      </c>
      <c r="F33" s="58">
        <v>286</v>
      </c>
      <c r="G33" s="58" t="s">
        <v>132</v>
      </c>
      <c r="H33" s="58">
        <v>50</v>
      </c>
      <c r="I33" s="58" t="s">
        <v>110</v>
      </c>
      <c r="J33" s="58">
        <v>8</v>
      </c>
      <c r="K33" s="58" t="s">
        <v>4119</v>
      </c>
      <c r="L33" s="58">
        <v>884</v>
      </c>
      <c r="M33" s="58" t="s">
        <v>5504</v>
      </c>
      <c r="N33" s="58" t="s">
        <v>6140</v>
      </c>
      <c r="O33" s="58">
        <v>7318102</v>
      </c>
      <c r="P33" s="58" t="s">
        <v>6275</v>
      </c>
      <c r="T33" s="12"/>
      <c r="W33" s="12"/>
    </row>
    <row r="34" spans="1:23" x14ac:dyDescent="0.25">
      <c r="A34" s="58">
        <v>10033</v>
      </c>
      <c r="B34" s="58" t="s">
        <v>104</v>
      </c>
      <c r="C34" s="58" t="s">
        <v>280</v>
      </c>
      <c r="D34" s="58">
        <v>423</v>
      </c>
      <c r="E34" s="58" t="s">
        <v>281</v>
      </c>
      <c r="F34" s="58">
        <v>286</v>
      </c>
      <c r="G34" s="58" t="s">
        <v>134</v>
      </c>
      <c r="H34" s="58">
        <v>45</v>
      </c>
      <c r="I34" s="58" t="s">
        <v>110</v>
      </c>
      <c r="J34" s="58">
        <v>8</v>
      </c>
      <c r="K34" s="58" t="s">
        <v>206</v>
      </c>
      <c r="L34" s="58">
        <v>1384</v>
      </c>
      <c r="M34" s="58" t="s">
        <v>5505</v>
      </c>
      <c r="N34" s="58" t="s">
        <v>6141</v>
      </c>
      <c r="O34" s="58">
        <v>7447391</v>
      </c>
      <c r="P34" s="58" t="s">
        <v>6276</v>
      </c>
      <c r="T34" s="12"/>
      <c r="W34" s="12"/>
    </row>
    <row r="35" spans="1:23" x14ac:dyDescent="0.25">
      <c r="A35" s="58">
        <v>10034</v>
      </c>
      <c r="B35" s="58" t="s">
        <v>5064</v>
      </c>
      <c r="C35" s="58" t="s">
        <v>280</v>
      </c>
      <c r="D35" s="58">
        <v>423</v>
      </c>
      <c r="E35" s="58" t="s">
        <v>281</v>
      </c>
      <c r="F35" s="58">
        <v>286</v>
      </c>
      <c r="G35" s="58" t="s">
        <v>132</v>
      </c>
      <c r="H35" s="58">
        <v>50</v>
      </c>
      <c r="I35" s="58" t="s">
        <v>110</v>
      </c>
      <c r="J35" s="58">
        <v>8</v>
      </c>
      <c r="K35" s="58" t="s">
        <v>4119</v>
      </c>
      <c r="L35" s="58">
        <v>884</v>
      </c>
      <c r="M35" s="58" t="s">
        <v>5506</v>
      </c>
      <c r="N35" s="58" t="s">
        <v>6140</v>
      </c>
      <c r="O35" s="58">
        <v>7447391</v>
      </c>
      <c r="P35" s="58" t="s">
        <v>6275</v>
      </c>
      <c r="T35" s="12"/>
      <c r="W35" s="12"/>
    </row>
    <row r="36" spans="1:23" x14ac:dyDescent="0.25">
      <c r="A36" s="58">
        <v>10035</v>
      </c>
      <c r="B36" s="58" t="s">
        <v>5406</v>
      </c>
      <c r="C36" s="58" t="s">
        <v>280</v>
      </c>
      <c r="D36" s="58">
        <v>423</v>
      </c>
      <c r="E36" s="58" t="s">
        <v>281</v>
      </c>
      <c r="F36" s="58">
        <v>286</v>
      </c>
      <c r="G36" s="58" t="s">
        <v>132</v>
      </c>
      <c r="H36" s="58">
        <v>50</v>
      </c>
      <c r="I36" s="58" t="s">
        <v>110</v>
      </c>
      <c r="J36" s="58">
        <v>8</v>
      </c>
      <c r="K36" s="58" t="s">
        <v>206</v>
      </c>
      <c r="L36" s="58">
        <v>1384</v>
      </c>
      <c r="M36" s="58" t="s">
        <v>5507</v>
      </c>
      <c r="N36" s="58" t="s">
        <v>6139</v>
      </c>
      <c r="O36" s="58">
        <v>7461597</v>
      </c>
      <c r="P36" s="58" t="s">
        <v>6275</v>
      </c>
      <c r="T36" s="12"/>
      <c r="W36" s="12"/>
    </row>
    <row r="37" spans="1:23" x14ac:dyDescent="0.25">
      <c r="A37" s="58">
        <v>10036</v>
      </c>
      <c r="B37" s="58" t="s">
        <v>5064</v>
      </c>
      <c r="C37" s="58" t="s">
        <v>280</v>
      </c>
      <c r="D37" s="58">
        <v>423</v>
      </c>
      <c r="E37" s="58" t="s">
        <v>281</v>
      </c>
      <c r="F37" s="58">
        <v>286</v>
      </c>
      <c r="G37" s="58" t="s">
        <v>132</v>
      </c>
      <c r="H37" s="58">
        <v>50</v>
      </c>
      <c r="I37" s="58" t="s">
        <v>110</v>
      </c>
      <c r="J37" s="58">
        <v>8</v>
      </c>
      <c r="K37" s="58" t="s">
        <v>206</v>
      </c>
      <c r="L37" s="58">
        <v>1384</v>
      </c>
      <c r="M37" s="58" t="s">
        <v>5508</v>
      </c>
      <c r="N37" s="58" t="s">
        <v>6140</v>
      </c>
      <c r="O37" s="58">
        <v>7605092</v>
      </c>
      <c r="P37" s="58" t="s">
        <v>6275</v>
      </c>
      <c r="T37" s="12"/>
      <c r="W37" s="12"/>
    </row>
    <row r="38" spans="1:23" x14ac:dyDescent="0.25">
      <c r="A38" s="58">
        <v>10037</v>
      </c>
      <c r="B38" s="58" t="s">
        <v>5266</v>
      </c>
      <c r="C38" s="58" t="s">
        <v>280</v>
      </c>
      <c r="D38" s="58">
        <v>423</v>
      </c>
      <c r="E38" s="58" t="s">
        <v>281</v>
      </c>
      <c r="F38" s="58">
        <v>286</v>
      </c>
      <c r="G38" s="58" t="s">
        <v>132</v>
      </c>
      <c r="H38" s="58">
        <v>50</v>
      </c>
      <c r="I38" s="58" t="s">
        <v>110</v>
      </c>
      <c r="J38" s="58">
        <v>8</v>
      </c>
      <c r="K38" s="58" t="s">
        <v>206</v>
      </c>
      <c r="L38" s="58">
        <v>1384</v>
      </c>
      <c r="M38" s="58" t="s">
        <v>5509</v>
      </c>
      <c r="N38" s="58" t="s">
        <v>6142</v>
      </c>
      <c r="O38" s="58">
        <v>7734381</v>
      </c>
      <c r="P38" s="58" t="s">
        <v>6275</v>
      </c>
      <c r="T38" s="12"/>
      <c r="W38" s="12"/>
    </row>
    <row r="39" spans="1:23" x14ac:dyDescent="0.25">
      <c r="A39" s="58">
        <v>10038</v>
      </c>
      <c r="B39" s="58" t="s">
        <v>5266</v>
      </c>
      <c r="C39" s="58" t="s">
        <v>280</v>
      </c>
      <c r="D39" s="58">
        <v>423</v>
      </c>
      <c r="E39" s="58" t="s">
        <v>281</v>
      </c>
      <c r="F39" s="58">
        <v>286</v>
      </c>
      <c r="G39" s="58" t="s">
        <v>132</v>
      </c>
      <c r="H39" s="58">
        <v>50</v>
      </c>
      <c r="I39" s="58" t="s">
        <v>110</v>
      </c>
      <c r="J39" s="58">
        <v>8</v>
      </c>
      <c r="K39" s="58" t="s">
        <v>206</v>
      </c>
      <c r="L39" s="58">
        <v>1384</v>
      </c>
      <c r="M39" s="58" t="s">
        <v>5510</v>
      </c>
      <c r="N39" s="58" t="s">
        <v>6142</v>
      </c>
      <c r="O39" s="58">
        <v>8035577</v>
      </c>
      <c r="P39" s="58" t="s">
        <v>6275</v>
      </c>
      <c r="T39" s="12"/>
      <c r="W39" s="12"/>
    </row>
    <row r="40" spans="1:23" x14ac:dyDescent="0.25">
      <c r="A40" s="58">
        <v>10039</v>
      </c>
      <c r="B40" s="58" t="s">
        <v>5064</v>
      </c>
      <c r="C40" s="58" t="s">
        <v>280</v>
      </c>
      <c r="D40" s="58">
        <v>423</v>
      </c>
      <c r="E40" s="58" t="s">
        <v>281</v>
      </c>
      <c r="F40" s="58">
        <v>286</v>
      </c>
      <c r="G40" s="58" t="s">
        <v>132</v>
      </c>
      <c r="H40" s="58">
        <v>50</v>
      </c>
      <c r="I40" s="58" t="s">
        <v>114</v>
      </c>
      <c r="J40" s="58">
        <v>12</v>
      </c>
      <c r="K40" s="58" t="s">
        <v>206</v>
      </c>
      <c r="L40" s="58">
        <v>1384</v>
      </c>
      <c r="M40" s="58" t="s">
        <v>5511</v>
      </c>
      <c r="N40" s="58" t="s">
        <v>6140</v>
      </c>
      <c r="O40" s="58">
        <v>8394314</v>
      </c>
      <c r="P40" s="58" t="s">
        <v>6275</v>
      </c>
      <c r="T40" s="12"/>
      <c r="W40" s="12"/>
    </row>
    <row r="41" spans="1:23" x14ac:dyDescent="0.25">
      <c r="A41" s="58">
        <v>10040</v>
      </c>
      <c r="B41" s="58" t="s">
        <v>5266</v>
      </c>
      <c r="C41" s="58" t="s">
        <v>280</v>
      </c>
      <c r="D41" s="58">
        <v>423</v>
      </c>
      <c r="E41" s="58" t="s">
        <v>281</v>
      </c>
      <c r="F41" s="58">
        <v>286</v>
      </c>
      <c r="G41" s="58" t="s">
        <v>132</v>
      </c>
      <c r="H41" s="58">
        <v>50</v>
      </c>
      <c r="I41" s="58" t="s">
        <v>110</v>
      </c>
      <c r="J41" s="58">
        <v>8</v>
      </c>
      <c r="K41" s="58" t="s">
        <v>202</v>
      </c>
      <c r="L41" s="58">
        <v>1768</v>
      </c>
      <c r="M41" s="58" t="s">
        <v>5512</v>
      </c>
      <c r="N41" s="58" t="s">
        <v>6142</v>
      </c>
      <c r="O41" s="58">
        <v>8595351</v>
      </c>
      <c r="P41" s="58" t="s">
        <v>6275</v>
      </c>
      <c r="T41" s="12"/>
      <c r="W41" s="12"/>
    </row>
    <row r="42" spans="1:23" x14ac:dyDescent="0.25">
      <c r="A42" s="58">
        <v>10041</v>
      </c>
      <c r="B42" s="58" t="s">
        <v>5064</v>
      </c>
      <c r="C42" s="58" t="s">
        <v>280</v>
      </c>
      <c r="D42" s="58">
        <v>423</v>
      </c>
      <c r="E42" s="58" t="s">
        <v>281</v>
      </c>
      <c r="F42" s="58">
        <v>286</v>
      </c>
      <c r="G42" s="58" t="s">
        <v>132</v>
      </c>
      <c r="H42" s="58">
        <v>50</v>
      </c>
      <c r="I42" s="58" t="s">
        <v>110</v>
      </c>
      <c r="J42" s="58">
        <v>8</v>
      </c>
      <c r="K42" s="58" t="s">
        <v>206</v>
      </c>
      <c r="L42" s="58">
        <v>1384</v>
      </c>
      <c r="M42" s="58" t="s">
        <v>5507</v>
      </c>
      <c r="N42" s="58" t="s">
        <v>6140</v>
      </c>
      <c r="O42" s="58">
        <v>8595351</v>
      </c>
      <c r="P42" s="58" t="s">
        <v>6275</v>
      </c>
      <c r="T42" s="12"/>
      <c r="W42" s="12"/>
    </row>
    <row r="43" spans="1:23" x14ac:dyDescent="0.25">
      <c r="A43" s="58">
        <v>10042</v>
      </c>
      <c r="B43" s="58" t="s">
        <v>5064</v>
      </c>
      <c r="C43" s="58" t="s">
        <v>280</v>
      </c>
      <c r="D43" s="58">
        <v>423</v>
      </c>
      <c r="E43" s="58" t="s">
        <v>281</v>
      </c>
      <c r="F43" s="58">
        <v>286</v>
      </c>
      <c r="G43" s="58" t="s">
        <v>132</v>
      </c>
      <c r="H43" s="58">
        <v>50</v>
      </c>
      <c r="I43" s="58" t="s">
        <v>99</v>
      </c>
      <c r="J43" s="58">
        <v>16</v>
      </c>
      <c r="K43" s="58" t="s">
        <v>206</v>
      </c>
      <c r="L43" s="58">
        <v>1384</v>
      </c>
      <c r="M43" s="58" t="s">
        <v>5513</v>
      </c>
      <c r="N43" s="58" t="s">
        <v>6140</v>
      </c>
      <c r="O43" s="58">
        <v>8595351</v>
      </c>
      <c r="P43" s="58" t="s">
        <v>6275</v>
      </c>
      <c r="T43" s="12"/>
      <c r="W43" s="12"/>
    </row>
    <row r="44" spans="1:23" x14ac:dyDescent="0.25">
      <c r="A44" s="58">
        <v>10043</v>
      </c>
      <c r="B44" s="58" t="s">
        <v>5406</v>
      </c>
      <c r="C44" s="58" t="s">
        <v>280</v>
      </c>
      <c r="D44" s="58">
        <v>423</v>
      </c>
      <c r="E44" s="58" t="s">
        <v>281</v>
      </c>
      <c r="F44" s="58">
        <v>286</v>
      </c>
      <c r="G44" s="58" t="s">
        <v>132</v>
      </c>
      <c r="H44" s="58">
        <v>50</v>
      </c>
      <c r="I44" s="58" t="s">
        <v>114</v>
      </c>
      <c r="J44" s="58">
        <v>12</v>
      </c>
      <c r="K44" s="58" t="s">
        <v>206</v>
      </c>
      <c r="L44" s="58">
        <v>1384</v>
      </c>
      <c r="M44" s="58" t="s">
        <v>5514</v>
      </c>
      <c r="N44" s="58" t="s">
        <v>6139</v>
      </c>
      <c r="O44" s="58">
        <v>9169331</v>
      </c>
      <c r="P44" s="58" t="s">
        <v>6275</v>
      </c>
      <c r="T44" s="12"/>
      <c r="W44" s="12"/>
    </row>
    <row r="45" spans="1:23" x14ac:dyDescent="0.25">
      <c r="A45" s="58">
        <v>10044</v>
      </c>
      <c r="B45" s="58" t="s">
        <v>155</v>
      </c>
      <c r="C45" s="58" t="s">
        <v>280</v>
      </c>
      <c r="D45" s="58">
        <v>423</v>
      </c>
      <c r="E45" s="58" t="s">
        <v>281</v>
      </c>
      <c r="F45" s="58">
        <v>286</v>
      </c>
      <c r="G45" s="58" t="s">
        <v>127</v>
      </c>
      <c r="H45" s="58">
        <v>30</v>
      </c>
      <c r="I45" s="58" t="s">
        <v>114</v>
      </c>
      <c r="J45" s="58">
        <v>12</v>
      </c>
      <c r="K45" s="58" t="s">
        <v>202</v>
      </c>
      <c r="L45" s="58">
        <v>1768</v>
      </c>
      <c r="M45" s="58" t="s">
        <v>5515</v>
      </c>
      <c r="N45" s="58" t="s">
        <v>6143</v>
      </c>
      <c r="O45" s="58">
        <v>9327032</v>
      </c>
      <c r="P45" s="58" t="s">
        <v>6277</v>
      </c>
      <c r="T45" s="12"/>
      <c r="W45" s="12"/>
    </row>
    <row r="46" spans="1:23" x14ac:dyDescent="0.25">
      <c r="A46" s="58">
        <v>10045</v>
      </c>
      <c r="B46" s="58" t="s">
        <v>5064</v>
      </c>
      <c r="C46" s="58" t="s">
        <v>280</v>
      </c>
      <c r="D46" s="58">
        <v>423</v>
      </c>
      <c r="E46" s="58" t="s">
        <v>281</v>
      </c>
      <c r="F46" s="58">
        <v>286</v>
      </c>
      <c r="G46" s="58" t="s">
        <v>132</v>
      </c>
      <c r="H46" s="58">
        <v>50</v>
      </c>
      <c r="I46" s="58" t="s">
        <v>114</v>
      </c>
      <c r="J46" s="58">
        <v>12</v>
      </c>
      <c r="K46" s="58" t="s">
        <v>202</v>
      </c>
      <c r="L46" s="58">
        <v>1768</v>
      </c>
      <c r="M46" s="58" t="s">
        <v>5516</v>
      </c>
      <c r="N46" s="58" t="s">
        <v>6140</v>
      </c>
      <c r="O46" s="58">
        <v>9341381</v>
      </c>
      <c r="P46" s="58" t="s">
        <v>6275</v>
      </c>
      <c r="T46" s="12"/>
      <c r="W46" s="12"/>
    </row>
    <row r="47" spans="1:23" x14ac:dyDescent="0.25">
      <c r="A47" s="58">
        <v>10046</v>
      </c>
      <c r="B47" s="58" t="s">
        <v>5064</v>
      </c>
      <c r="C47" s="58" t="s">
        <v>280</v>
      </c>
      <c r="D47" s="58">
        <v>423</v>
      </c>
      <c r="E47" s="58" t="s">
        <v>281</v>
      </c>
      <c r="F47" s="58">
        <v>286</v>
      </c>
      <c r="G47" s="58" t="s">
        <v>132</v>
      </c>
      <c r="H47" s="58">
        <v>50</v>
      </c>
      <c r="I47" s="58" t="s">
        <v>114</v>
      </c>
      <c r="J47" s="58">
        <v>12</v>
      </c>
      <c r="K47" s="58" t="s">
        <v>202</v>
      </c>
      <c r="L47" s="58">
        <v>1768</v>
      </c>
      <c r="M47" s="58" t="s">
        <v>5517</v>
      </c>
      <c r="N47" s="58" t="s">
        <v>6140</v>
      </c>
      <c r="O47" s="58">
        <v>9398779</v>
      </c>
      <c r="P47" s="58" t="s">
        <v>6275</v>
      </c>
      <c r="T47" s="12"/>
      <c r="W47" s="12"/>
    </row>
    <row r="48" spans="1:23" x14ac:dyDescent="0.25">
      <c r="A48" s="58">
        <v>10047</v>
      </c>
      <c r="B48" s="58" t="s">
        <v>5064</v>
      </c>
      <c r="C48" s="58" t="s">
        <v>280</v>
      </c>
      <c r="D48" s="58">
        <v>423</v>
      </c>
      <c r="E48" s="58" t="s">
        <v>281</v>
      </c>
      <c r="F48" s="58">
        <v>286</v>
      </c>
      <c r="G48" s="58" t="s">
        <v>132</v>
      </c>
      <c r="H48" s="58">
        <v>50</v>
      </c>
      <c r="I48" s="58" t="s">
        <v>99</v>
      </c>
      <c r="J48" s="58">
        <v>16</v>
      </c>
      <c r="K48" s="58" t="s">
        <v>206</v>
      </c>
      <c r="L48" s="58">
        <v>1384</v>
      </c>
      <c r="M48" s="58" t="s">
        <v>5518</v>
      </c>
      <c r="N48" s="58" t="s">
        <v>6140</v>
      </c>
      <c r="O48" s="58">
        <v>9398779</v>
      </c>
      <c r="P48" s="58" t="s">
        <v>6275</v>
      </c>
      <c r="T48" s="12"/>
      <c r="W48" s="12"/>
    </row>
    <row r="49" spans="1:23" x14ac:dyDescent="0.25">
      <c r="A49" s="58">
        <v>10048</v>
      </c>
      <c r="B49" s="58" t="s">
        <v>5064</v>
      </c>
      <c r="C49" s="58" t="s">
        <v>280</v>
      </c>
      <c r="D49" s="58">
        <v>423</v>
      </c>
      <c r="E49" s="58" t="s">
        <v>281</v>
      </c>
      <c r="F49" s="58">
        <v>286</v>
      </c>
      <c r="G49" s="58" t="s">
        <v>132</v>
      </c>
      <c r="H49" s="58">
        <v>50</v>
      </c>
      <c r="I49" s="58" t="s">
        <v>99</v>
      </c>
      <c r="J49" s="58">
        <v>16</v>
      </c>
      <c r="K49" s="58" t="s">
        <v>213</v>
      </c>
      <c r="L49" s="58">
        <v>2768</v>
      </c>
      <c r="M49" s="58" t="s">
        <v>5519</v>
      </c>
      <c r="N49" s="58" t="s">
        <v>6140</v>
      </c>
      <c r="O49" s="58">
        <v>9743311</v>
      </c>
      <c r="P49" s="58" t="s">
        <v>6275</v>
      </c>
      <c r="T49" s="12"/>
      <c r="W49" s="12"/>
    </row>
    <row r="50" spans="1:23" x14ac:dyDescent="0.25">
      <c r="A50" s="58">
        <v>10049</v>
      </c>
      <c r="B50" s="58" t="s">
        <v>5064</v>
      </c>
      <c r="C50" s="58" t="s">
        <v>280</v>
      </c>
      <c r="D50" s="58">
        <v>423</v>
      </c>
      <c r="E50" s="58" t="s">
        <v>281</v>
      </c>
      <c r="F50" s="58">
        <v>286</v>
      </c>
      <c r="G50" s="58" t="s">
        <v>132</v>
      </c>
      <c r="H50" s="58">
        <v>50</v>
      </c>
      <c r="I50" s="58" t="s">
        <v>110</v>
      </c>
      <c r="J50" s="58">
        <v>8</v>
      </c>
      <c r="K50" s="58" t="s">
        <v>202</v>
      </c>
      <c r="L50" s="58">
        <v>1768</v>
      </c>
      <c r="M50" s="58" t="s">
        <v>5520</v>
      </c>
      <c r="N50" s="58" t="s">
        <v>6140</v>
      </c>
      <c r="O50" s="58">
        <v>9886806</v>
      </c>
      <c r="P50" s="58" t="s">
        <v>6275</v>
      </c>
      <c r="T50" s="12"/>
      <c r="W50" s="12"/>
    </row>
    <row r="51" spans="1:23" x14ac:dyDescent="0.25">
      <c r="A51" s="58">
        <v>10050</v>
      </c>
      <c r="B51" s="58" t="s">
        <v>5064</v>
      </c>
      <c r="C51" s="58" t="s">
        <v>280</v>
      </c>
      <c r="D51" s="58">
        <v>423</v>
      </c>
      <c r="E51" s="58" t="s">
        <v>281</v>
      </c>
      <c r="F51" s="58">
        <v>286</v>
      </c>
      <c r="G51" s="58" t="s">
        <v>132</v>
      </c>
      <c r="H51" s="58">
        <v>50</v>
      </c>
      <c r="I51" s="58" t="s">
        <v>110</v>
      </c>
      <c r="J51" s="58">
        <v>8</v>
      </c>
      <c r="K51" s="58" t="s">
        <v>202</v>
      </c>
      <c r="L51" s="58">
        <v>1768</v>
      </c>
      <c r="M51" s="58" t="s">
        <v>5521</v>
      </c>
      <c r="N51" s="58" t="s">
        <v>6140</v>
      </c>
      <c r="O51" s="58">
        <v>10030301</v>
      </c>
      <c r="P51" s="58" t="s">
        <v>6275</v>
      </c>
      <c r="T51" s="12"/>
      <c r="W51" s="12"/>
    </row>
    <row r="52" spans="1:23" x14ac:dyDescent="0.25">
      <c r="A52" s="58">
        <v>10051</v>
      </c>
      <c r="B52" s="58" t="s">
        <v>5064</v>
      </c>
      <c r="C52" s="58" t="s">
        <v>280</v>
      </c>
      <c r="D52" s="58">
        <v>423</v>
      </c>
      <c r="E52" s="58" t="s">
        <v>281</v>
      </c>
      <c r="F52" s="58">
        <v>286</v>
      </c>
      <c r="G52" s="58" t="s">
        <v>132</v>
      </c>
      <c r="H52" s="58">
        <v>50</v>
      </c>
      <c r="I52" s="58" t="s">
        <v>110</v>
      </c>
      <c r="J52" s="58">
        <v>8</v>
      </c>
      <c r="K52" s="58" t="s">
        <v>202</v>
      </c>
      <c r="L52" s="58">
        <v>1768</v>
      </c>
      <c r="M52" s="58" t="s">
        <v>5522</v>
      </c>
      <c r="N52" s="58" t="s">
        <v>6140</v>
      </c>
      <c r="O52" s="58">
        <v>11752097</v>
      </c>
      <c r="P52" s="58" t="s">
        <v>6275</v>
      </c>
      <c r="T52" s="12"/>
      <c r="W52" s="12"/>
    </row>
    <row r="53" spans="1:23" x14ac:dyDescent="0.25">
      <c r="A53" s="58">
        <v>10052</v>
      </c>
      <c r="B53" s="58" t="s">
        <v>167</v>
      </c>
      <c r="C53" s="58" t="s">
        <v>306</v>
      </c>
      <c r="D53" s="58">
        <v>519</v>
      </c>
      <c r="E53" s="58" t="s">
        <v>281</v>
      </c>
      <c r="F53" s="58">
        <v>286</v>
      </c>
      <c r="G53" s="58" t="s">
        <v>102</v>
      </c>
      <c r="H53" s="58">
        <v>40</v>
      </c>
      <c r="I53" s="58" t="s">
        <v>90</v>
      </c>
      <c r="J53" s="58">
        <v>4</v>
      </c>
      <c r="K53" s="58" t="s">
        <v>206</v>
      </c>
      <c r="L53" s="58">
        <v>1384</v>
      </c>
      <c r="M53" s="58" t="s">
        <v>5523</v>
      </c>
      <c r="N53" s="58" t="s">
        <v>6144</v>
      </c>
      <c r="O53" s="58">
        <v>6672518</v>
      </c>
      <c r="P53" s="58" t="s">
        <v>6278</v>
      </c>
      <c r="T53" s="12"/>
      <c r="W53" s="12"/>
    </row>
    <row r="54" spans="1:23" x14ac:dyDescent="0.25">
      <c r="A54" s="58">
        <v>10053</v>
      </c>
      <c r="B54" s="58" t="s">
        <v>167</v>
      </c>
      <c r="C54" s="58" t="s">
        <v>306</v>
      </c>
      <c r="D54" s="58">
        <v>519</v>
      </c>
      <c r="E54" s="58" t="s">
        <v>281</v>
      </c>
      <c r="F54" s="58">
        <v>286</v>
      </c>
      <c r="G54" s="58" t="s">
        <v>102</v>
      </c>
      <c r="H54" s="58">
        <v>40</v>
      </c>
      <c r="I54" s="58" t="s">
        <v>110</v>
      </c>
      <c r="J54" s="58">
        <v>8</v>
      </c>
      <c r="K54" s="58" t="s">
        <v>206</v>
      </c>
      <c r="L54" s="58">
        <v>1384</v>
      </c>
      <c r="M54" s="58" t="s">
        <v>5524</v>
      </c>
      <c r="N54" s="58" t="s">
        <v>6144</v>
      </c>
      <c r="O54" s="58">
        <v>7016906</v>
      </c>
      <c r="P54" s="58" t="s">
        <v>6278</v>
      </c>
      <c r="T54" s="12"/>
      <c r="W54" s="12"/>
    </row>
    <row r="55" spans="1:23" x14ac:dyDescent="0.25">
      <c r="A55" s="58">
        <v>10054</v>
      </c>
      <c r="B55" s="58" t="s">
        <v>137</v>
      </c>
      <c r="C55" s="58" t="s">
        <v>306</v>
      </c>
      <c r="D55" s="58">
        <v>519</v>
      </c>
      <c r="E55" s="58" t="s">
        <v>281</v>
      </c>
      <c r="F55" s="58">
        <v>286</v>
      </c>
      <c r="G55" s="58" t="s">
        <v>85</v>
      </c>
      <c r="H55" s="58">
        <v>25</v>
      </c>
      <c r="I55" s="58" t="s">
        <v>110</v>
      </c>
      <c r="J55" s="58">
        <v>8</v>
      </c>
      <c r="K55" s="58" t="s">
        <v>206</v>
      </c>
      <c r="L55" s="58">
        <v>1384</v>
      </c>
      <c r="M55" s="58" t="s">
        <v>5525</v>
      </c>
      <c r="N55" s="58" t="s">
        <v>6136</v>
      </c>
      <c r="O55" s="58">
        <v>7246354</v>
      </c>
      <c r="P55" s="58" t="s">
        <v>6272</v>
      </c>
      <c r="T55" s="12"/>
      <c r="W55" s="12"/>
    </row>
    <row r="56" spans="1:23" x14ac:dyDescent="0.25">
      <c r="A56" s="58">
        <v>10055</v>
      </c>
      <c r="B56" s="58" t="s">
        <v>167</v>
      </c>
      <c r="C56" s="58" t="s">
        <v>306</v>
      </c>
      <c r="D56" s="58">
        <v>519</v>
      </c>
      <c r="E56" s="58" t="s">
        <v>281</v>
      </c>
      <c r="F56" s="58">
        <v>286</v>
      </c>
      <c r="G56" s="58" t="s">
        <v>102</v>
      </c>
      <c r="H56" s="58">
        <v>40</v>
      </c>
      <c r="I56" s="58" t="s">
        <v>110</v>
      </c>
      <c r="J56" s="58">
        <v>8</v>
      </c>
      <c r="K56" s="58" t="s">
        <v>206</v>
      </c>
      <c r="L56" s="58">
        <v>1384</v>
      </c>
      <c r="M56" s="58" t="s">
        <v>5526</v>
      </c>
      <c r="N56" s="58" t="s">
        <v>6144</v>
      </c>
      <c r="O56" s="58">
        <v>7533488</v>
      </c>
      <c r="P56" s="58" t="s">
        <v>6278</v>
      </c>
      <c r="T56" s="12"/>
      <c r="W56" s="12"/>
    </row>
    <row r="57" spans="1:23" x14ac:dyDescent="0.25">
      <c r="A57" s="58">
        <v>10056</v>
      </c>
      <c r="B57" s="58" t="s">
        <v>167</v>
      </c>
      <c r="C57" s="58" t="s">
        <v>306</v>
      </c>
      <c r="D57" s="58">
        <v>519</v>
      </c>
      <c r="E57" s="58" t="s">
        <v>281</v>
      </c>
      <c r="F57" s="58">
        <v>286</v>
      </c>
      <c r="G57" s="58" t="s">
        <v>102</v>
      </c>
      <c r="H57" s="58">
        <v>40</v>
      </c>
      <c r="I57" s="58" t="s">
        <v>99</v>
      </c>
      <c r="J57" s="58">
        <v>16</v>
      </c>
      <c r="K57" s="58" t="s">
        <v>206</v>
      </c>
      <c r="L57" s="58">
        <v>1384</v>
      </c>
      <c r="M57" s="58" t="s">
        <v>5527</v>
      </c>
      <c r="N57" s="58" t="s">
        <v>6144</v>
      </c>
      <c r="O57" s="58">
        <v>7734381</v>
      </c>
      <c r="P57" s="58" t="s">
        <v>6278</v>
      </c>
      <c r="T57" s="12"/>
      <c r="W57" s="12"/>
    </row>
    <row r="58" spans="1:23" x14ac:dyDescent="0.25">
      <c r="A58" s="58">
        <v>10057</v>
      </c>
      <c r="B58" s="58" t="s">
        <v>167</v>
      </c>
      <c r="C58" s="58" t="s">
        <v>306</v>
      </c>
      <c r="D58" s="58">
        <v>519</v>
      </c>
      <c r="E58" s="58" t="s">
        <v>281</v>
      </c>
      <c r="F58" s="58">
        <v>286</v>
      </c>
      <c r="G58" s="58" t="s">
        <v>102</v>
      </c>
      <c r="H58" s="58">
        <v>40</v>
      </c>
      <c r="I58" s="58" t="s">
        <v>110</v>
      </c>
      <c r="J58" s="58">
        <v>8</v>
      </c>
      <c r="K58" s="58" t="s">
        <v>202</v>
      </c>
      <c r="L58" s="58">
        <v>1768</v>
      </c>
      <c r="M58" s="58" t="s">
        <v>5528</v>
      </c>
      <c r="N58" s="58" t="s">
        <v>6144</v>
      </c>
      <c r="O58" s="58">
        <v>7820478</v>
      </c>
      <c r="P58" s="58" t="s">
        <v>6278</v>
      </c>
      <c r="T58" s="12"/>
      <c r="W58" s="12"/>
    </row>
    <row r="59" spans="1:23" x14ac:dyDescent="0.25">
      <c r="A59" s="58">
        <v>10058</v>
      </c>
      <c r="B59" s="58" t="s">
        <v>5405</v>
      </c>
      <c r="C59" s="58" t="s">
        <v>306</v>
      </c>
      <c r="D59" s="58">
        <v>519</v>
      </c>
      <c r="E59" s="58" t="s">
        <v>281</v>
      </c>
      <c r="F59" s="58">
        <v>286</v>
      </c>
      <c r="G59" s="58" t="s">
        <v>132</v>
      </c>
      <c r="H59" s="58">
        <v>50</v>
      </c>
      <c r="I59" s="58" t="s">
        <v>114</v>
      </c>
      <c r="J59" s="58">
        <v>12</v>
      </c>
      <c r="K59" s="58" t="s">
        <v>206</v>
      </c>
      <c r="L59" s="58">
        <v>1384</v>
      </c>
      <c r="M59" s="58" t="s">
        <v>5529</v>
      </c>
      <c r="N59" s="58" t="s">
        <v>6138</v>
      </c>
      <c r="O59" s="58">
        <v>8021371</v>
      </c>
      <c r="P59" s="58" t="s">
        <v>6274</v>
      </c>
      <c r="T59" s="12"/>
      <c r="W59" s="12"/>
    </row>
    <row r="60" spans="1:23" x14ac:dyDescent="0.25">
      <c r="A60" s="58">
        <v>10059</v>
      </c>
      <c r="B60" s="58" t="s">
        <v>137</v>
      </c>
      <c r="C60" s="58" t="s">
        <v>306</v>
      </c>
      <c r="D60" s="58">
        <v>519</v>
      </c>
      <c r="E60" s="58" t="s">
        <v>281</v>
      </c>
      <c r="F60" s="58">
        <v>286</v>
      </c>
      <c r="G60" s="58" t="s">
        <v>85</v>
      </c>
      <c r="H60" s="58">
        <v>25</v>
      </c>
      <c r="I60" s="58" t="s">
        <v>110</v>
      </c>
      <c r="J60" s="58">
        <v>8</v>
      </c>
      <c r="K60" s="58" t="s">
        <v>202</v>
      </c>
      <c r="L60" s="58">
        <v>1768</v>
      </c>
      <c r="M60" s="58" t="s">
        <v>5530</v>
      </c>
      <c r="N60" s="58" t="s">
        <v>6136</v>
      </c>
      <c r="O60" s="58">
        <v>8035577</v>
      </c>
      <c r="P60" s="58" t="s">
        <v>6272</v>
      </c>
      <c r="T60" s="12"/>
      <c r="W60" s="12"/>
    </row>
    <row r="61" spans="1:23" x14ac:dyDescent="0.25">
      <c r="A61" s="58">
        <v>10060</v>
      </c>
      <c r="B61" s="58" t="s">
        <v>97</v>
      </c>
      <c r="C61" s="58" t="s">
        <v>306</v>
      </c>
      <c r="D61" s="58">
        <v>519</v>
      </c>
      <c r="E61" s="58" t="s">
        <v>281</v>
      </c>
      <c r="F61" s="58">
        <v>286</v>
      </c>
      <c r="G61" s="58" t="s">
        <v>127</v>
      </c>
      <c r="H61" s="58">
        <v>30</v>
      </c>
      <c r="I61" s="58" t="s">
        <v>110</v>
      </c>
      <c r="J61" s="58">
        <v>8</v>
      </c>
      <c r="K61" s="58" t="s">
        <v>202</v>
      </c>
      <c r="L61" s="58">
        <v>1768</v>
      </c>
      <c r="M61" s="58" t="s">
        <v>5531</v>
      </c>
      <c r="N61" s="58" t="s">
        <v>6145</v>
      </c>
      <c r="O61" s="58">
        <v>8179072</v>
      </c>
      <c r="P61" s="58" t="s">
        <v>6279</v>
      </c>
      <c r="T61" s="12"/>
      <c r="W61" s="12"/>
    </row>
    <row r="62" spans="1:23" x14ac:dyDescent="0.25">
      <c r="A62" s="58">
        <v>10061</v>
      </c>
      <c r="B62" s="58" t="s">
        <v>5407</v>
      </c>
      <c r="C62" s="58" t="s">
        <v>306</v>
      </c>
      <c r="D62" s="58">
        <v>519</v>
      </c>
      <c r="E62" s="58" t="s">
        <v>281</v>
      </c>
      <c r="F62" s="58">
        <v>286</v>
      </c>
      <c r="G62" s="58" t="s">
        <v>5408</v>
      </c>
      <c r="H62" s="58">
        <v>85</v>
      </c>
      <c r="I62" s="58" t="s">
        <v>110</v>
      </c>
      <c r="J62" s="58">
        <v>8</v>
      </c>
      <c r="K62" s="58" t="s">
        <v>206</v>
      </c>
      <c r="L62" s="58">
        <v>1384</v>
      </c>
      <c r="M62" s="58" t="s">
        <v>5532</v>
      </c>
      <c r="N62" s="58" t="s">
        <v>6146</v>
      </c>
      <c r="O62" s="58">
        <v>8236470</v>
      </c>
      <c r="P62" s="58" t="s">
        <v>6280</v>
      </c>
      <c r="T62" s="12"/>
      <c r="W62" s="12"/>
    </row>
    <row r="63" spans="1:23" x14ac:dyDescent="0.25">
      <c r="A63" s="58">
        <v>10062</v>
      </c>
      <c r="B63" s="58" t="s">
        <v>167</v>
      </c>
      <c r="C63" s="58" t="s">
        <v>306</v>
      </c>
      <c r="D63" s="58">
        <v>519</v>
      </c>
      <c r="E63" s="58" t="s">
        <v>281</v>
      </c>
      <c r="F63" s="58">
        <v>286</v>
      </c>
      <c r="G63" s="58" t="s">
        <v>102</v>
      </c>
      <c r="H63" s="58">
        <v>40</v>
      </c>
      <c r="I63" s="58" t="s">
        <v>110</v>
      </c>
      <c r="J63" s="58">
        <v>8</v>
      </c>
      <c r="K63" s="58" t="s">
        <v>206</v>
      </c>
      <c r="L63" s="58">
        <v>1384</v>
      </c>
      <c r="M63" s="58" t="s">
        <v>5533</v>
      </c>
      <c r="N63" s="58" t="s">
        <v>6144</v>
      </c>
      <c r="O63" s="58">
        <v>8308361</v>
      </c>
      <c r="P63" s="58" t="s">
        <v>6278</v>
      </c>
      <c r="T63" s="12"/>
      <c r="W63" s="12"/>
    </row>
    <row r="64" spans="1:23" x14ac:dyDescent="0.25">
      <c r="A64" s="58">
        <v>10063</v>
      </c>
      <c r="B64" s="58" t="s">
        <v>137</v>
      </c>
      <c r="C64" s="58" t="s">
        <v>306</v>
      </c>
      <c r="D64" s="58">
        <v>519</v>
      </c>
      <c r="E64" s="58" t="s">
        <v>281</v>
      </c>
      <c r="F64" s="58">
        <v>286</v>
      </c>
      <c r="G64" s="58" t="s">
        <v>85</v>
      </c>
      <c r="H64" s="58">
        <v>25</v>
      </c>
      <c r="I64" s="58" t="s">
        <v>99</v>
      </c>
      <c r="J64" s="58">
        <v>16</v>
      </c>
      <c r="K64" s="58" t="s">
        <v>206</v>
      </c>
      <c r="L64" s="58">
        <v>1384</v>
      </c>
      <c r="M64" s="58" t="s">
        <v>5534</v>
      </c>
      <c r="N64" s="58" t="s">
        <v>6136</v>
      </c>
      <c r="O64" s="58">
        <v>8394314</v>
      </c>
      <c r="P64" s="58" t="s">
        <v>6272</v>
      </c>
      <c r="T64" s="12"/>
      <c r="W64" s="12"/>
    </row>
    <row r="65" spans="1:23" x14ac:dyDescent="0.25">
      <c r="A65" s="58">
        <v>10064</v>
      </c>
      <c r="B65" s="58" t="s">
        <v>5405</v>
      </c>
      <c r="C65" s="58" t="s">
        <v>306</v>
      </c>
      <c r="D65" s="58">
        <v>519</v>
      </c>
      <c r="E65" s="58" t="s">
        <v>281</v>
      </c>
      <c r="F65" s="58">
        <v>286</v>
      </c>
      <c r="G65" s="58" t="s">
        <v>102</v>
      </c>
      <c r="H65" s="58">
        <v>40</v>
      </c>
      <c r="I65" s="58" t="s">
        <v>99</v>
      </c>
      <c r="J65" s="58">
        <v>16</v>
      </c>
      <c r="K65" s="58" t="s">
        <v>202</v>
      </c>
      <c r="L65" s="58">
        <v>1768</v>
      </c>
      <c r="M65" s="58" t="s">
        <v>5535</v>
      </c>
      <c r="N65" s="58" t="s">
        <v>6138</v>
      </c>
      <c r="O65" s="58">
        <v>8738846</v>
      </c>
      <c r="P65" s="58" t="s">
        <v>6274</v>
      </c>
      <c r="T65" s="12"/>
      <c r="W65" s="12"/>
    </row>
    <row r="66" spans="1:23" x14ac:dyDescent="0.25">
      <c r="A66" s="58">
        <v>10065</v>
      </c>
      <c r="B66" s="58" t="s">
        <v>167</v>
      </c>
      <c r="C66" s="58" t="s">
        <v>306</v>
      </c>
      <c r="D66" s="58">
        <v>519</v>
      </c>
      <c r="E66" s="58" t="s">
        <v>281</v>
      </c>
      <c r="F66" s="58">
        <v>286</v>
      </c>
      <c r="G66" s="58" t="s">
        <v>102</v>
      </c>
      <c r="H66" s="58">
        <v>40</v>
      </c>
      <c r="I66" s="58" t="s">
        <v>99</v>
      </c>
      <c r="J66" s="58">
        <v>16</v>
      </c>
      <c r="K66" s="58" t="s">
        <v>206</v>
      </c>
      <c r="L66" s="58">
        <v>1384</v>
      </c>
      <c r="M66" s="58" t="s">
        <v>5536</v>
      </c>
      <c r="N66" s="58" t="s">
        <v>6144</v>
      </c>
      <c r="O66" s="58">
        <v>8882341</v>
      </c>
      <c r="P66" s="58" t="s">
        <v>6278</v>
      </c>
      <c r="T66" s="12"/>
      <c r="W66" s="12"/>
    </row>
    <row r="67" spans="1:23" x14ac:dyDescent="0.25">
      <c r="A67" s="58">
        <v>10066</v>
      </c>
      <c r="B67" s="58" t="s">
        <v>97</v>
      </c>
      <c r="C67" s="58" t="s">
        <v>306</v>
      </c>
      <c r="D67" s="58">
        <v>519</v>
      </c>
      <c r="E67" s="58" t="s">
        <v>281</v>
      </c>
      <c r="F67" s="58">
        <v>286</v>
      </c>
      <c r="G67" s="58" t="s">
        <v>127</v>
      </c>
      <c r="H67" s="58">
        <v>30</v>
      </c>
      <c r="I67" s="58" t="s">
        <v>114</v>
      </c>
      <c r="J67" s="58">
        <v>12</v>
      </c>
      <c r="K67" s="58" t="s">
        <v>202</v>
      </c>
      <c r="L67" s="58">
        <v>1768</v>
      </c>
      <c r="M67" s="58" t="s">
        <v>5537</v>
      </c>
      <c r="N67" s="58" t="s">
        <v>6145</v>
      </c>
      <c r="O67" s="58">
        <v>8896547</v>
      </c>
      <c r="P67" s="58" t="s">
        <v>6279</v>
      </c>
      <c r="T67" s="12"/>
      <c r="W67" s="12"/>
    </row>
    <row r="68" spans="1:23" x14ac:dyDescent="0.25">
      <c r="A68" s="58">
        <v>10067</v>
      </c>
      <c r="B68" s="58" t="s">
        <v>5404</v>
      </c>
      <c r="C68" s="58" t="s">
        <v>306</v>
      </c>
      <c r="D68" s="58">
        <v>519</v>
      </c>
      <c r="E68" s="58" t="s">
        <v>281</v>
      </c>
      <c r="F68" s="58">
        <v>286</v>
      </c>
      <c r="G68" s="58" t="s">
        <v>229</v>
      </c>
      <c r="H68" s="58">
        <v>90</v>
      </c>
      <c r="I68" s="58" t="s">
        <v>110</v>
      </c>
      <c r="J68" s="58">
        <v>8</v>
      </c>
      <c r="K68" s="58" t="s">
        <v>206</v>
      </c>
      <c r="L68" s="58">
        <v>1384</v>
      </c>
      <c r="M68" s="58" t="s">
        <v>5538</v>
      </c>
      <c r="N68" s="58" t="s">
        <v>6134</v>
      </c>
      <c r="O68" s="58">
        <v>9025836</v>
      </c>
      <c r="P68" s="58" t="s">
        <v>6271</v>
      </c>
      <c r="T68" s="12"/>
      <c r="W68" s="12"/>
    </row>
    <row r="69" spans="1:23" x14ac:dyDescent="0.25">
      <c r="A69" s="58">
        <v>10068</v>
      </c>
      <c r="B69" s="58" t="s">
        <v>5409</v>
      </c>
      <c r="C69" s="58" t="s">
        <v>306</v>
      </c>
      <c r="D69" s="58">
        <v>519</v>
      </c>
      <c r="E69" s="58" t="s">
        <v>281</v>
      </c>
      <c r="F69" s="58">
        <v>286</v>
      </c>
      <c r="G69" s="58" t="s">
        <v>229</v>
      </c>
      <c r="H69" s="58">
        <v>90</v>
      </c>
      <c r="I69" s="58" t="s">
        <v>114</v>
      </c>
      <c r="J69" s="58">
        <v>12</v>
      </c>
      <c r="K69" s="58" t="s">
        <v>202</v>
      </c>
      <c r="L69" s="58">
        <v>1768</v>
      </c>
      <c r="M69" s="58" t="s">
        <v>5539</v>
      </c>
      <c r="N69" s="58" t="s">
        <v>6147</v>
      </c>
      <c r="O69" s="58">
        <v>9040042</v>
      </c>
      <c r="P69" s="58" t="s">
        <v>6281</v>
      </c>
      <c r="T69" s="12"/>
      <c r="W69" s="12"/>
    </row>
    <row r="70" spans="1:23" x14ac:dyDescent="0.25">
      <c r="A70" s="58">
        <v>10069</v>
      </c>
      <c r="B70" s="58" t="s">
        <v>97</v>
      </c>
      <c r="C70" s="58" t="s">
        <v>306</v>
      </c>
      <c r="D70" s="58">
        <v>519</v>
      </c>
      <c r="E70" s="58" t="s">
        <v>281</v>
      </c>
      <c r="F70" s="58">
        <v>286</v>
      </c>
      <c r="G70" s="58" t="s">
        <v>127</v>
      </c>
      <c r="H70" s="58">
        <v>30</v>
      </c>
      <c r="I70" s="58" t="s">
        <v>219</v>
      </c>
      <c r="J70" s="58">
        <v>20</v>
      </c>
      <c r="K70" s="58" t="s">
        <v>202</v>
      </c>
      <c r="L70" s="58">
        <v>1768</v>
      </c>
      <c r="M70" s="58" t="s">
        <v>5540</v>
      </c>
      <c r="N70" s="58" t="s">
        <v>6145</v>
      </c>
      <c r="O70" s="58">
        <v>9327032</v>
      </c>
      <c r="P70" s="58" t="s">
        <v>6279</v>
      </c>
      <c r="T70" s="12"/>
      <c r="W70" s="12"/>
    </row>
    <row r="71" spans="1:23" x14ac:dyDescent="0.25">
      <c r="A71" s="58">
        <v>10070</v>
      </c>
      <c r="B71" s="58" t="s">
        <v>167</v>
      </c>
      <c r="C71" s="58" t="s">
        <v>306</v>
      </c>
      <c r="D71" s="58">
        <v>519</v>
      </c>
      <c r="E71" s="58" t="s">
        <v>281</v>
      </c>
      <c r="F71" s="58">
        <v>286</v>
      </c>
      <c r="G71" s="58" t="s">
        <v>102</v>
      </c>
      <c r="H71" s="58">
        <v>40</v>
      </c>
      <c r="I71" s="58" t="s">
        <v>99</v>
      </c>
      <c r="J71" s="58">
        <v>16</v>
      </c>
      <c r="K71" s="58" t="s">
        <v>202</v>
      </c>
      <c r="L71" s="58">
        <v>1768</v>
      </c>
      <c r="M71" s="58" t="s">
        <v>5541</v>
      </c>
      <c r="N71" s="58" t="s">
        <v>6144</v>
      </c>
      <c r="O71" s="58">
        <v>9599816</v>
      </c>
      <c r="P71" s="58" t="s">
        <v>6278</v>
      </c>
      <c r="T71" s="12"/>
      <c r="W71" s="12"/>
    </row>
    <row r="72" spans="1:23" x14ac:dyDescent="0.25">
      <c r="A72" s="58">
        <v>10071</v>
      </c>
      <c r="B72" s="58" t="s">
        <v>5409</v>
      </c>
      <c r="C72" s="58" t="s">
        <v>306</v>
      </c>
      <c r="D72" s="58">
        <v>519</v>
      </c>
      <c r="E72" s="58" t="s">
        <v>281</v>
      </c>
      <c r="F72" s="58">
        <v>286</v>
      </c>
      <c r="G72" s="58" t="s">
        <v>5408</v>
      </c>
      <c r="H72" s="58">
        <v>85</v>
      </c>
      <c r="I72" s="58" t="s">
        <v>219</v>
      </c>
      <c r="J72" s="58">
        <v>20</v>
      </c>
      <c r="K72" s="58" t="s">
        <v>213</v>
      </c>
      <c r="L72" s="58">
        <v>2768</v>
      </c>
      <c r="M72" s="58" t="s">
        <v>5542</v>
      </c>
      <c r="N72" s="58" t="s">
        <v>6147</v>
      </c>
      <c r="O72" s="58">
        <v>10747776</v>
      </c>
      <c r="P72" s="58" t="s">
        <v>6281</v>
      </c>
      <c r="T72" s="12"/>
      <c r="W72" s="12"/>
    </row>
    <row r="73" spans="1:23" x14ac:dyDescent="0.25">
      <c r="A73" s="58">
        <v>10072</v>
      </c>
      <c r="B73" s="58" t="s">
        <v>137</v>
      </c>
      <c r="C73" s="58" t="s">
        <v>5336</v>
      </c>
      <c r="D73" s="58">
        <v>522</v>
      </c>
      <c r="E73" s="58" t="s">
        <v>281</v>
      </c>
      <c r="F73" s="58">
        <v>286</v>
      </c>
      <c r="G73" s="58" t="s">
        <v>85</v>
      </c>
      <c r="H73" s="58">
        <v>25</v>
      </c>
      <c r="I73" s="58" t="s">
        <v>110</v>
      </c>
      <c r="J73" s="58">
        <v>8</v>
      </c>
      <c r="K73" s="58" t="s">
        <v>202</v>
      </c>
      <c r="L73" s="58">
        <v>1768</v>
      </c>
      <c r="M73" s="58" t="s">
        <v>5543</v>
      </c>
      <c r="N73" s="58" t="s">
        <v>6136</v>
      </c>
      <c r="O73" s="58">
        <v>6744122</v>
      </c>
      <c r="P73" s="58" t="s">
        <v>6272</v>
      </c>
      <c r="T73" s="12"/>
      <c r="W73" s="12"/>
    </row>
    <row r="74" spans="1:23" x14ac:dyDescent="0.25">
      <c r="A74" s="58">
        <v>10073</v>
      </c>
      <c r="B74" s="58" t="s">
        <v>4836</v>
      </c>
      <c r="C74" s="58" t="s">
        <v>5338</v>
      </c>
      <c r="D74" s="58">
        <v>341</v>
      </c>
      <c r="E74" s="58" t="s">
        <v>5351</v>
      </c>
      <c r="F74" s="58">
        <v>291</v>
      </c>
      <c r="G74" s="58" t="s">
        <v>132</v>
      </c>
      <c r="H74" s="58">
        <v>50</v>
      </c>
      <c r="I74" s="58" t="s">
        <v>99</v>
      </c>
      <c r="J74" s="58">
        <v>16</v>
      </c>
      <c r="K74" s="58" t="s">
        <v>202</v>
      </c>
      <c r="L74" s="58">
        <v>1768</v>
      </c>
      <c r="M74" s="58" t="s">
        <v>5544</v>
      </c>
      <c r="N74" s="58" t="s">
        <v>6148</v>
      </c>
      <c r="O74" s="58">
        <v>5955043</v>
      </c>
      <c r="P74" s="58" t="s">
        <v>6282</v>
      </c>
      <c r="T74" s="12"/>
      <c r="W74" s="12"/>
    </row>
    <row r="75" spans="1:23" x14ac:dyDescent="0.25">
      <c r="A75" s="58">
        <v>10074</v>
      </c>
      <c r="B75" s="58" t="s">
        <v>4836</v>
      </c>
      <c r="C75" s="58" t="s">
        <v>5338</v>
      </c>
      <c r="D75" s="58">
        <v>341</v>
      </c>
      <c r="E75" s="58" t="s">
        <v>5351</v>
      </c>
      <c r="F75" s="58">
        <v>291</v>
      </c>
      <c r="G75" s="58" t="s">
        <v>132</v>
      </c>
      <c r="H75" s="58">
        <v>50</v>
      </c>
      <c r="I75" s="58" t="s">
        <v>114</v>
      </c>
      <c r="J75" s="58">
        <v>12</v>
      </c>
      <c r="K75" s="58" t="s">
        <v>206</v>
      </c>
      <c r="L75" s="58">
        <v>1384</v>
      </c>
      <c r="M75" s="58" t="s">
        <v>5545</v>
      </c>
      <c r="N75" s="58" t="s">
        <v>6148</v>
      </c>
      <c r="O75" s="58">
        <v>9011486</v>
      </c>
      <c r="P75" s="58" t="s">
        <v>6282</v>
      </c>
      <c r="T75" s="12"/>
      <c r="W75" s="12"/>
    </row>
    <row r="76" spans="1:23" x14ac:dyDescent="0.25">
      <c r="A76" s="58">
        <v>10075</v>
      </c>
      <c r="B76" s="58" t="s">
        <v>4836</v>
      </c>
      <c r="C76" s="58" t="s">
        <v>5338</v>
      </c>
      <c r="D76" s="58">
        <v>341</v>
      </c>
      <c r="E76" s="58" t="s">
        <v>5351</v>
      </c>
      <c r="F76" s="58">
        <v>291</v>
      </c>
      <c r="G76" s="58" t="s">
        <v>134</v>
      </c>
      <c r="H76" s="58">
        <v>45</v>
      </c>
      <c r="I76" s="58" t="s">
        <v>110</v>
      </c>
      <c r="J76" s="58">
        <v>8</v>
      </c>
      <c r="K76" s="58" t="s">
        <v>206</v>
      </c>
      <c r="L76" s="58">
        <v>1384</v>
      </c>
      <c r="M76" s="58" t="s">
        <v>5545</v>
      </c>
      <c r="N76" s="58" t="s">
        <v>6148</v>
      </c>
      <c r="O76" s="58">
        <v>9025836</v>
      </c>
      <c r="P76" s="58" t="s">
        <v>6282</v>
      </c>
      <c r="T76" s="12"/>
      <c r="W76" s="12"/>
    </row>
    <row r="77" spans="1:23" x14ac:dyDescent="0.25">
      <c r="A77" s="58">
        <v>10076</v>
      </c>
      <c r="B77" s="58" t="s">
        <v>4836</v>
      </c>
      <c r="C77" s="58" t="s">
        <v>5338</v>
      </c>
      <c r="D77" s="58">
        <v>341</v>
      </c>
      <c r="E77" s="58" t="s">
        <v>5351</v>
      </c>
      <c r="F77" s="58">
        <v>291</v>
      </c>
      <c r="G77" s="58" t="s">
        <v>132</v>
      </c>
      <c r="H77" s="58">
        <v>50</v>
      </c>
      <c r="I77" s="58" t="s">
        <v>110</v>
      </c>
      <c r="J77" s="58">
        <v>8</v>
      </c>
      <c r="K77" s="58" t="s">
        <v>206</v>
      </c>
      <c r="L77" s="58">
        <v>1384</v>
      </c>
      <c r="M77" s="58" t="s">
        <v>5545</v>
      </c>
      <c r="N77" s="58" t="s">
        <v>6148</v>
      </c>
      <c r="O77" s="58">
        <v>9312826</v>
      </c>
      <c r="P77" s="58" t="s">
        <v>6282</v>
      </c>
      <c r="T77" s="12"/>
      <c r="W77" s="12"/>
    </row>
    <row r="78" spans="1:23" x14ac:dyDescent="0.25">
      <c r="A78" s="58">
        <v>10077</v>
      </c>
      <c r="B78" s="58" t="s">
        <v>4836</v>
      </c>
      <c r="C78" s="58" t="s">
        <v>5338</v>
      </c>
      <c r="D78" s="58">
        <v>341</v>
      </c>
      <c r="E78" s="58" t="s">
        <v>5351</v>
      </c>
      <c r="F78" s="58">
        <v>291</v>
      </c>
      <c r="G78" s="58" t="s">
        <v>134</v>
      </c>
      <c r="H78" s="58">
        <v>45</v>
      </c>
      <c r="I78" s="58" t="s">
        <v>110</v>
      </c>
      <c r="J78" s="58">
        <v>8</v>
      </c>
      <c r="K78" s="58" t="s">
        <v>206</v>
      </c>
      <c r="L78" s="58">
        <v>1384</v>
      </c>
      <c r="M78" s="58" t="s">
        <v>5546</v>
      </c>
      <c r="N78" s="58" t="s">
        <v>6148</v>
      </c>
      <c r="O78" s="58">
        <v>9599816</v>
      </c>
      <c r="P78" s="58" t="s">
        <v>6282</v>
      </c>
      <c r="T78" s="12"/>
      <c r="W78" s="12"/>
    </row>
    <row r="79" spans="1:23" x14ac:dyDescent="0.25">
      <c r="A79" s="58">
        <v>10078</v>
      </c>
      <c r="B79" s="58" t="s">
        <v>461</v>
      </c>
      <c r="C79" s="58" t="s">
        <v>1225</v>
      </c>
      <c r="D79" s="58">
        <v>647</v>
      </c>
      <c r="E79" s="58" t="s">
        <v>33</v>
      </c>
      <c r="F79" s="58">
        <v>296</v>
      </c>
      <c r="G79" s="58" t="s">
        <v>462</v>
      </c>
      <c r="H79" s="58">
        <v>80</v>
      </c>
      <c r="I79" s="58" t="s">
        <v>219</v>
      </c>
      <c r="J79" s="58">
        <v>20</v>
      </c>
      <c r="K79" s="58" t="s">
        <v>241</v>
      </c>
      <c r="L79" s="58">
        <v>7000</v>
      </c>
      <c r="M79" s="58" t="s">
        <v>5547</v>
      </c>
      <c r="N79" s="58" t="s">
        <v>6149</v>
      </c>
      <c r="O79" s="58">
        <v>16200586</v>
      </c>
      <c r="P79" s="58" t="s">
        <v>6283</v>
      </c>
      <c r="T79" s="12"/>
      <c r="W79" s="12"/>
    </row>
    <row r="80" spans="1:23" x14ac:dyDescent="0.25">
      <c r="A80" s="58">
        <v>10079</v>
      </c>
      <c r="B80" s="58" t="s">
        <v>5403</v>
      </c>
      <c r="C80" s="58" t="s">
        <v>289</v>
      </c>
      <c r="D80" s="58">
        <v>742</v>
      </c>
      <c r="E80" s="58" t="s">
        <v>33</v>
      </c>
      <c r="F80" s="58">
        <v>296</v>
      </c>
      <c r="G80" s="58" t="s">
        <v>109</v>
      </c>
      <c r="H80" s="58">
        <v>35</v>
      </c>
      <c r="I80" s="58" t="s">
        <v>110</v>
      </c>
      <c r="J80" s="58">
        <v>8</v>
      </c>
      <c r="K80" s="58" t="s">
        <v>206</v>
      </c>
      <c r="L80" s="58">
        <v>1384</v>
      </c>
      <c r="M80" s="58" t="s">
        <v>5548</v>
      </c>
      <c r="N80" s="58" t="s">
        <v>6133</v>
      </c>
      <c r="O80" s="58">
        <v>11292913</v>
      </c>
      <c r="P80" s="58" t="s">
        <v>6270</v>
      </c>
      <c r="T80" s="12"/>
      <c r="W80" s="12"/>
    </row>
    <row r="81" spans="1:23" x14ac:dyDescent="0.25">
      <c r="A81" s="58">
        <v>10080</v>
      </c>
      <c r="B81" s="58" t="s">
        <v>5410</v>
      </c>
      <c r="C81" s="58" t="s">
        <v>32</v>
      </c>
      <c r="D81" s="58">
        <v>754</v>
      </c>
      <c r="E81" s="58" t="s">
        <v>33</v>
      </c>
      <c r="F81" s="58">
        <v>296</v>
      </c>
      <c r="G81" s="58" t="s">
        <v>132</v>
      </c>
      <c r="H81" s="58">
        <v>50</v>
      </c>
      <c r="I81" s="58" t="s">
        <v>110</v>
      </c>
      <c r="J81" s="58">
        <v>8</v>
      </c>
      <c r="K81" s="58" t="s">
        <v>206</v>
      </c>
      <c r="L81" s="58">
        <v>1384</v>
      </c>
      <c r="M81" s="58" t="s">
        <v>5549</v>
      </c>
      <c r="N81" s="58" t="s">
        <v>6150</v>
      </c>
      <c r="O81" s="58">
        <v>8882341</v>
      </c>
      <c r="P81" s="58" t="s">
        <v>6284</v>
      </c>
      <c r="T81" s="12"/>
      <c r="W81" s="12"/>
    </row>
    <row r="82" spans="1:23" x14ac:dyDescent="0.25">
      <c r="A82" s="58">
        <v>10081</v>
      </c>
      <c r="B82" s="58" t="s">
        <v>5411</v>
      </c>
      <c r="C82" s="58" t="s">
        <v>32</v>
      </c>
      <c r="D82" s="58">
        <v>754</v>
      </c>
      <c r="E82" s="58" t="s">
        <v>33</v>
      </c>
      <c r="F82" s="58">
        <v>296</v>
      </c>
      <c r="G82" s="58" t="s">
        <v>134</v>
      </c>
      <c r="H82" s="58">
        <v>45</v>
      </c>
      <c r="I82" s="58" t="s">
        <v>114</v>
      </c>
      <c r="J82" s="58">
        <v>12</v>
      </c>
      <c r="K82" s="58" t="s">
        <v>202</v>
      </c>
      <c r="L82" s="58">
        <v>1768</v>
      </c>
      <c r="M82" s="58" t="s">
        <v>5550</v>
      </c>
      <c r="N82" s="58" t="s">
        <v>6151</v>
      </c>
      <c r="O82" s="58">
        <v>9040042</v>
      </c>
      <c r="P82" s="58" t="s">
        <v>6285</v>
      </c>
      <c r="T82" s="12"/>
      <c r="W82" s="12"/>
    </row>
    <row r="83" spans="1:23" x14ac:dyDescent="0.25">
      <c r="A83" s="58">
        <v>10082</v>
      </c>
      <c r="B83" s="58" t="s">
        <v>5411</v>
      </c>
      <c r="C83" s="58" t="s">
        <v>32</v>
      </c>
      <c r="D83" s="58">
        <v>754</v>
      </c>
      <c r="E83" s="58" t="s">
        <v>33</v>
      </c>
      <c r="F83" s="58">
        <v>296</v>
      </c>
      <c r="G83" s="58" t="s">
        <v>134</v>
      </c>
      <c r="H83" s="58">
        <v>45</v>
      </c>
      <c r="I83" s="58" t="s">
        <v>219</v>
      </c>
      <c r="J83" s="58">
        <v>20</v>
      </c>
      <c r="K83" s="58" t="s">
        <v>202</v>
      </c>
      <c r="L83" s="58">
        <v>1768</v>
      </c>
      <c r="M83" s="58" t="s">
        <v>5551</v>
      </c>
      <c r="N83" s="58" t="s">
        <v>6151</v>
      </c>
      <c r="O83" s="58">
        <v>9901012</v>
      </c>
      <c r="P83" s="58" t="s">
        <v>6285</v>
      </c>
      <c r="T83" s="12"/>
      <c r="W83" s="12"/>
    </row>
    <row r="84" spans="1:23" x14ac:dyDescent="0.25">
      <c r="A84" s="58">
        <v>10083</v>
      </c>
      <c r="B84" s="58" t="s">
        <v>5410</v>
      </c>
      <c r="C84" s="58" t="s">
        <v>32</v>
      </c>
      <c r="D84" s="58">
        <v>754</v>
      </c>
      <c r="E84" s="58" t="s">
        <v>33</v>
      </c>
      <c r="F84" s="58">
        <v>296</v>
      </c>
      <c r="G84" s="58" t="s">
        <v>132</v>
      </c>
      <c r="H84" s="58">
        <v>50</v>
      </c>
      <c r="I84" s="58" t="s">
        <v>114</v>
      </c>
      <c r="J84" s="58">
        <v>12</v>
      </c>
      <c r="K84" s="58" t="s">
        <v>206</v>
      </c>
      <c r="L84" s="58">
        <v>1384</v>
      </c>
      <c r="M84" s="58" t="s">
        <v>5552</v>
      </c>
      <c r="N84" s="58" t="s">
        <v>6150</v>
      </c>
      <c r="O84" s="58">
        <v>11465251</v>
      </c>
      <c r="P84" s="58" t="s">
        <v>6284</v>
      </c>
      <c r="T84" s="12"/>
      <c r="W84" s="12"/>
    </row>
    <row r="85" spans="1:23" x14ac:dyDescent="0.25">
      <c r="A85" s="58">
        <v>10084</v>
      </c>
      <c r="B85" s="58" t="s">
        <v>5410</v>
      </c>
      <c r="C85" s="58" t="s">
        <v>1052</v>
      </c>
      <c r="D85" s="58">
        <v>837</v>
      </c>
      <c r="E85" s="58" t="s">
        <v>33</v>
      </c>
      <c r="F85" s="58">
        <v>296</v>
      </c>
      <c r="G85" s="58" t="s">
        <v>134</v>
      </c>
      <c r="H85" s="58">
        <v>45</v>
      </c>
      <c r="I85" s="58" t="s">
        <v>110</v>
      </c>
      <c r="J85" s="58">
        <v>8</v>
      </c>
      <c r="K85" s="58" t="s">
        <v>206</v>
      </c>
      <c r="L85" s="58">
        <v>1384</v>
      </c>
      <c r="M85" s="58" t="s">
        <v>5553</v>
      </c>
      <c r="N85" s="58" t="s">
        <v>6150</v>
      </c>
      <c r="O85" s="58">
        <v>12181004</v>
      </c>
      <c r="P85" s="58" t="s">
        <v>6284</v>
      </c>
      <c r="T85" s="12"/>
      <c r="W85" s="12"/>
    </row>
    <row r="86" spans="1:23" x14ac:dyDescent="0.25">
      <c r="A86" s="58">
        <v>10085</v>
      </c>
      <c r="B86" s="58" t="s">
        <v>5410</v>
      </c>
      <c r="C86" s="58" t="s">
        <v>1052</v>
      </c>
      <c r="D86" s="58">
        <v>837</v>
      </c>
      <c r="E86" s="58" t="s">
        <v>33</v>
      </c>
      <c r="F86" s="58">
        <v>296</v>
      </c>
      <c r="G86" s="58" t="s">
        <v>134</v>
      </c>
      <c r="H86" s="58">
        <v>45</v>
      </c>
      <c r="I86" s="58" t="s">
        <v>114</v>
      </c>
      <c r="J86" s="58">
        <v>12</v>
      </c>
      <c r="K86" s="58" t="s">
        <v>206</v>
      </c>
      <c r="L86" s="58">
        <v>1384</v>
      </c>
      <c r="M86" s="58" t="s">
        <v>5554</v>
      </c>
      <c r="N86" s="58" t="s">
        <v>6150</v>
      </c>
      <c r="O86" s="58">
        <v>12900201</v>
      </c>
      <c r="P86" s="58" t="s">
        <v>6284</v>
      </c>
      <c r="T86" s="12"/>
      <c r="W86" s="12"/>
    </row>
    <row r="87" spans="1:23" x14ac:dyDescent="0.25">
      <c r="A87" s="58">
        <v>10086</v>
      </c>
      <c r="B87" s="58" t="s">
        <v>5412</v>
      </c>
      <c r="C87" s="58" t="s">
        <v>1052</v>
      </c>
      <c r="D87" s="58">
        <v>837</v>
      </c>
      <c r="E87" s="58" t="s">
        <v>33</v>
      </c>
      <c r="F87" s="58">
        <v>296</v>
      </c>
      <c r="G87" s="58" t="s">
        <v>132</v>
      </c>
      <c r="H87" s="58">
        <v>50</v>
      </c>
      <c r="I87" s="58" t="s">
        <v>114</v>
      </c>
      <c r="J87" s="58">
        <v>12</v>
      </c>
      <c r="K87" s="58" t="s">
        <v>206</v>
      </c>
      <c r="L87" s="58">
        <v>1384</v>
      </c>
      <c r="M87" s="58" t="s">
        <v>5555</v>
      </c>
      <c r="N87" s="58" t="s">
        <v>6152</v>
      </c>
      <c r="O87" s="58">
        <v>12914407</v>
      </c>
      <c r="P87" s="58" t="s">
        <v>6286</v>
      </c>
      <c r="T87" s="12"/>
      <c r="W87" s="12"/>
    </row>
    <row r="88" spans="1:23" x14ac:dyDescent="0.25">
      <c r="A88" s="58">
        <v>10087</v>
      </c>
      <c r="B88" s="58" t="s">
        <v>5413</v>
      </c>
      <c r="C88" s="58" t="s">
        <v>1052</v>
      </c>
      <c r="D88" s="58">
        <v>837</v>
      </c>
      <c r="E88" s="58" t="s">
        <v>33</v>
      </c>
      <c r="F88" s="58">
        <v>296</v>
      </c>
      <c r="G88" s="58" t="s">
        <v>132</v>
      </c>
      <c r="H88" s="58">
        <v>50</v>
      </c>
      <c r="I88" s="58" t="s">
        <v>99</v>
      </c>
      <c r="J88" s="58">
        <v>16</v>
      </c>
      <c r="K88" s="58" t="s">
        <v>202</v>
      </c>
      <c r="L88" s="58">
        <v>1768</v>
      </c>
      <c r="M88" s="58" t="s">
        <v>5556</v>
      </c>
      <c r="N88" s="58" t="s">
        <v>6153</v>
      </c>
      <c r="O88" s="58">
        <v>14335151</v>
      </c>
      <c r="P88" s="58" t="s">
        <v>6287</v>
      </c>
      <c r="T88" s="12"/>
      <c r="W88" s="12"/>
    </row>
    <row r="89" spans="1:23" x14ac:dyDescent="0.25">
      <c r="A89" s="58">
        <v>10088</v>
      </c>
      <c r="B89" s="58" t="s">
        <v>5414</v>
      </c>
      <c r="C89" s="58" t="s">
        <v>1052</v>
      </c>
      <c r="D89" s="58">
        <v>837</v>
      </c>
      <c r="E89" s="58" t="s">
        <v>33</v>
      </c>
      <c r="F89" s="58">
        <v>296</v>
      </c>
      <c r="G89" s="58" t="s">
        <v>102</v>
      </c>
      <c r="H89" s="58">
        <v>40</v>
      </c>
      <c r="I89" s="58" t="s">
        <v>110</v>
      </c>
      <c r="J89" s="58">
        <v>8</v>
      </c>
      <c r="K89" s="58" t="s">
        <v>206</v>
      </c>
      <c r="L89" s="58">
        <v>1384</v>
      </c>
      <c r="M89" s="58" t="s">
        <v>5557</v>
      </c>
      <c r="N89" s="58" t="s">
        <v>6154</v>
      </c>
      <c r="O89" s="58">
        <v>14421104</v>
      </c>
      <c r="P89" s="58" t="s">
        <v>6288</v>
      </c>
      <c r="T89" s="12"/>
      <c r="W89" s="12"/>
    </row>
    <row r="90" spans="1:23" x14ac:dyDescent="0.25">
      <c r="A90" s="58">
        <v>10089</v>
      </c>
      <c r="B90" s="58" t="s">
        <v>5410</v>
      </c>
      <c r="C90" s="58" t="s">
        <v>1052</v>
      </c>
      <c r="D90" s="58">
        <v>837</v>
      </c>
      <c r="E90" s="58" t="s">
        <v>33</v>
      </c>
      <c r="F90" s="58">
        <v>296</v>
      </c>
      <c r="G90" s="58" t="s">
        <v>132</v>
      </c>
      <c r="H90" s="58">
        <v>50</v>
      </c>
      <c r="I90" s="58" t="s">
        <v>121</v>
      </c>
      <c r="J90" s="58">
        <v>24</v>
      </c>
      <c r="K90" s="58" t="s">
        <v>206</v>
      </c>
      <c r="L90" s="58">
        <v>1384</v>
      </c>
      <c r="M90" s="58" t="s">
        <v>5558</v>
      </c>
      <c r="N90" s="58" t="s">
        <v>6150</v>
      </c>
      <c r="O90" s="58">
        <v>15755751</v>
      </c>
      <c r="P90" s="58" t="s">
        <v>6284</v>
      </c>
      <c r="T90" s="12"/>
      <c r="W90" s="12"/>
    </row>
    <row r="91" spans="1:23" x14ac:dyDescent="0.25">
      <c r="A91" s="58">
        <v>10090</v>
      </c>
      <c r="B91" s="58" t="s">
        <v>5415</v>
      </c>
      <c r="C91" s="58" t="s">
        <v>1052</v>
      </c>
      <c r="D91" s="58">
        <v>837</v>
      </c>
      <c r="E91" s="58" t="s">
        <v>33</v>
      </c>
      <c r="F91" s="58">
        <v>296</v>
      </c>
      <c r="G91" s="58" t="s">
        <v>132</v>
      </c>
      <c r="H91" s="58">
        <v>50</v>
      </c>
      <c r="I91" s="58" t="s">
        <v>99</v>
      </c>
      <c r="J91" s="58">
        <v>16</v>
      </c>
      <c r="K91" s="58" t="s">
        <v>202</v>
      </c>
      <c r="L91" s="58">
        <v>1768</v>
      </c>
      <c r="M91" s="58" t="s">
        <v>5559</v>
      </c>
      <c r="N91" s="58" t="s">
        <v>6155</v>
      </c>
      <c r="O91" s="58">
        <v>15770101</v>
      </c>
      <c r="P91" s="58" t="s">
        <v>6287</v>
      </c>
      <c r="T91" s="12"/>
      <c r="W91" s="12"/>
    </row>
    <row r="92" spans="1:23" x14ac:dyDescent="0.25">
      <c r="A92" s="58">
        <v>10091</v>
      </c>
      <c r="B92" s="58" t="s">
        <v>5415</v>
      </c>
      <c r="C92" s="58" t="s">
        <v>1052</v>
      </c>
      <c r="D92" s="58">
        <v>837</v>
      </c>
      <c r="E92" s="58" t="s">
        <v>33</v>
      </c>
      <c r="F92" s="58">
        <v>296</v>
      </c>
      <c r="G92" s="58" t="s">
        <v>132</v>
      </c>
      <c r="H92" s="58">
        <v>50</v>
      </c>
      <c r="I92" s="58" t="s">
        <v>99</v>
      </c>
      <c r="J92" s="58">
        <v>16</v>
      </c>
      <c r="K92" s="58" t="s">
        <v>202</v>
      </c>
      <c r="L92" s="58">
        <v>1768</v>
      </c>
      <c r="M92" s="58" t="s">
        <v>5560</v>
      </c>
      <c r="N92" s="58" t="s">
        <v>6155</v>
      </c>
      <c r="O92" s="58">
        <v>15784307</v>
      </c>
      <c r="P92" s="58" t="s">
        <v>6287</v>
      </c>
      <c r="T92" s="12"/>
      <c r="W92" s="12"/>
    </row>
    <row r="93" spans="1:23" x14ac:dyDescent="0.25">
      <c r="A93" s="58">
        <v>10092</v>
      </c>
      <c r="B93" s="58" t="s">
        <v>5416</v>
      </c>
      <c r="C93" s="58" t="s">
        <v>1052</v>
      </c>
      <c r="D93" s="58">
        <v>837</v>
      </c>
      <c r="E93" s="58" t="s">
        <v>33</v>
      </c>
      <c r="F93" s="58">
        <v>296</v>
      </c>
      <c r="G93" s="58" t="s">
        <v>102</v>
      </c>
      <c r="H93" s="58">
        <v>40</v>
      </c>
      <c r="I93" s="58" t="s">
        <v>110</v>
      </c>
      <c r="J93" s="58">
        <v>8</v>
      </c>
      <c r="K93" s="58" t="s">
        <v>4117</v>
      </c>
      <c r="L93" s="58">
        <v>1268</v>
      </c>
      <c r="M93" s="58" t="s">
        <v>5561</v>
      </c>
      <c r="N93" s="58" t="s">
        <v>6156</v>
      </c>
      <c r="O93" s="58">
        <v>16071297</v>
      </c>
      <c r="P93" s="58" t="s">
        <v>6289</v>
      </c>
      <c r="T93" s="12"/>
      <c r="W93" s="12"/>
    </row>
    <row r="94" spans="1:23" x14ac:dyDescent="0.25">
      <c r="A94" s="58">
        <v>10093</v>
      </c>
      <c r="B94" s="58" t="s">
        <v>5416</v>
      </c>
      <c r="C94" s="58" t="s">
        <v>1052</v>
      </c>
      <c r="D94" s="58">
        <v>837</v>
      </c>
      <c r="E94" s="58" t="s">
        <v>33</v>
      </c>
      <c r="F94" s="58">
        <v>296</v>
      </c>
      <c r="G94" s="58" t="s">
        <v>102</v>
      </c>
      <c r="H94" s="58">
        <v>40</v>
      </c>
      <c r="I94" s="58" t="s">
        <v>110</v>
      </c>
      <c r="J94" s="58">
        <v>8</v>
      </c>
      <c r="K94" s="58" t="s">
        <v>4117</v>
      </c>
      <c r="L94" s="58">
        <v>1268</v>
      </c>
      <c r="M94" s="58" t="s">
        <v>5562</v>
      </c>
      <c r="N94" s="58" t="s">
        <v>6156</v>
      </c>
      <c r="O94" s="58">
        <v>16071297</v>
      </c>
      <c r="P94" s="58" t="s">
        <v>6289</v>
      </c>
      <c r="T94" s="12"/>
      <c r="W94" s="12"/>
    </row>
    <row r="95" spans="1:23" x14ac:dyDescent="0.25">
      <c r="A95" s="58">
        <v>10094</v>
      </c>
      <c r="B95" s="58" t="s">
        <v>5416</v>
      </c>
      <c r="C95" s="58" t="s">
        <v>1052</v>
      </c>
      <c r="D95" s="58">
        <v>837</v>
      </c>
      <c r="E95" s="58" t="s">
        <v>33</v>
      </c>
      <c r="F95" s="58">
        <v>296</v>
      </c>
      <c r="G95" s="58" t="s">
        <v>102</v>
      </c>
      <c r="H95" s="58">
        <v>40</v>
      </c>
      <c r="I95" s="58" t="s">
        <v>110</v>
      </c>
      <c r="J95" s="58">
        <v>8</v>
      </c>
      <c r="K95" s="58" t="s">
        <v>202</v>
      </c>
      <c r="L95" s="58">
        <v>1768</v>
      </c>
      <c r="M95" s="58" t="s">
        <v>5563</v>
      </c>
      <c r="N95" s="58" t="s">
        <v>6156</v>
      </c>
      <c r="O95" s="58">
        <v>16071297</v>
      </c>
      <c r="P95" s="58" t="s">
        <v>6289</v>
      </c>
      <c r="T95" s="12"/>
      <c r="W95" s="12"/>
    </row>
    <row r="96" spans="1:23" x14ac:dyDescent="0.25">
      <c r="A96" s="58">
        <v>10095</v>
      </c>
      <c r="B96" s="58" t="s">
        <v>5417</v>
      </c>
      <c r="C96" s="58" t="s">
        <v>1052</v>
      </c>
      <c r="D96" s="58">
        <v>837</v>
      </c>
      <c r="E96" s="58" t="s">
        <v>33</v>
      </c>
      <c r="F96" s="58">
        <v>296</v>
      </c>
      <c r="G96" s="58" t="s">
        <v>102</v>
      </c>
      <c r="H96" s="58">
        <v>40</v>
      </c>
      <c r="I96" s="58" t="s">
        <v>110</v>
      </c>
      <c r="J96" s="58">
        <v>8</v>
      </c>
      <c r="K96" s="58" t="s">
        <v>4117</v>
      </c>
      <c r="L96" s="58">
        <v>1268</v>
      </c>
      <c r="M96" s="58" t="s">
        <v>5564</v>
      </c>
      <c r="N96" s="58" t="s">
        <v>6156</v>
      </c>
      <c r="O96" s="58">
        <v>16071297</v>
      </c>
      <c r="P96" s="58" t="s">
        <v>6289</v>
      </c>
      <c r="T96" s="12"/>
      <c r="W96" s="12"/>
    </row>
    <row r="97" spans="1:23" x14ac:dyDescent="0.25">
      <c r="A97" s="58">
        <v>10096</v>
      </c>
      <c r="B97" s="58" t="s">
        <v>5417</v>
      </c>
      <c r="C97" s="58" t="s">
        <v>1052</v>
      </c>
      <c r="D97" s="58">
        <v>837</v>
      </c>
      <c r="E97" s="58" t="s">
        <v>33</v>
      </c>
      <c r="F97" s="58">
        <v>296</v>
      </c>
      <c r="G97" s="58" t="s">
        <v>102</v>
      </c>
      <c r="H97" s="58">
        <v>40</v>
      </c>
      <c r="I97" s="58" t="s">
        <v>110</v>
      </c>
      <c r="J97" s="58">
        <v>8</v>
      </c>
      <c r="K97" s="58" t="s">
        <v>202</v>
      </c>
      <c r="L97" s="58">
        <v>1768</v>
      </c>
      <c r="M97" s="58" t="s">
        <v>5565</v>
      </c>
      <c r="N97" s="58" t="s">
        <v>6156</v>
      </c>
      <c r="O97" s="58">
        <v>16071297</v>
      </c>
      <c r="P97" s="58" t="s">
        <v>6289</v>
      </c>
      <c r="T97" s="55"/>
      <c r="W97" s="55"/>
    </row>
    <row r="98" spans="1:23" x14ac:dyDescent="0.25">
      <c r="A98" s="58">
        <v>10097</v>
      </c>
      <c r="B98" s="58" t="s">
        <v>5417</v>
      </c>
      <c r="C98" s="58" t="s">
        <v>1052</v>
      </c>
      <c r="D98" s="58">
        <v>837</v>
      </c>
      <c r="E98" s="58" t="s">
        <v>33</v>
      </c>
      <c r="F98" s="58">
        <v>296</v>
      </c>
      <c r="G98" s="58" t="s">
        <v>102</v>
      </c>
      <c r="H98" s="58">
        <v>40</v>
      </c>
      <c r="I98" s="58" t="s">
        <v>110</v>
      </c>
      <c r="J98" s="58">
        <v>8</v>
      </c>
      <c r="K98" s="58" t="s">
        <v>202</v>
      </c>
      <c r="L98" s="58">
        <v>1768</v>
      </c>
      <c r="M98" s="58" t="s">
        <v>5566</v>
      </c>
      <c r="N98" s="58" t="s">
        <v>6156</v>
      </c>
      <c r="O98" s="58">
        <v>16071297</v>
      </c>
      <c r="P98" s="58" t="s">
        <v>6289</v>
      </c>
      <c r="T98" s="55"/>
      <c r="W98" s="55"/>
    </row>
    <row r="99" spans="1:23" x14ac:dyDescent="0.25">
      <c r="A99" s="58">
        <v>10098</v>
      </c>
      <c r="B99" s="58" t="s">
        <v>5410</v>
      </c>
      <c r="C99" s="58" t="s">
        <v>1052</v>
      </c>
      <c r="D99" s="58">
        <v>837</v>
      </c>
      <c r="E99" s="58" t="s">
        <v>33</v>
      </c>
      <c r="F99" s="58">
        <v>296</v>
      </c>
      <c r="G99" s="58" t="s">
        <v>132</v>
      </c>
      <c r="H99" s="58">
        <v>50</v>
      </c>
      <c r="I99" s="58" t="s">
        <v>99</v>
      </c>
      <c r="J99" s="58">
        <v>16</v>
      </c>
      <c r="K99" s="58" t="s">
        <v>206</v>
      </c>
      <c r="L99" s="58">
        <v>1384</v>
      </c>
      <c r="M99" s="58" t="s">
        <v>5567</v>
      </c>
      <c r="N99" s="58" t="s">
        <v>6150</v>
      </c>
      <c r="O99" s="58">
        <v>21518223</v>
      </c>
      <c r="P99" s="58" t="s">
        <v>6284</v>
      </c>
      <c r="T99" s="55"/>
      <c r="W99" s="55"/>
    </row>
    <row r="100" spans="1:23" x14ac:dyDescent="0.25">
      <c r="A100" s="58">
        <v>10099</v>
      </c>
      <c r="B100" s="58" t="s">
        <v>5401</v>
      </c>
      <c r="C100" s="58" t="s">
        <v>1035</v>
      </c>
      <c r="D100" s="58">
        <v>854</v>
      </c>
      <c r="E100" s="58" t="s">
        <v>33</v>
      </c>
      <c r="F100" s="58">
        <v>296</v>
      </c>
      <c r="G100" s="58" t="s">
        <v>229</v>
      </c>
      <c r="H100" s="58">
        <v>90</v>
      </c>
      <c r="I100" s="58" t="s">
        <v>90</v>
      </c>
      <c r="J100" s="58">
        <v>4</v>
      </c>
      <c r="K100" s="58" t="s">
        <v>206</v>
      </c>
      <c r="L100" s="58">
        <v>1384</v>
      </c>
      <c r="M100" s="58" t="s">
        <v>5568</v>
      </c>
      <c r="N100" s="58" t="s">
        <v>6131</v>
      </c>
      <c r="O100" s="58">
        <v>11608746</v>
      </c>
      <c r="P100" s="58" t="s">
        <v>6269</v>
      </c>
      <c r="T100" s="55"/>
      <c r="W100" s="55"/>
    </row>
    <row r="101" spans="1:23" x14ac:dyDescent="0.25">
      <c r="A101" s="58">
        <v>10100</v>
      </c>
      <c r="B101" s="58" t="s">
        <v>5401</v>
      </c>
      <c r="C101" s="58" t="s">
        <v>1035</v>
      </c>
      <c r="D101" s="58">
        <v>854</v>
      </c>
      <c r="E101" s="58" t="s">
        <v>33</v>
      </c>
      <c r="F101" s="58">
        <v>296</v>
      </c>
      <c r="G101" s="58" t="s">
        <v>229</v>
      </c>
      <c r="H101" s="58">
        <v>90</v>
      </c>
      <c r="I101" s="58" t="s">
        <v>90</v>
      </c>
      <c r="J101" s="58">
        <v>4</v>
      </c>
      <c r="K101" s="58" t="s">
        <v>202</v>
      </c>
      <c r="L101" s="58">
        <v>1768</v>
      </c>
      <c r="M101" s="58" t="s">
        <v>5569</v>
      </c>
      <c r="N101" s="58" t="s">
        <v>6131</v>
      </c>
      <c r="O101" s="58">
        <v>12039231</v>
      </c>
      <c r="P101" s="58" t="s">
        <v>6269</v>
      </c>
    </row>
    <row r="102" spans="1:23" x14ac:dyDescent="0.25">
      <c r="A102" s="58">
        <v>10101</v>
      </c>
      <c r="B102" s="58" t="s">
        <v>5418</v>
      </c>
      <c r="C102" s="58" t="s">
        <v>1035</v>
      </c>
      <c r="D102" s="58">
        <v>854</v>
      </c>
      <c r="E102" s="58" t="s">
        <v>33</v>
      </c>
      <c r="F102" s="58">
        <v>296</v>
      </c>
      <c r="G102" s="58" t="s">
        <v>109</v>
      </c>
      <c r="H102" s="58">
        <v>35</v>
      </c>
      <c r="I102" s="58" t="s">
        <v>99</v>
      </c>
      <c r="J102" s="58">
        <v>16</v>
      </c>
      <c r="K102" s="58" t="s">
        <v>261</v>
      </c>
      <c r="L102" s="58">
        <v>2384</v>
      </c>
      <c r="M102" s="58" t="s">
        <v>5570</v>
      </c>
      <c r="N102" s="58" t="s">
        <v>6157</v>
      </c>
      <c r="O102" s="58">
        <v>12039231</v>
      </c>
      <c r="P102" s="58" t="s">
        <v>6290</v>
      </c>
    </row>
    <row r="103" spans="1:23" x14ac:dyDescent="0.25">
      <c r="A103" s="58">
        <v>10102</v>
      </c>
      <c r="B103" s="58" t="s">
        <v>5401</v>
      </c>
      <c r="C103" s="58" t="s">
        <v>1035</v>
      </c>
      <c r="D103" s="58">
        <v>854</v>
      </c>
      <c r="E103" s="58" t="s">
        <v>33</v>
      </c>
      <c r="F103" s="58">
        <v>296</v>
      </c>
      <c r="G103" s="58" t="s">
        <v>229</v>
      </c>
      <c r="H103" s="58">
        <v>90</v>
      </c>
      <c r="I103" s="58" t="s">
        <v>110</v>
      </c>
      <c r="J103" s="58">
        <v>8</v>
      </c>
      <c r="K103" s="58" t="s">
        <v>261</v>
      </c>
      <c r="L103" s="58">
        <v>2384</v>
      </c>
      <c r="M103" s="58" t="s">
        <v>5571</v>
      </c>
      <c r="N103" s="58" t="s">
        <v>6131</v>
      </c>
      <c r="O103" s="58">
        <v>12053580</v>
      </c>
      <c r="P103" s="58" t="s">
        <v>6269</v>
      </c>
      <c r="T103" s="55"/>
      <c r="W103" s="55"/>
    </row>
    <row r="104" spans="1:23" x14ac:dyDescent="0.25">
      <c r="A104" s="58">
        <v>10103</v>
      </c>
      <c r="B104" s="58" t="s">
        <v>5401</v>
      </c>
      <c r="C104" s="58" t="s">
        <v>1035</v>
      </c>
      <c r="D104" s="58">
        <v>854</v>
      </c>
      <c r="E104" s="58" t="s">
        <v>33</v>
      </c>
      <c r="F104" s="58">
        <v>296</v>
      </c>
      <c r="G104" s="58" t="s">
        <v>229</v>
      </c>
      <c r="H104" s="58">
        <v>90</v>
      </c>
      <c r="I104" s="58" t="s">
        <v>114</v>
      </c>
      <c r="J104" s="58">
        <v>12</v>
      </c>
      <c r="K104" s="58" t="s">
        <v>202</v>
      </c>
      <c r="L104" s="58">
        <v>1768</v>
      </c>
      <c r="M104" s="58" t="s">
        <v>5572</v>
      </c>
      <c r="N104" s="58" t="s">
        <v>6131</v>
      </c>
      <c r="O104" s="58">
        <v>12555813</v>
      </c>
      <c r="P104" s="58" t="s">
        <v>6269</v>
      </c>
      <c r="T104" s="55"/>
      <c r="W104" s="55"/>
    </row>
    <row r="105" spans="1:23" x14ac:dyDescent="0.25">
      <c r="A105" s="58">
        <v>10104</v>
      </c>
      <c r="B105" s="58" t="s">
        <v>5419</v>
      </c>
      <c r="C105" s="58" t="s">
        <v>1035</v>
      </c>
      <c r="D105" s="58">
        <v>854</v>
      </c>
      <c r="E105" s="58" t="s">
        <v>33</v>
      </c>
      <c r="F105" s="58">
        <v>296</v>
      </c>
      <c r="G105" s="58" t="s">
        <v>109</v>
      </c>
      <c r="H105" s="58">
        <v>35</v>
      </c>
      <c r="I105" s="58" t="s">
        <v>99</v>
      </c>
      <c r="J105" s="58">
        <v>16</v>
      </c>
      <c r="K105" s="58" t="s">
        <v>206</v>
      </c>
      <c r="L105" s="58">
        <v>1384</v>
      </c>
      <c r="M105" s="58" t="s">
        <v>5573</v>
      </c>
      <c r="N105" s="58" t="s">
        <v>6158</v>
      </c>
      <c r="O105" s="58">
        <v>12613211</v>
      </c>
      <c r="P105" s="58" t="s">
        <v>6283</v>
      </c>
    </row>
    <row r="106" spans="1:23" x14ac:dyDescent="0.25">
      <c r="A106" s="58">
        <v>10105</v>
      </c>
      <c r="B106" s="58" t="s">
        <v>5242</v>
      </c>
      <c r="C106" s="58" t="s">
        <v>1035</v>
      </c>
      <c r="D106" s="58">
        <v>854</v>
      </c>
      <c r="E106" s="58" t="s">
        <v>33</v>
      </c>
      <c r="F106" s="58">
        <v>296</v>
      </c>
      <c r="G106" s="58" t="s">
        <v>102</v>
      </c>
      <c r="H106" s="58">
        <v>40</v>
      </c>
      <c r="I106" s="58" t="s">
        <v>110</v>
      </c>
      <c r="J106" s="58">
        <v>8</v>
      </c>
      <c r="K106" s="58" t="s">
        <v>202</v>
      </c>
      <c r="L106" s="58">
        <v>1768</v>
      </c>
      <c r="M106" s="58" t="s">
        <v>5574</v>
      </c>
      <c r="N106" s="58" t="s">
        <v>6159</v>
      </c>
      <c r="O106" s="58">
        <v>12613211</v>
      </c>
      <c r="P106" s="58" t="s">
        <v>6284</v>
      </c>
      <c r="T106" s="55"/>
      <c r="W106" s="55"/>
    </row>
    <row r="107" spans="1:23" x14ac:dyDescent="0.25">
      <c r="A107" s="58">
        <v>10106</v>
      </c>
      <c r="B107" s="58" t="s">
        <v>446</v>
      </c>
      <c r="C107" s="58" t="s">
        <v>1035</v>
      </c>
      <c r="D107" s="58">
        <v>854</v>
      </c>
      <c r="E107" s="58" t="s">
        <v>33</v>
      </c>
      <c r="F107" s="58">
        <v>296</v>
      </c>
      <c r="G107" s="58" t="s">
        <v>102</v>
      </c>
      <c r="H107" s="58">
        <v>40</v>
      </c>
      <c r="I107" s="58" t="s">
        <v>110</v>
      </c>
      <c r="J107" s="58">
        <v>8</v>
      </c>
      <c r="K107" s="58" t="s">
        <v>202</v>
      </c>
      <c r="L107" s="58">
        <v>1768</v>
      </c>
      <c r="M107" s="58" t="s">
        <v>5575</v>
      </c>
      <c r="N107" s="58" t="s">
        <v>6160</v>
      </c>
      <c r="O107" s="58">
        <v>12756706</v>
      </c>
      <c r="P107" s="58" t="s">
        <v>6284</v>
      </c>
    </row>
    <row r="108" spans="1:23" x14ac:dyDescent="0.25">
      <c r="A108" s="58">
        <v>10107</v>
      </c>
      <c r="B108" s="58" t="s">
        <v>5242</v>
      </c>
      <c r="C108" s="58" t="s">
        <v>1035</v>
      </c>
      <c r="D108" s="58">
        <v>854</v>
      </c>
      <c r="E108" s="58" t="s">
        <v>33</v>
      </c>
      <c r="F108" s="58">
        <v>296</v>
      </c>
      <c r="G108" s="58" t="s">
        <v>102</v>
      </c>
      <c r="H108" s="58">
        <v>40</v>
      </c>
      <c r="I108" s="58" t="s">
        <v>110</v>
      </c>
      <c r="J108" s="58">
        <v>8</v>
      </c>
      <c r="K108" s="58" t="s">
        <v>206</v>
      </c>
      <c r="L108" s="58">
        <v>1384</v>
      </c>
      <c r="M108" s="58" t="s">
        <v>5576</v>
      </c>
      <c r="N108" s="58" t="s">
        <v>6159</v>
      </c>
      <c r="O108" s="58">
        <v>12770912</v>
      </c>
      <c r="P108" s="58" t="s">
        <v>6284</v>
      </c>
      <c r="T108" s="55"/>
      <c r="W108" s="55"/>
    </row>
    <row r="109" spans="1:23" x14ac:dyDescent="0.25">
      <c r="A109" s="58">
        <v>10108</v>
      </c>
      <c r="B109" s="58" t="s">
        <v>5242</v>
      </c>
      <c r="C109" s="58" t="s">
        <v>1035</v>
      </c>
      <c r="D109" s="58">
        <v>854</v>
      </c>
      <c r="E109" s="58" t="s">
        <v>33</v>
      </c>
      <c r="F109" s="58">
        <v>296</v>
      </c>
      <c r="G109" s="58" t="s">
        <v>102</v>
      </c>
      <c r="H109" s="58">
        <v>40</v>
      </c>
      <c r="I109" s="58" t="s">
        <v>99</v>
      </c>
      <c r="J109" s="58">
        <v>16</v>
      </c>
      <c r="K109" s="58" t="s">
        <v>202</v>
      </c>
      <c r="L109" s="58">
        <v>1768</v>
      </c>
      <c r="M109" s="58" t="s">
        <v>5577</v>
      </c>
      <c r="N109" s="58" t="s">
        <v>6159</v>
      </c>
      <c r="O109" s="58">
        <v>13330542</v>
      </c>
      <c r="P109" s="58" t="s">
        <v>6284</v>
      </c>
    </row>
    <row r="110" spans="1:23" x14ac:dyDescent="0.25">
      <c r="A110" s="58">
        <v>10109</v>
      </c>
      <c r="B110" s="58" t="s">
        <v>5199</v>
      </c>
      <c r="C110" s="58" t="s">
        <v>1035</v>
      </c>
      <c r="D110" s="58">
        <v>854</v>
      </c>
      <c r="E110" s="58" t="s">
        <v>33</v>
      </c>
      <c r="F110" s="58">
        <v>296</v>
      </c>
      <c r="G110" s="58" t="s">
        <v>134</v>
      </c>
      <c r="H110" s="58">
        <v>45</v>
      </c>
      <c r="I110" s="58" t="s">
        <v>110</v>
      </c>
      <c r="J110" s="58">
        <v>8</v>
      </c>
      <c r="K110" s="58" t="s">
        <v>4117</v>
      </c>
      <c r="L110" s="58">
        <v>1268</v>
      </c>
      <c r="M110" s="58" t="s">
        <v>5578</v>
      </c>
      <c r="N110" s="58" t="s">
        <v>6161</v>
      </c>
      <c r="O110" s="58">
        <v>13344892</v>
      </c>
      <c r="P110" s="58" t="s">
        <v>6291</v>
      </c>
    </row>
    <row r="111" spans="1:23" x14ac:dyDescent="0.25">
      <c r="A111" s="58">
        <v>10110</v>
      </c>
      <c r="B111" s="58" t="s">
        <v>5199</v>
      </c>
      <c r="C111" s="58" t="s">
        <v>1035</v>
      </c>
      <c r="D111" s="58">
        <v>854</v>
      </c>
      <c r="E111" s="58" t="s">
        <v>33</v>
      </c>
      <c r="F111" s="58">
        <v>296</v>
      </c>
      <c r="G111" s="58" t="s">
        <v>134</v>
      </c>
      <c r="H111" s="58">
        <v>45</v>
      </c>
      <c r="I111" s="58" t="s">
        <v>110</v>
      </c>
      <c r="J111" s="58">
        <v>8</v>
      </c>
      <c r="K111" s="58" t="s">
        <v>4117</v>
      </c>
      <c r="L111" s="58">
        <v>1268</v>
      </c>
      <c r="M111" s="58" t="s">
        <v>5579</v>
      </c>
      <c r="N111" s="58" t="s">
        <v>6161</v>
      </c>
      <c r="O111" s="58">
        <v>13631882</v>
      </c>
      <c r="P111" s="58" t="s">
        <v>6291</v>
      </c>
      <c r="T111" s="55"/>
      <c r="W111" s="55"/>
    </row>
    <row r="112" spans="1:23" x14ac:dyDescent="0.25">
      <c r="A112" s="58">
        <v>10111</v>
      </c>
      <c r="B112" s="58" t="s">
        <v>5404</v>
      </c>
      <c r="C112" s="58" t="s">
        <v>1035</v>
      </c>
      <c r="D112" s="58">
        <v>854</v>
      </c>
      <c r="E112" s="58" t="s">
        <v>33</v>
      </c>
      <c r="F112" s="58">
        <v>296</v>
      </c>
      <c r="G112" s="58" t="s">
        <v>462</v>
      </c>
      <c r="H112" s="58">
        <v>80</v>
      </c>
      <c r="I112" s="58" t="s">
        <v>114</v>
      </c>
      <c r="J112" s="58">
        <v>12</v>
      </c>
      <c r="K112" s="58" t="s">
        <v>206</v>
      </c>
      <c r="L112" s="58">
        <v>1384</v>
      </c>
      <c r="M112" s="58" t="s">
        <v>5580</v>
      </c>
      <c r="N112" s="58" t="s">
        <v>6134</v>
      </c>
      <c r="O112" s="58">
        <v>13918872</v>
      </c>
      <c r="P112" s="58" t="s">
        <v>6271</v>
      </c>
    </row>
    <row r="113" spans="1:23" x14ac:dyDescent="0.25">
      <c r="A113" s="58">
        <v>10112</v>
      </c>
      <c r="B113" s="58" t="s">
        <v>5242</v>
      </c>
      <c r="C113" s="58" t="s">
        <v>1035</v>
      </c>
      <c r="D113" s="58">
        <v>854</v>
      </c>
      <c r="E113" s="58" t="s">
        <v>33</v>
      </c>
      <c r="F113" s="58">
        <v>296</v>
      </c>
      <c r="G113" s="58" t="s">
        <v>102</v>
      </c>
      <c r="H113" s="58">
        <v>40</v>
      </c>
      <c r="I113" s="58" t="s">
        <v>99</v>
      </c>
      <c r="J113" s="58">
        <v>16</v>
      </c>
      <c r="K113" s="58" t="s">
        <v>206</v>
      </c>
      <c r="L113" s="58">
        <v>1384</v>
      </c>
      <c r="M113" s="58" t="s">
        <v>5581</v>
      </c>
      <c r="N113" s="58" t="s">
        <v>6159</v>
      </c>
      <c r="O113" s="58">
        <v>14048161</v>
      </c>
      <c r="P113" s="58" t="s">
        <v>6284</v>
      </c>
      <c r="T113" s="55"/>
      <c r="W113" s="55"/>
    </row>
    <row r="114" spans="1:23" x14ac:dyDescent="0.25">
      <c r="A114" s="58">
        <v>10113</v>
      </c>
      <c r="B114" s="58" t="s">
        <v>5199</v>
      </c>
      <c r="C114" s="58" t="s">
        <v>1035</v>
      </c>
      <c r="D114" s="58">
        <v>854</v>
      </c>
      <c r="E114" s="58" t="s">
        <v>33</v>
      </c>
      <c r="F114" s="58">
        <v>296</v>
      </c>
      <c r="G114" s="58" t="s">
        <v>134</v>
      </c>
      <c r="H114" s="58">
        <v>45</v>
      </c>
      <c r="I114" s="58" t="s">
        <v>114</v>
      </c>
      <c r="J114" s="58">
        <v>12</v>
      </c>
      <c r="K114" s="58" t="s">
        <v>4117</v>
      </c>
      <c r="L114" s="58">
        <v>1268</v>
      </c>
      <c r="M114" s="58" t="s">
        <v>5582</v>
      </c>
      <c r="N114" s="58" t="s">
        <v>6161</v>
      </c>
      <c r="O114" s="58">
        <v>14062367</v>
      </c>
      <c r="P114" s="58" t="s">
        <v>6291</v>
      </c>
      <c r="T114" s="55"/>
      <c r="W114" s="55"/>
    </row>
    <row r="115" spans="1:23" x14ac:dyDescent="0.25">
      <c r="A115" s="58">
        <v>10114</v>
      </c>
      <c r="B115" s="58" t="s">
        <v>5199</v>
      </c>
      <c r="C115" s="58" t="s">
        <v>1035</v>
      </c>
      <c r="D115" s="58">
        <v>854</v>
      </c>
      <c r="E115" s="58" t="s">
        <v>33</v>
      </c>
      <c r="F115" s="58">
        <v>296</v>
      </c>
      <c r="G115" s="58" t="s">
        <v>134</v>
      </c>
      <c r="H115" s="58">
        <v>45</v>
      </c>
      <c r="I115" s="58" t="s">
        <v>110</v>
      </c>
      <c r="J115" s="58">
        <v>8</v>
      </c>
      <c r="K115" s="58" t="s">
        <v>202</v>
      </c>
      <c r="L115" s="58">
        <v>1768</v>
      </c>
      <c r="M115" s="58" t="s">
        <v>5583</v>
      </c>
      <c r="N115" s="58" t="s">
        <v>6161</v>
      </c>
      <c r="O115" s="58">
        <v>14349357</v>
      </c>
      <c r="P115" s="58" t="s">
        <v>6291</v>
      </c>
      <c r="T115" s="55"/>
      <c r="W115" s="55"/>
    </row>
    <row r="116" spans="1:23" x14ac:dyDescent="0.25">
      <c r="A116" s="58">
        <v>10115</v>
      </c>
      <c r="B116" s="58" t="s">
        <v>5199</v>
      </c>
      <c r="C116" s="58" t="s">
        <v>1035</v>
      </c>
      <c r="D116" s="58">
        <v>854</v>
      </c>
      <c r="E116" s="58" t="s">
        <v>33</v>
      </c>
      <c r="F116" s="58">
        <v>296</v>
      </c>
      <c r="G116" s="58" t="s">
        <v>134</v>
      </c>
      <c r="H116" s="58">
        <v>45</v>
      </c>
      <c r="I116" s="58" t="s">
        <v>114</v>
      </c>
      <c r="J116" s="58">
        <v>12</v>
      </c>
      <c r="K116" s="58" t="s">
        <v>4117</v>
      </c>
      <c r="L116" s="58">
        <v>1268</v>
      </c>
      <c r="M116" s="58" t="s">
        <v>5584</v>
      </c>
      <c r="N116" s="58" t="s">
        <v>6161</v>
      </c>
      <c r="O116" s="58">
        <v>14349357</v>
      </c>
      <c r="P116" s="58" t="s">
        <v>6291</v>
      </c>
      <c r="T116" s="55"/>
      <c r="W116" s="55"/>
    </row>
    <row r="117" spans="1:23" x14ac:dyDescent="0.25">
      <c r="A117" s="58">
        <v>10116</v>
      </c>
      <c r="B117" s="58" t="s">
        <v>5199</v>
      </c>
      <c r="C117" s="58" t="s">
        <v>1035</v>
      </c>
      <c r="D117" s="58">
        <v>854</v>
      </c>
      <c r="E117" s="58" t="s">
        <v>33</v>
      </c>
      <c r="F117" s="58">
        <v>296</v>
      </c>
      <c r="G117" s="58" t="s">
        <v>134</v>
      </c>
      <c r="H117" s="58">
        <v>45</v>
      </c>
      <c r="I117" s="58" t="s">
        <v>110</v>
      </c>
      <c r="J117" s="58">
        <v>8</v>
      </c>
      <c r="K117" s="58" t="s">
        <v>202</v>
      </c>
      <c r="L117" s="58">
        <v>1768</v>
      </c>
      <c r="M117" s="58" t="s">
        <v>5585</v>
      </c>
      <c r="N117" s="58" t="s">
        <v>6161</v>
      </c>
      <c r="O117" s="58">
        <v>14349357</v>
      </c>
      <c r="P117" s="58" t="s">
        <v>6291</v>
      </c>
    </row>
    <row r="118" spans="1:23" x14ac:dyDescent="0.25">
      <c r="A118" s="58">
        <v>10117</v>
      </c>
      <c r="B118" s="58" t="s">
        <v>5199</v>
      </c>
      <c r="C118" s="58" t="s">
        <v>1035</v>
      </c>
      <c r="D118" s="58">
        <v>854</v>
      </c>
      <c r="E118" s="58" t="s">
        <v>33</v>
      </c>
      <c r="F118" s="58">
        <v>296</v>
      </c>
      <c r="G118" s="58" t="s">
        <v>134</v>
      </c>
      <c r="H118" s="58">
        <v>45</v>
      </c>
      <c r="I118" s="58" t="s">
        <v>114</v>
      </c>
      <c r="J118" s="58">
        <v>12</v>
      </c>
      <c r="K118" s="58" t="s">
        <v>4117</v>
      </c>
      <c r="L118" s="58">
        <v>1268</v>
      </c>
      <c r="M118" s="58" t="s">
        <v>5586</v>
      </c>
      <c r="N118" s="58" t="s">
        <v>6161</v>
      </c>
      <c r="O118" s="58">
        <v>14349357</v>
      </c>
      <c r="P118" s="58" t="s">
        <v>6291</v>
      </c>
    </row>
    <row r="119" spans="1:23" x14ac:dyDescent="0.25">
      <c r="A119" s="58">
        <v>10118</v>
      </c>
      <c r="B119" s="58" t="s">
        <v>178</v>
      </c>
      <c r="C119" s="58" t="s">
        <v>1035</v>
      </c>
      <c r="D119" s="58">
        <v>854</v>
      </c>
      <c r="E119" s="58" t="s">
        <v>33</v>
      </c>
      <c r="F119" s="58">
        <v>296</v>
      </c>
      <c r="G119" s="58" t="s">
        <v>85</v>
      </c>
      <c r="H119" s="58">
        <v>25</v>
      </c>
      <c r="I119" s="58" t="s">
        <v>99</v>
      </c>
      <c r="J119" s="58">
        <v>16</v>
      </c>
      <c r="K119" s="58" t="s">
        <v>202</v>
      </c>
      <c r="L119" s="58">
        <v>1768</v>
      </c>
      <c r="M119" s="58" t="s">
        <v>5587</v>
      </c>
      <c r="N119" s="58" t="s">
        <v>6162</v>
      </c>
      <c r="O119" s="58">
        <v>14349357</v>
      </c>
      <c r="P119" s="58" t="s">
        <v>6292</v>
      </c>
    </row>
    <row r="120" spans="1:23" x14ac:dyDescent="0.25">
      <c r="A120" s="58">
        <v>10119</v>
      </c>
      <c r="B120" s="58" t="s">
        <v>5199</v>
      </c>
      <c r="C120" s="58" t="s">
        <v>1035</v>
      </c>
      <c r="D120" s="58">
        <v>854</v>
      </c>
      <c r="E120" s="58" t="s">
        <v>33</v>
      </c>
      <c r="F120" s="58">
        <v>296</v>
      </c>
      <c r="G120" s="58" t="s">
        <v>134</v>
      </c>
      <c r="H120" s="58">
        <v>45</v>
      </c>
      <c r="I120" s="58" t="s">
        <v>110</v>
      </c>
      <c r="J120" s="58">
        <v>8</v>
      </c>
      <c r="K120" s="58" t="s">
        <v>213</v>
      </c>
      <c r="L120" s="58">
        <v>2768</v>
      </c>
      <c r="M120" s="58" t="s">
        <v>5588</v>
      </c>
      <c r="N120" s="58" t="s">
        <v>6161</v>
      </c>
      <c r="O120" s="58">
        <v>14779842</v>
      </c>
      <c r="P120" s="58" t="s">
        <v>6291</v>
      </c>
    </row>
    <row r="121" spans="1:23" x14ac:dyDescent="0.25">
      <c r="A121" s="58">
        <v>10120</v>
      </c>
      <c r="B121" s="58" t="s">
        <v>5199</v>
      </c>
      <c r="C121" s="58" t="s">
        <v>1035</v>
      </c>
      <c r="D121" s="58">
        <v>854</v>
      </c>
      <c r="E121" s="58" t="s">
        <v>33</v>
      </c>
      <c r="F121" s="58">
        <v>296</v>
      </c>
      <c r="G121" s="58" t="s">
        <v>134</v>
      </c>
      <c r="H121" s="58">
        <v>45</v>
      </c>
      <c r="I121" s="58" t="s">
        <v>219</v>
      </c>
      <c r="J121" s="58">
        <v>20</v>
      </c>
      <c r="K121" s="58" t="s">
        <v>4117</v>
      </c>
      <c r="L121" s="58">
        <v>1268</v>
      </c>
      <c r="M121" s="58" t="s">
        <v>5589</v>
      </c>
      <c r="N121" s="58" t="s">
        <v>6161</v>
      </c>
      <c r="O121" s="58">
        <v>14779842</v>
      </c>
      <c r="P121" s="58" t="s">
        <v>6291</v>
      </c>
      <c r="T121" s="55"/>
      <c r="W121" s="55"/>
    </row>
    <row r="122" spans="1:23" x14ac:dyDescent="0.25">
      <c r="A122" s="58">
        <v>10121</v>
      </c>
      <c r="B122" s="58" t="s">
        <v>5199</v>
      </c>
      <c r="C122" s="58" t="s">
        <v>1035</v>
      </c>
      <c r="D122" s="58">
        <v>854</v>
      </c>
      <c r="E122" s="58" t="s">
        <v>33</v>
      </c>
      <c r="F122" s="58">
        <v>296</v>
      </c>
      <c r="G122" s="58" t="s">
        <v>134</v>
      </c>
      <c r="H122" s="58">
        <v>45</v>
      </c>
      <c r="I122" s="58" t="s">
        <v>110</v>
      </c>
      <c r="J122" s="58">
        <v>8</v>
      </c>
      <c r="K122" s="58" t="s">
        <v>213</v>
      </c>
      <c r="L122" s="58">
        <v>2768</v>
      </c>
      <c r="M122" s="58" t="s">
        <v>5590</v>
      </c>
      <c r="N122" s="58" t="s">
        <v>6161</v>
      </c>
      <c r="O122" s="58">
        <v>15066832</v>
      </c>
      <c r="P122" s="58" t="s">
        <v>6291</v>
      </c>
    </row>
    <row r="123" spans="1:23" x14ac:dyDescent="0.25">
      <c r="A123" s="58">
        <v>10122</v>
      </c>
      <c r="B123" s="58" t="s">
        <v>5199</v>
      </c>
      <c r="C123" s="58" t="s">
        <v>1035</v>
      </c>
      <c r="D123" s="58">
        <v>854</v>
      </c>
      <c r="E123" s="58" t="s">
        <v>33</v>
      </c>
      <c r="F123" s="58">
        <v>296</v>
      </c>
      <c r="G123" s="58" t="s">
        <v>134</v>
      </c>
      <c r="H123" s="58">
        <v>45</v>
      </c>
      <c r="I123" s="58" t="s">
        <v>219</v>
      </c>
      <c r="J123" s="58">
        <v>20</v>
      </c>
      <c r="K123" s="58" t="s">
        <v>4117</v>
      </c>
      <c r="L123" s="58">
        <v>1268</v>
      </c>
      <c r="M123" s="58" t="s">
        <v>5591</v>
      </c>
      <c r="N123" s="58" t="s">
        <v>6161</v>
      </c>
      <c r="O123" s="58">
        <v>15066832</v>
      </c>
      <c r="P123" s="58" t="s">
        <v>6291</v>
      </c>
    </row>
    <row r="124" spans="1:23" x14ac:dyDescent="0.25">
      <c r="A124" s="58">
        <v>10123</v>
      </c>
      <c r="B124" s="58" t="s">
        <v>5199</v>
      </c>
      <c r="C124" s="58" t="s">
        <v>1035</v>
      </c>
      <c r="D124" s="58">
        <v>854</v>
      </c>
      <c r="E124" s="58" t="s">
        <v>33</v>
      </c>
      <c r="F124" s="58">
        <v>296</v>
      </c>
      <c r="G124" s="58" t="s">
        <v>134</v>
      </c>
      <c r="H124" s="58">
        <v>45</v>
      </c>
      <c r="I124" s="58" t="s">
        <v>114</v>
      </c>
      <c r="J124" s="58">
        <v>12</v>
      </c>
      <c r="K124" s="58" t="s">
        <v>202</v>
      </c>
      <c r="L124" s="58">
        <v>1768</v>
      </c>
      <c r="M124" s="58" t="s">
        <v>5592</v>
      </c>
      <c r="N124" s="58" t="s">
        <v>6161</v>
      </c>
      <c r="O124" s="58">
        <v>15066832</v>
      </c>
      <c r="P124" s="58" t="s">
        <v>6291</v>
      </c>
      <c r="T124" s="55"/>
      <c r="W124" s="55"/>
    </row>
    <row r="125" spans="1:23" x14ac:dyDescent="0.25">
      <c r="A125" s="58">
        <v>10124</v>
      </c>
      <c r="B125" s="58" t="s">
        <v>5199</v>
      </c>
      <c r="C125" s="58" t="s">
        <v>1035</v>
      </c>
      <c r="D125" s="58">
        <v>854</v>
      </c>
      <c r="E125" s="58" t="s">
        <v>33</v>
      </c>
      <c r="F125" s="58">
        <v>296</v>
      </c>
      <c r="G125" s="58" t="s">
        <v>134</v>
      </c>
      <c r="H125" s="58">
        <v>45</v>
      </c>
      <c r="I125" s="58" t="s">
        <v>110</v>
      </c>
      <c r="J125" s="58">
        <v>8</v>
      </c>
      <c r="K125" s="58" t="s">
        <v>213</v>
      </c>
      <c r="L125" s="58">
        <v>2768</v>
      </c>
      <c r="M125" s="58" t="s">
        <v>5593</v>
      </c>
      <c r="N125" s="58" t="s">
        <v>6161</v>
      </c>
      <c r="O125" s="58">
        <v>15066832</v>
      </c>
      <c r="P125" s="58" t="s">
        <v>6291</v>
      </c>
    </row>
    <row r="126" spans="1:23" x14ac:dyDescent="0.25">
      <c r="A126" s="58">
        <v>10125</v>
      </c>
      <c r="B126" s="58" t="s">
        <v>5199</v>
      </c>
      <c r="C126" s="58" t="s">
        <v>1035</v>
      </c>
      <c r="D126" s="58">
        <v>854</v>
      </c>
      <c r="E126" s="58" t="s">
        <v>33</v>
      </c>
      <c r="F126" s="58">
        <v>296</v>
      </c>
      <c r="G126" s="58" t="s">
        <v>134</v>
      </c>
      <c r="H126" s="58">
        <v>45</v>
      </c>
      <c r="I126" s="58" t="s">
        <v>219</v>
      </c>
      <c r="J126" s="58">
        <v>20</v>
      </c>
      <c r="K126" s="58" t="s">
        <v>4117</v>
      </c>
      <c r="L126" s="58">
        <v>1268</v>
      </c>
      <c r="M126" s="58" t="s">
        <v>5594</v>
      </c>
      <c r="N126" s="58" t="s">
        <v>6161</v>
      </c>
      <c r="O126" s="58">
        <v>15066832</v>
      </c>
      <c r="P126" s="58" t="s">
        <v>6291</v>
      </c>
    </row>
    <row r="127" spans="1:23" x14ac:dyDescent="0.25">
      <c r="A127" s="58">
        <v>10126</v>
      </c>
      <c r="B127" s="58" t="s">
        <v>5199</v>
      </c>
      <c r="C127" s="58" t="s">
        <v>1035</v>
      </c>
      <c r="D127" s="58">
        <v>854</v>
      </c>
      <c r="E127" s="58" t="s">
        <v>33</v>
      </c>
      <c r="F127" s="58">
        <v>296</v>
      </c>
      <c r="G127" s="58" t="s">
        <v>134</v>
      </c>
      <c r="H127" s="58">
        <v>45</v>
      </c>
      <c r="I127" s="58" t="s">
        <v>114</v>
      </c>
      <c r="J127" s="58">
        <v>12</v>
      </c>
      <c r="K127" s="58" t="s">
        <v>202</v>
      </c>
      <c r="L127" s="58">
        <v>1768</v>
      </c>
      <c r="M127" s="58" t="s">
        <v>5595</v>
      </c>
      <c r="N127" s="58" t="s">
        <v>6161</v>
      </c>
      <c r="O127" s="58">
        <v>15066832</v>
      </c>
      <c r="P127" s="58" t="s">
        <v>6291</v>
      </c>
      <c r="T127" s="55"/>
      <c r="W127" s="55"/>
    </row>
    <row r="128" spans="1:23" x14ac:dyDescent="0.25">
      <c r="A128" s="58">
        <v>10127</v>
      </c>
      <c r="B128" s="58" t="s">
        <v>5199</v>
      </c>
      <c r="C128" s="58" t="s">
        <v>1035</v>
      </c>
      <c r="D128" s="58">
        <v>854</v>
      </c>
      <c r="E128" s="58" t="s">
        <v>33</v>
      </c>
      <c r="F128" s="58">
        <v>296</v>
      </c>
      <c r="G128" s="58" t="s">
        <v>134</v>
      </c>
      <c r="H128" s="58">
        <v>45</v>
      </c>
      <c r="I128" s="58" t="s">
        <v>114</v>
      </c>
      <c r="J128" s="58">
        <v>12</v>
      </c>
      <c r="K128" s="58" t="s">
        <v>202</v>
      </c>
      <c r="L128" s="58">
        <v>1768</v>
      </c>
      <c r="M128" s="58" t="s">
        <v>5596</v>
      </c>
      <c r="N128" s="58" t="s">
        <v>6161</v>
      </c>
      <c r="O128" s="58">
        <v>15497317</v>
      </c>
      <c r="P128" s="58" t="s">
        <v>6291</v>
      </c>
      <c r="T128" s="55"/>
      <c r="W128" s="55"/>
    </row>
    <row r="129" spans="1:23" x14ac:dyDescent="0.25">
      <c r="A129" s="58">
        <v>10128</v>
      </c>
      <c r="B129" s="58" t="s">
        <v>5199</v>
      </c>
      <c r="C129" s="58" t="s">
        <v>1035</v>
      </c>
      <c r="D129" s="58">
        <v>854</v>
      </c>
      <c r="E129" s="58" t="s">
        <v>33</v>
      </c>
      <c r="F129" s="58">
        <v>296</v>
      </c>
      <c r="G129" s="58" t="s">
        <v>134</v>
      </c>
      <c r="H129" s="58">
        <v>45</v>
      </c>
      <c r="I129" s="58" t="s">
        <v>219</v>
      </c>
      <c r="J129" s="58">
        <v>20</v>
      </c>
      <c r="K129" s="58" t="s">
        <v>202</v>
      </c>
      <c r="L129" s="58">
        <v>1768</v>
      </c>
      <c r="M129" s="58" t="s">
        <v>5597</v>
      </c>
      <c r="N129" s="58" t="s">
        <v>6161</v>
      </c>
      <c r="O129" s="58">
        <v>15784307</v>
      </c>
      <c r="P129" s="58" t="s">
        <v>6291</v>
      </c>
      <c r="T129" s="55"/>
      <c r="W129" s="55"/>
    </row>
    <row r="130" spans="1:23" x14ac:dyDescent="0.25">
      <c r="A130" s="58">
        <v>10129</v>
      </c>
      <c r="B130" s="58" t="s">
        <v>5199</v>
      </c>
      <c r="C130" s="58" t="s">
        <v>1035</v>
      </c>
      <c r="D130" s="58">
        <v>854</v>
      </c>
      <c r="E130" s="58" t="s">
        <v>33</v>
      </c>
      <c r="F130" s="58">
        <v>296</v>
      </c>
      <c r="G130" s="58" t="s">
        <v>134</v>
      </c>
      <c r="H130" s="58">
        <v>45</v>
      </c>
      <c r="I130" s="58" t="s">
        <v>114</v>
      </c>
      <c r="J130" s="58">
        <v>12</v>
      </c>
      <c r="K130" s="58" t="s">
        <v>213</v>
      </c>
      <c r="L130" s="58">
        <v>2768</v>
      </c>
      <c r="M130" s="58" t="s">
        <v>5598</v>
      </c>
      <c r="N130" s="58" t="s">
        <v>6161</v>
      </c>
      <c r="O130" s="58">
        <v>15784307</v>
      </c>
      <c r="P130" s="58" t="s">
        <v>6291</v>
      </c>
      <c r="T130" s="55"/>
      <c r="W130" s="55"/>
    </row>
    <row r="131" spans="1:23" x14ac:dyDescent="0.25">
      <c r="A131" s="58">
        <v>10130</v>
      </c>
      <c r="B131" s="58" t="s">
        <v>5199</v>
      </c>
      <c r="C131" s="58" t="s">
        <v>1035</v>
      </c>
      <c r="D131" s="58">
        <v>854</v>
      </c>
      <c r="E131" s="58" t="s">
        <v>33</v>
      </c>
      <c r="F131" s="58">
        <v>296</v>
      </c>
      <c r="G131" s="58" t="s">
        <v>134</v>
      </c>
      <c r="H131" s="58">
        <v>45</v>
      </c>
      <c r="I131" s="58" t="s">
        <v>219</v>
      </c>
      <c r="J131" s="58">
        <v>20</v>
      </c>
      <c r="K131" s="58" t="s">
        <v>202</v>
      </c>
      <c r="L131" s="58">
        <v>1768</v>
      </c>
      <c r="M131" s="58" t="s">
        <v>5599</v>
      </c>
      <c r="N131" s="58" t="s">
        <v>6161</v>
      </c>
      <c r="O131" s="58">
        <v>15784307</v>
      </c>
      <c r="P131" s="58" t="s">
        <v>6291</v>
      </c>
      <c r="T131" s="10"/>
      <c r="W131" s="10"/>
    </row>
    <row r="132" spans="1:23" x14ac:dyDescent="0.25">
      <c r="A132" s="58">
        <v>10131</v>
      </c>
      <c r="B132" s="58" t="s">
        <v>5199</v>
      </c>
      <c r="C132" s="58" t="s">
        <v>1035</v>
      </c>
      <c r="D132" s="58">
        <v>854</v>
      </c>
      <c r="E132" s="58" t="s">
        <v>33</v>
      </c>
      <c r="F132" s="58">
        <v>296</v>
      </c>
      <c r="G132" s="58" t="s">
        <v>134</v>
      </c>
      <c r="H132" s="58">
        <v>45</v>
      </c>
      <c r="I132" s="58" t="s">
        <v>114</v>
      </c>
      <c r="J132" s="58">
        <v>12</v>
      </c>
      <c r="K132" s="58" t="s">
        <v>213</v>
      </c>
      <c r="L132" s="58">
        <v>2768</v>
      </c>
      <c r="M132" s="58" t="s">
        <v>5600</v>
      </c>
      <c r="N132" s="58" t="s">
        <v>6161</v>
      </c>
      <c r="O132" s="58">
        <v>15784307</v>
      </c>
      <c r="P132" s="58" t="s">
        <v>6291</v>
      </c>
    </row>
    <row r="133" spans="1:23" x14ac:dyDescent="0.25">
      <c r="A133" s="58">
        <v>10132</v>
      </c>
      <c r="B133" s="58" t="s">
        <v>5415</v>
      </c>
      <c r="C133" s="58" t="s">
        <v>349</v>
      </c>
      <c r="D133" s="58">
        <v>859</v>
      </c>
      <c r="E133" s="58" t="s">
        <v>33</v>
      </c>
      <c r="F133" s="58">
        <v>296</v>
      </c>
      <c r="G133" s="58" t="s">
        <v>102</v>
      </c>
      <c r="H133" s="58">
        <v>40</v>
      </c>
      <c r="I133" s="58" t="s">
        <v>110</v>
      </c>
      <c r="J133" s="58">
        <v>8</v>
      </c>
      <c r="K133" s="58" t="s">
        <v>202</v>
      </c>
      <c r="L133" s="58">
        <v>1768</v>
      </c>
      <c r="M133" s="58" t="s">
        <v>5601</v>
      </c>
      <c r="N133" s="58" t="s">
        <v>6155</v>
      </c>
      <c r="O133" s="58">
        <v>10459064</v>
      </c>
      <c r="P133" s="58" t="s">
        <v>6287</v>
      </c>
    </row>
    <row r="134" spans="1:23" x14ac:dyDescent="0.25">
      <c r="A134" s="58">
        <v>10133</v>
      </c>
      <c r="B134" s="58" t="s">
        <v>5415</v>
      </c>
      <c r="C134" s="58" t="s">
        <v>349</v>
      </c>
      <c r="D134" s="58">
        <v>859</v>
      </c>
      <c r="E134" s="58" t="s">
        <v>33</v>
      </c>
      <c r="F134" s="58">
        <v>296</v>
      </c>
      <c r="G134" s="58" t="s">
        <v>102</v>
      </c>
      <c r="H134" s="58">
        <v>40</v>
      </c>
      <c r="I134" s="58" t="s">
        <v>114</v>
      </c>
      <c r="J134" s="58">
        <v>12</v>
      </c>
      <c r="K134" s="58" t="s">
        <v>202</v>
      </c>
      <c r="L134" s="58">
        <v>1768</v>
      </c>
      <c r="M134" s="58" t="s">
        <v>5602</v>
      </c>
      <c r="N134" s="58" t="s">
        <v>6155</v>
      </c>
      <c r="O134" s="58">
        <v>11034766</v>
      </c>
      <c r="P134" s="58" t="s">
        <v>6287</v>
      </c>
    </row>
    <row r="135" spans="1:23" x14ac:dyDescent="0.25">
      <c r="A135" s="58">
        <v>10134</v>
      </c>
      <c r="B135" s="58" t="s">
        <v>5401</v>
      </c>
      <c r="C135" s="58" t="s">
        <v>349</v>
      </c>
      <c r="D135" s="58">
        <v>859</v>
      </c>
      <c r="E135" s="58" t="s">
        <v>33</v>
      </c>
      <c r="F135" s="58">
        <v>296</v>
      </c>
      <c r="G135" s="58" t="s">
        <v>229</v>
      </c>
      <c r="H135" s="58">
        <v>90</v>
      </c>
      <c r="I135" s="58" t="s">
        <v>110</v>
      </c>
      <c r="J135" s="58">
        <v>8</v>
      </c>
      <c r="K135" s="58" t="s">
        <v>206</v>
      </c>
      <c r="L135" s="58">
        <v>1384</v>
      </c>
      <c r="M135" s="58" t="s">
        <v>5603</v>
      </c>
      <c r="N135" s="58" t="s">
        <v>6131</v>
      </c>
      <c r="O135" s="58">
        <v>11034766</v>
      </c>
      <c r="P135" s="58" t="s">
        <v>6269</v>
      </c>
    </row>
    <row r="136" spans="1:23" x14ac:dyDescent="0.25">
      <c r="A136" s="58">
        <v>10135</v>
      </c>
      <c r="B136" s="58" t="s">
        <v>5401</v>
      </c>
      <c r="C136" s="58" t="s">
        <v>349</v>
      </c>
      <c r="D136" s="58">
        <v>859</v>
      </c>
      <c r="E136" s="58" t="s">
        <v>33</v>
      </c>
      <c r="F136" s="58">
        <v>296</v>
      </c>
      <c r="G136" s="58" t="s">
        <v>229</v>
      </c>
      <c r="H136" s="58">
        <v>90</v>
      </c>
      <c r="I136" s="58" t="s">
        <v>110</v>
      </c>
      <c r="J136" s="58">
        <v>8</v>
      </c>
      <c r="K136" s="58" t="s">
        <v>202</v>
      </c>
      <c r="L136" s="58">
        <v>1768</v>
      </c>
      <c r="M136" s="58" t="s">
        <v>5604</v>
      </c>
      <c r="N136" s="58" t="s">
        <v>6131</v>
      </c>
      <c r="O136" s="58">
        <v>11608746</v>
      </c>
      <c r="P136" s="58" t="s">
        <v>6269</v>
      </c>
    </row>
    <row r="137" spans="1:23" x14ac:dyDescent="0.25">
      <c r="A137" s="58">
        <v>10136</v>
      </c>
      <c r="B137" s="58" t="s">
        <v>167</v>
      </c>
      <c r="C137" s="58" t="s">
        <v>349</v>
      </c>
      <c r="D137" s="58">
        <v>859</v>
      </c>
      <c r="E137" s="58" t="s">
        <v>33</v>
      </c>
      <c r="F137" s="58">
        <v>296</v>
      </c>
      <c r="G137" s="58" t="s">
        <v>102</v>
      </c>
      <c r="H137" s="58">
        <v>40</v>
      </c>
      <c r="I137" s="58" t="s">
        <v>114</v>
      </c>
      <c r="J137" s="58">
        <v>12</v>
      </c>
      <c r="K137" s="58" t="s">
        <v>261</v>
      </c>
      <c r="L137" s="58">
        <v>2384</v>
      </c>
      <c r="M137" s="58" t="s">
        <v>5605</v>
      </c>
      <c r="N137" s="58" t="s">
        <v>6144</v>
      </c>
      <c r="O137" s="58">
        <v>12182726</v>
      </c>
      <c r="P137" s="58" t="s">
        <v>6278</v>
      </c>
    </row>
    <row r="138" spans="1:23" x14ac:dyDescent="0.25">
      <c r="A138" s="58">
        <v>10137</v>
      </c>
      <c r="B138" s="58" t="s">
        <v>167</v>
      </c>
      <c r="C138" s="58" t="s">
        <v>349</v>
      </c>
      <c r="D138" s="58">
        <v>859</v>
      </c>
      <c r="E138" s="58" t="s">
        <v>33</v>
      </c>
      <c r="F138" s="58">
        <v>296</v>
      </c>
      <c r="G138" s="58" t="s">
        <v>102</v>
      </c>
      <c r="H138" s="58">
        <v>40</v>
      </c>
      <c r="I138" s="58" t="s">
        <v>114</v>
      </c>
      <c r="J138" s="58">
        <v>12</v>
      </c>
      <c r="K138" s="58" t="s">
        <v>213</v>
      </c>
      <c r="L138" s="58">
        <v>2768</v>
      </c>
      <c r="M138" s="58" t="s">
        <v>5606</v>
      </c>
      <c r="N138" s="58" t="s">
        <v>6144</v>
      </c>
      <c r="O138" s="58">
        <v>12900201</v>
      </c>
      <c r="P138" s="58" t="s">
        <v>6278</v>
      </c>
    </row>
    <row r="139" spans="1:23" x14ac:dyDescent="0.25">
      <c r="A139" s="58">
        <v>10138</v>
      </c>
      <c r="B139" s="58" t="s">
        <v>167</v>
      </c>
      <c r="C139" s="58" t="s">
        <v>349</v>
      </c>
      <c r="D139" s="58">
        <v>859</v>
      </c>
      <c r="E139" s="58" t="s">
        <v>33</v>
      </c>
      <c r="F139" s="58">
        <v>296</v>
      </c>
      <c r="G139" s="58" t="s">
        <v>102</v>
      </c>
      <c r="H139" s="58">
        <v>40</v>
      </c>
      <c r="I139" s="58" t="s">
        <v>110</v>
      </c>
      <c r="J139" s="58">
        <v>8</v>
      </c>
      <c r="K139" s="58" t="s">
        <v>213</v>
      </c>
      <c r="L139" s="58">
        <v>2768</v>
      </c>
      <c r="M139" s="58" t="s">
        <v>5607</v>
      </c>
      <c r="N139" s="58" t="s">
        <v>6144</v>
      </c>
      <c r="O139" s="58">
        <v>13617676</v>
      </c>
      <c r="P139" s="58" t="s">
        <v>6278</v>
      </c>
    </row>
    <row r="140" spans="1:23" x14ac:dyDescent="0.25">
      <c r="A140" s="58">
        <v>10139</v>
      </c>
      <c r="B140" s="58" t="s">
        <v>5420</v>
      </c>
      <c r="C140" s="58" t="s">
        <v>349</v>
      </c>
      <c r="D140" s="58">
        <v>859</v>
      </c>
      <c r="E140" s="58" t="s">
        <v>33</v>
      </c>
      <c r="F140" s="58">
        <v>296</v>
      </c>
      <c r="G140" s="58" t="s">
        <v>132</v>
      </c>
      <c r="H140" s="58">
        <v>50</v>
      </c>
      <c r="I140" s="58" t="s">
        <v>110</v>
      </c>
      <c r="J140" s="58">
        <v>8</v>
      </c>
      <c r="K140" s="58" t="s">
        <v>202</v>
      </c>
      <c r="L140" s="58">
        <v>1768</v>
      </c>
      <c r="M140" s="58" t="s">
        <v>5608</v>
      </c>
      <c r="N140" s="58" t="s">
        <v>6163</v>
      </c>
      <c r="O140" s="58">
        <v>14622141</v>
      </c>
      <c r="P140" s="58" t="s">
        <v>6290</v>
      </c>
    </row>
    <row r="141" spans="1:23" x14ac:dyDescent="0.25">
      <c r="A141" s="58">
        <v>10140</v>
      </c>
      <c r="B141" s="58" t="s">
        <v>5404</v>
      </c>
      <c r="C141" s="58" t="s">
        <v>349</v>
      </c>
      <c r="D141" s="58">
        <v>859</v>
      </c>
      <c r="E141" s="58" t="s">
        <v>33</v>
      </c>
      <c r="F141" s="58">
        <v>296</v>
      </c>
      <c r="G141" s="58" t="s">
        <v>462</v>
      </c>
      <c r="H141" s="58">
        <v>80</v>
      </c>
      <c r="I141" s="58" t="s">
        <v>99</v>
      </c>
      <c r="J141" s="58">
        <v>16</v>
      </c>
      <c r="K141" s="58" t="s">
        <v>202</v>
      </c>
      <c r="L141" s="58">
        <v>1768</v>
      </c>
      <c r="M141" s="58" t="s">
        <v>5609</v>
      </c>
      <c r="N141" s="58" t="s">
        <v>6134</v>
      </c>
      <c r="O141" s="58">
        <v>14765636</v>
      </c>
      <c r="P141" s="58" t="s">
        <v>6271</v>
      </c>
    </row>
    <row r="142" spans="1:23" x14ac:dyDescent="0.25">
      <c r="A142" s="58">
        <v>10141</v>
      </c>
      <c r="B142" s="58" t="s">
        <v>5416</v>
      </c>
      <c r="C142" s="58" t="s">
        <v>349</v>
      </c>
      <c r="D142" s="58">
        <v>859</v>
      </c>
      <c r="E142" s="58" t="s">
        <v>33</v>
      </c>
      <c r="F142" s="58">
        <v>296</v>
      </c>
      <c r="G142" s="58" t="s">
        <v>132</v>
      </c>
      <c r="H142" s="58">
        <v>50</v>
      </c>
      <c r="I142" s="58" t="s">
        <v>110</v>
      </c>
      <c r="J142" s="58">
        <v>8</v>
      </c>
      <c r="K142" s="58" t="s">
        <v>4117</v>
      </c>
      <c r="L142" s="58">
        <v>1268</v>
      </c>
      <c r="M142" s="58" t="s">
        <v>5610</v>
      </c>
      <c r="N142" s="58" t="s">
        <v>6156</v>
      </c>
      <c r="O142" s="58">
        <v>15353822</v>
      </c>
      <c r="P142" s="58" t="s">
        <v>6289</v>
      </c>
    </row>
    <row r="143" spans="1:23" x14ac:dyDescent="0.25">
      <c r="A143" s="58">
        <v>10142</v>
      </c>
      <c r="B143" s="58" t="s">
        <v>5414</v>
      </c>
      <c r="C143" s="58" t="s">
        <v>349</v>
      </c>
      <c r="D143" s="58">
        <v>859</v>
      </c>
      <c r="E143" s="58" t="s">
        <v>33</v>
      </c>
      <c r="F143" s="58">
        <v>296</v>
      </c>
      <c r="G143" s="58" t="s">
        <v>102</v>
      </c>
      <c r="H143" s="58">
        <v>40</v>
      </c>
      <c r="I143" s="58" t="s">
        <v>110</v>
      </c>
      <c r="J143" s="58">
        <v>8</v>
      </c>
      <c r="K143" s="58" t="s">
        <v>4117</v>
      </c>
      <c r="L143" s="58">
        <v>1268</v>
      </c>
      <c r="M143" s="58" t="s">
        <v>5611</v>
      </c>
      <c r="N143" s="58" t="s">
        <v>6154</v>
      </c>
      <c r="O143" s="58">
        <v>15353822</v>
      </c>
      <c r="P143" s="58" t="s">
        <v>6288</v>
      </c>
    </row>
    <row r="144" spans="1:23" x14ac:dyDescent="0.25">
      <c r="A144" s="58">
        <v>10143</v>
      </c>
      <c r="B144" s="58" t="s">
        <v>5414</v>
      </c>
      <c r="C144" s="58" t="s">
        <v>349</v>
      </c>
      <c r="D144" s="58">
        <v>859</v>
      </c>
      <c r="E144" s="58" t="s">
        <v>33</v>
      </c>
      <c r="F144" s="58">
        <v>296</v>
      </c>
      <c r="G144" s="58" t="s">
        <v>102</v>
      </c>
      <c r="H144" s="58">
        <v>40</v>
      </c>
      <c r="I144" s="58" t="s">
        <v>110</v>
      </c>
      <c r="J144" s="58">
        <v>8</v>
      </c>
      <c r="K144" s="58" t="s">
        <v>4117</v>
      </c>
      <c r="L144" s="58">
        <v>1268</v>
      </c>
      <c r="M144" s="58" t="s">
        <v>5612</v>
      </c>
      <c r="N144" s="58" t="s">
        <v>6154</v>
      </c>
      <c r="O144" s="58">
        <v>15353822</v>
      </c>
      <c r="P144" s="58" t="s">
        <v>6288</v>
      </c>
    </row>
    <row r="145" spans="1:16" x14ac:dyDescent="0.25">
      <c r="A145" s="58">
        <v>10144</v>
      </c>
      <c r="B145" s="58" t="s">
        <v>5416</v>
      </c>
      <c r="C145" s="58" t="s">
        <v>349</v>
      </c>
      <c r="D145" s="58">
        <v>859</v>
      </c>
      <c r="E145" s="58" t="s">
        <v>33</v>
      </c>
      <c r="F145" s="58">
        <v>296</v>
      </c>
      <c r="G145" s="58" t="s">
        <v>132</v>
      </c>
      <c r="H145" s="58">
        <v>50</v>
      </c>
      <c r="I145" s="58" t="s">
        <v>110</v>
      </c>
      <c r="J145" s="58">
        <v>8</v>
      </c>
      <c r="K145" s="58" t="s">
        <v>202</v>
      </c>
      <c r="L145" s="58">
        <v>1768</v>
      </c>
      <c r="M145" s="58" t="s">
        <v>5613</v>
      </c>
      <c r="N145" s="58" t="s">
        <v>6156</v>
      </c>
      <c r="O145" s="58">
        <v>15353822</v>
      </c>
      <c r="P145" s="58" t="s">
        <v>6289</v>
      </c>
    </row>
    <row r="146" spans="1:16" x14ac:dyDescent="0.25">
      <c r="A146" s="58">
        <v>10145</v>
      </c>
      <c r="B146" s="58" t="s">
        <v>5416</v>
      </c>
      <c r="C146" s="58" t="s">
        <v>349</v>
      </c>
      <c r="D146" s="58">
        <v>859</v>
      </c>
      <c r="E146" s="58" t="s">
        <v>33</v>
      </c>
      <c r="F146" s="58">
        <v>296</v>
      </c>
      <c r="G146" s="58" t="s">
        <v>102</v>
      </c>
      <c r="H146" s="58">
        <v>40</v>
      </c>
      <c r="I146" s="58" t="s">
        <v>110</v>
      </c>
      <c r="J146" s="58">
        <v>8</v>
      </c>
      <c r="K146" s="58" t="s">
        <v>202</v>
      </c>
      <c r="L146" s="58">
        <v>1768</v>
      </c>
      <c r="M146" s="58" t="s">
        <v>5614</v>
      </c>
      <c r="N146" s="58" t="s">
        <v>6156</v>
      </c>
      <c r="O146" s="58">
        <v>15353822</v>
      </c>
      <c r="P146" s="58" t="s">
        <v>6289</v>
      </c>
    </row>
    <row r="147" spans="1:16" x14ac:dyDescent="0.25">
      <c r="A147" s="58">
        <v>10146</v>
      </c>
      <c r="B147" s="58" t="s">
        <v>5416</v>
      </c>
      <c r="C147" s="58" t="s">
        <v>349</v>
      </c>
      <c r="D147" s="58">
        <v>859</v>
      </c>
      <c r="E147" s="58" t="s">
        <v>33</v>
      </c>
      <c r="F147" s="58">
        <v>296</v>
      </c>
      <c r="G147" s="58" t="s">
        <v>102</v>
      </c>
      <c r="H147" s="58">
        <v>40</v>
      </c>
      <c r="I147" s="58" t="s">
        <v>110</v>
      </c>
      <c r="J147" s="58">
        <v>8</v>
      </c>
      <c r="K147" s="58" t="s">
        <v>202</v>
      </c>
      <c r="L147" s="58">
        <v>1768</v>
      </c>
      <c r="M147" s="58" t="s">
        <v>5615</v>
      </c>
      <c r="N147" s="58" t="s">
        <v>6156</v>
      </c>
      <c r="O147" s="58">
        <v>15353822</v>
      </c>
      <c r="P147" s="58" t="s">
        <v>6289</v>
      </c>
    </row>
    <row r="148" spans="1:16" x14ac:dyDescent="0.25">
      <c r="A148" s="58">
        <v>10147</v>
      </c>
      <c r="B148" s="58" t="s">
        <v>5416</v>
      </c>
      <c r="C148" s="58" t="s">
        <v>349</v>
      </c>
      <c r="D148" s="58">
        <v>859</v>
      </c>
      <c r="E148" s="58" t="s">
        <v>33</v>
      </c>
      <c r="F148" s="58">
        <v>296</v>
      </c>
      <c r="G148" s="58" t="s">
        <v>102</v>
      </c>
      <c r="H148" s="58">
        <v>40</v>
      </c>
      <c r="I148" s="58" t="s">
        <v>110</v>
      </c>
      <c r="J148" s="58">
        <v>8</v>
      </c>
      <c r="K148" s="58" t="s">
        <v>4117</v>
      </c>
      <c r="L148" s="58">
        <v>1268</v>
      </c>
      <c r="M148" s="58" t="s">
        <v>5616</v>
      </c>
      <c r="N148" s="58" t="s">
        <v>6156</v>
      </c>
      <c r="O148" s="58">
        <v>15353822</v>
      </c>
      <c r="P148" s="58" t="s">
        <v>6289</v>
      </c>
    </row>
    <row r="149" spans="1:16" x14ac:dyDescent="0.25">
      <c r="A149" s="58">
        <v>10148</v>
      </c>
      <c r="B149" s="58" t="s">
        <v>5416</v>
      </c>
      <c r="C149" s="58" t="s">
        <v>349</v>
      </c>
      <c r="D149" s="58">
        <v>859</v>
      </c>
      <c r="E149" s="58" t="s">
        <v>33</v>
      </c>
      <c r="F149" s="58">
        <v>296</v>
      </c>
      <c r="G149" s="58" t="s">
        <v>102</v>
      </c>
      <c r="H149" s="58">
        <v>40</v>
      </c>
      <c r="I149" s="58" t="s">
        <v>110</v>
      </c>
      <c r="J149" s="58">
        <v>8</v>
      </c>
      <c r="K149" s="58" t="s">
        <v>202</v>
      </c>
      <c r="L149" s="58">
        <v>1768</v>
      </c>
      <c r="M149" s="58" t="s">
        <v>5617</v>
      </c>
      <c r="N149" s="58" t="s">
        <v>6156</v>
      </c>
      <c r="O149" s="58">
        <v>15353822</v>
      </c>
      <c r="P149" s="58" t="s">
        <v>6289</v>
      </c>
    </row>
    <row r="150" spans="1:16" x14ac:dyDescent="0.25">
      <c r="A150" s="58">
        <v>10149</v>
      </c>
      <c r="B150" s="58" t="s">
        <v>5417</v>
      </c>
      <c r="C150" s="58" t="s">
        <v>349</v>
      </c>
      <c r="D150" s="58">
        <v>859</v>
      </c>
      <c r="E150" s="58" t="s">
        <v>33</v>
      </c>
      <c r="F150" s="58">
        <v>296</v>
      </c>
      <c r="G150" s="58" t="s">
        <v>132</v>
      </c>
      <c r="H150" s="58">
        <v>50</v>
      </c>
      <c r="I150" s="58" t="s">
        <v>110</v>
      </c>
      <c r="J150" s="58">
        <v>8</v>
      </c>
      <c r="K150" s="58" t="s">
        <v>4117</v>
      </c>
      <c r="L150" s="58">
        <v>1268</v>
      </c>
      <c r="M150" s="58" t="s">
        <v>5618</v>
      </c>
      <c r="N150" s="58" t="s">
        <v>6156</v>
      </c>
      <c r="O150" s="58">
        <v>15353822</v>
      </c>
      <c r="P150" s="58" t="s">
        <v>6289</v>
      </c>
    </row>
    <row r="151" spans="1:16" x14ac:dyDescent="0.25">
      <c r="A151" s="58">
        <v>10150</v>
      </c>
      <c r="B151" s="58" t="s">
        <v>5417</v>
      </c>
      <c r="C151" s="58" t="s">
        <v>349</v>
      </c>
      <c r="D151" s="58">
        <v>859</v>
      </c>
      <c r="E151" s="58" t="s">
        <v>33</v>
      </c>
      <c r="F151" s="58">
        <v>296</v>
      </c>
      <c r="G151" s="58" t="s">
        <v>132</v>
      </c>
      <c r="H151" s="58">
        <v>50</v>
      </c>
      <c r="I151" s="58" t="s">
        <v>110</v>
      </c>
      <c r="J151" s="58">
        <v>8</v>
      </c>
      <c r="K151" s="58" t="s">
        <v>202</v>
      </c>
      <c r="L151" s="58">
        <v>1768</v>
      </c>
      <c r="M151" s="58" t="s">
        <v>5619</v>
      </c>
      <c r="N151" s="58" t="s">
        <v>6156</v>
      </c>
      <c r="O151" s="58">
        <v>15353822</v>
      </c>
      <c r="P151" s="58" t="s">
        <v>6289</v>
      </c>
    </row>
    <row r="152" spans="1:16" x14ac:dyDescent="0.25">
      <c r="A152" s="58">
        <v>10151</v>
      </c>
      <c r="B152" s="58" t="s">
        <v>5417</v>
      </c>
      <c r="C152" s="58" t="s">
        <v>349</v>
      </c>
      <c r="D152" s="58">
        <v>859</v>
      </c>
      <c r="E152" s="58" t="s">
        <v>33</v>
      </c>
      <c r="F152" s="58">
        <v>296</v>
      </c>
      <c r="G152" s="58" t="s">
        <v>132</v>
      </c>
      <c r="H152" s="58">
        <v>50</v>
      </c>
      <c r="I152" s="58" t="s">
        <v>110</v>
      </c>
      <c r="J152" s="58">
        <v>8</v>
      </c>
      <c r="K152" s="58" t="s">
        <v>4117</v>
      </c>
      <c r="L152" s="58">
        <v>1268</v>
      </c>
      <c r="M152" s="58" t="s">
        <v>5620</v>
      </c>
      <c r="N152" s="58" t="s">
        <v>6156</v>
      </c>
      <c r="O152" s="58">
        <v>15353822</v>
      </c>
      <c r="P152" s="58" t="s">
        <v>6289</v>
      </c>
    </row>
    <row r="153" spans="1:16" x14ac:dyDescent="0.25">
      <c r="A153" s="58">
        <v>10152</v>
      </c>
      <c r="B153" s="58" t="s">
        <v>5417</v>
      </c>
      <c r="C153" s="58" t="s">
        <v>349</v>
      </c>
      <c r="D153" s="58">
        <v>859</v>
      </c>
      <c r="E153" s="58" t="s">
        <v>33</v>
      </c>
      <c r="F153" s="58">
        <v>296</v>
      </c>
      <c r="G153" s="58" t="s">
        <v>132</v>
      </c>
      <c r="H153" s="58">
        <v>50</v>
      </c>
      <c r="I153" s="58" t="s">
        <v>110</v>
      </c>
      <c r="J153" s="58">
        <v>8</v>
      </c>
      <c r="K153" s="58" t="s">
        <v>202</v>
      </c>
      <c r="L153" s="58">
        <v>1768</v>
      </c>
      <c r="M153" s="58" t="s">
        <v>5621</v>
      </c>
      <c r="N153" s="58" t="s">
        <v>6156</v>
      </c>
      <c r="O153" s="58">
        <v>15353822</v>
      </c>
      <c r="P153" s="58" t="s">
        <v>6289</v>
      </c>
    </row>
    <row r="154" spans="1:16" x14ac:dyDescent="0.25">
      <c r="A154" s="58">
        <v>10153</v>
      </c>
      <c r="B154" s="58" t="s">
        <v>5420</v>
      </c>
      <c r="C154" s="58" t="s">
        <v>349</v>
      </c>
      <c r="D154" s="58">
        <v>859</v>
      </c>
      <c r="E154" s="58" t="s">
        <v>33</v>
      </c>
      <c r="F154" s="58">
        <v>296</v>
      </c>
      <c r="G154" s="58" t="s">
        <v>132</v>
      </c>
      <c r="H154" s="58">
        <v>50</v>
      </c>
      <c r="I154" s="58" t="s">
        <v>114</v>
      </c>
      <c r="J154" s="58">
        <v>12</v>
      </c>
      <c r="K154" s="58" t="s">
        <v>202</v>
      </c>
      <c r="L154" s="58">
        <v>1768</v>
      </c>
      <c r="M154" s="58" t="s">
        <v>5622</v>
      </c>
      <c r="N154" s="58" t="s">
        <v>6163</v>
      </c>
      <c r="O154" s="58">
        <v>15770101</v>
      </c>
      <c r="P154" s="58" t="s">
        <v>6290</v>
      </c>
    </row>
    <row r="155" spans="1:16" x14ac:dyDescent="0.25">
      <c r="A155" s="58">
        <v>10154</v>
      </c>
      <c r="B155" s="58" t="s">
        <v>5421</v>
      </c>
      <c r="C155" s="58" t="s">
        <v>349</v>
      </c>
      <c r="D155" s="58">
        <v>859</v>
      </c>
      <c r="E155" s="58" t="s">
        <v>33</v>
      </c>
      <c r="F155" s="58">
        <v>296</v>
      </c>
      <c r="G155" s="58" t="s">
        <v>134</v>
      </c>
      <c r="H155" s="58">
        <v>45</v>
      </c>
      <c r="I155" s="58" t="s">
        <v>110</v>
      </c>
      <c r="J155" s="58">
        <v>8</v>
      </c>
      <c r="K155" s="58" t="s">
        <v>6094</v>
      </c>
      <c r="L155" s="58">
        <v>1540</v>
      </c>
      <c r="M155" s="58" t="s">
        <v>5623</v>
      </c>
      <c r="N155" s="58" t="s">
        <v>6164</v>
      </c>
      <c r="O155" s="58">
        <v>15784307</v>
      </c>
      <c r="P155" s="58" t="s">
        <v>6293</v>
      </c>
    </row>
    <row r="156" spans="1:16" x14ac:dyDescent="0.25">
      <c r="A156" s="58">
        <v>10155</v>
      </c>
      <c r="B156" s="58" t="s">
        <v>5421</v>
      </c>
      <c r="C156" s="58" t="s">
        <v>349</v>
      </c>
      <c r="D156" s="58">
        <v>859</v>
      </c>
      <c r="E156" s="58" t="s">
        <v>33</v>
      </c>
      <c r="F156" s="58">
        <v>296</v>
      </c>
      <c r="G156" s="58" t="s">
        <v>134</v>
      </c>
      <c r="H156" s="58">
        <v>45</v>
      </c>
      <c r="I156" s="58" t="s">
        <v>110</v>
      </c>
      <c r="J156" s="58">
        <v>8</v>
      </c>
      <c r="K156" s="58" t="s">
        <v>6095</v>
      </c>
      <c r="L156" s="58">
        <v>1040</v>
      </c>
      <c r="M156" s="58" t="s">
        <v>5624</v>
      </c>
      <c r="N156" s="58" t="s">
        <v>6164</v>
      </c>
      <c r="O156" s="58">
        <v>15784307</v>
      </c>
      <c r="P156" s="58" t="s">
        <v>6293</v>
      </c>
    </row>
    <row r="157" spans="1:16" x14ac:dyDescent="0.25">
      <c r="A157" s="58">
        <v>10156</v>
      </c>
      <c r="B157" s="58" t="s">
        <v>5421</v>
      </c>
      <c r="C157" s="58" t="s">
        <v>349</v>
      </c>
      <c r="D157" s="58">
        <v>859</v>
      </c>
      <c r="E157" s="58" t="s">
        <v>33</v>
      </c>
      <c r="F157" s="58">
        <v>296</v>
      </c>
      <c r="G157" s="58" t="s">
        <v>134</v>
      </c>
      <c r="H157" s="58">
        <v>45</v>
      </c>
      <c r="I157" s="58" t="s">
        <v>110</v>
      </c>
      <c r="J157" s="58">
        <v>8</v>
      </c>
      <c r="K157" s="58" t="s">
        <v>206</v>
      </c>
      <c r="L157" s="58">
        <v>1384</v>
      </c>
      <c r="M157" s="58" t="s">
        <v>5625</v>
      </c>
      <c r="N157" s="58" t="s">
        <v>6164</v>
      </c>
      <c r="O157" s="58">
        <v>15784307</v>
      </c>
      <c r="P157" s="58" t="s">
        <v>6293</v>
      </c>
    </row>
    <row r="158" spans="1:16" x14ac:dyDescent="0.25">
      <c r="A158" s="58">
        <v>10157</v>
      </c>
      <c r="B158" s="58" t="s">
        <v>5421</v>
      </c>
      <c r="C158" s="58" t="s">
        <v>349</v>
      </c>
      <c r="D158" s="58">
        <v>859</v>
      </c>
      <c r="E158" s="58" t="s">
        <v>33</v>
      </c>
      <c r="F158" s="58">
        <v>296</v>
      </c>
      <c r="G158" s="58" t="s">
        <v>134</v>
      </c>
      <c r="H158" s="58">
        <v>45</v>
      </c>
      <c r="I158" s="58" t="s">
        <v>110</v>
      </c>
      <c r="J158" s="58">
        <v>8</v>
      </c>
      <c r="K158" s="58" t="s">
        <v>4119</v>
      </c>
      <c r="L158" s="58">
        <v>884</v>
      </c>
      <c r="M158" s="58" t="s">
        <v>5626</v>
      </c>
      <c r="N158" s="58" t="s">
        <v>6164</v>
      </c>
      <c r="O158" s="58">
        <v>15784307</v>
      </c>
      <c r="P158" s="58" t="s">
        <v>6293</v>
      </c>
    </row>
    <row r="159" spans="1:16" x14ac:dyDescent="0.25">
      <c r="A159" s="58">
        <v>10158</v>
      </c>
      <c r="B159" s="58" t="s">
        <v>5416</v>
      </c>
      <c r="C159" s="58" t="s">
        <v>349</v>
      </c>
      <c r="D159" s="58">
        <v>859</v>
      </c>
      <c r="E159" s="58" t="s">
        <v>33</v>
      </c>
      <c r="F159" s="58">
        <v>296</v>
      </c>
      <c r="G159" s="58" t="s">
        <v>132</v>
      </c>
      <c r="H159" s="58">
        <v>50</v>
      </c>
      <c r="I159" s="58" t="s">
        <v>110</v>
      </c>
      <c r="J159" s="58">
        <v>8</v>
      </c>
      <c r="K159" s="58" t="s">
        <v>213</v>
      </c>
      <c r="L159" s="58">
        <v>2768</v>
      </c>
      <c r="M159" s="58" t="s">
        <v>5627</v>
      </c>
      <c r="N159" s="58" t="s">
        <v>6156</v>
      </c>
      <c r="O159" s="58">
        <v>16071297</v>
      </c>
      <c r="P159" s="58" t="s">
        <v>6289</v>
      </c>
    </row>
    <row r="160" spans="1:16" x14ac:dyDescent="0.25">
      <c r="A160" s="58">
        <v>10159</v>
      </c>
      <c r="B160" s="58" t="s">
        <v>5414</v>
      </c>
      <c r="C160" s="58" t="s">
        <v>349</v>
      </c>
      <c r="D160" s="58">
        <v>859</v>
      </c>
      <c r="E160" s="58" t="s">
        <v>33</v>
      </c>
      <c r="F160" s="58">
        <v>296</v>
      </c>
      <c r="G160" s="58" t="s">
        <v>102</v>
      </c>
      <c r="H160" s="58">
        <v>40</v>
      </c>
      <c r="I160" s="58" t="s">
        <v>110</v>
      </c>
      <c r="J160" s="58">
        <v>8</v>
      </c>
      <c r="K160" s="58" t="s">
        <v>213</v>
      </c>
      <c r="L160" s="58">
        <v>2768</v>
      </c>
      <c r="M160" s="58" t="s">
        <v>5628</v>
      </c>
      <c r="N160" s="58" t="s">
        <v>6154</v>
      </c>
      <c r="O160" s="58">
        <v>16071297</v>
      </c>
      <c r="P160" s="58" t="s">
        <v>6288</v>
      </c>
    </row>
    <row r="161" spans="1:16" x14ac:dyDescent="0.25">
      <c r="A161" s="58">
        <v>10160</v>
      </c>
      <c r="B161" s="58" t="s">
        <v>5414</v>
      </c>
      <c r="C161" s="58" t="s">
        <v>349</v>
      </c>
      <c r="D161" s="58">
        <v>859</v>
      </c>
      <c r="E161" s="58" t="s">
        <v>33</v>
      </c>
      <c r="F161" s="58">
        <v>296</v>
      </c>
      <c r="G161" s="58" t="s">
        <v>102</v>
      </c>
      <c r="H161" s="58">
        <v>40</v>
      </c>
      <c r="I161" s="58" t="s">
        <v>110</v>
      </c>
      <c r="J161" s="58">
        <v>8</v>
      </c>
      <c r="K161" s="58" t="s">
        <v>213</v>
      </c>
      <c r="L161" s="58">
        <v>2768</v>
      </c>
      <c r="M161" s="58" t="s">
        <v>5629</v>
      </c>
      <c r="N161" s="58" t="s">
        <v>6154</v>
      </c>
      <c r="O161" s="58">
        <v>16071297</v>
      </c>
      <c r="P161" s="58" t="s">
        <v>6288</v>
      </c>
    </row>
    <row r="162" spans="1:16" x14ac:dyDescent="0.25">
      <c r="A162" s="58">
        <v>10161</v>
      </c>
      <c r="B162" s="58" t="s">
        <v>5416</v>
      </c>
      <c r="C162" s="58" t="s">
        <v>349</v>
      </c>
      <c r="D162" s="58">
        <v>859</v>
      </c>
      <c r="E162" s="58" t="s">
        <v>33</v>
      </c>
      <c r="F162" s="58">
        <v>296</v>
      </c>
      <c r="G162" s="58" t="s">
        <v>102</v>
      </c>
      <c r="H162" s="58">
        <v>40</v>
      </c>
      <c r="I162" s="58" t="s">
        <v>110</v>
      </c>
      <c r="J162" s="58">
        <v>8</v>
      </c>
      <c r="K162" s="58" t="s">
        <v>213</v>
      </c>
      <c r="L162" s="58">
        <v>2768</v>
      </c>
      <c r="M162" s="58" t="s">
        <v>5630</v>
      </c>
      <c r="N162" s="58" t="s">
        <v>6156</v>
      </c>
      <c r="O162" s="58">
        <v>16071297</v>
      </c>
      <c r="P162" s="58" t="s">
        <v>6289</v>
      </c>
    </row>
    <row r="163" spans="1:16" x14ac:dyDescent="0.25">
      <c r="A163" s="58">
        <v>10162</v>
      </c>
      <c r="B163" s="58" t="s">
        <v>5417</v>
      </c>
      <c r="C163" s="58" t="s">
        <v>349</v>
      </c>
      <c r="D163" s="58">
        <v>859</v>
      </c>
      <c r="E163" s="58" t="s">
        <v>33</v>
      </c>
      <c r="F163" s="58">
        <v>296</v>
      </c>
      <c r="G163" s="58" t="s">
        <v>132</v>
      </c>
      <c r="H163" s="58">
        <v>50</v>
      </c>
      <c r="I163" s="58" t="s">
        <v>110</v>
      </c>
      <c r="J163" s="58">
        <v>8</v>
      </c>
      <c r="K163" s="58" t="s">
        <v>213</v>
      </c>
      <c r="L163" s="58">
        <v>2768</v>
      </c>
      <c r="M163" s="58" t="s">
        <v>5631</v>
      </c>
      <c r="N163" s="58" t="s">
        <v>6156</v>
      </c>
      <c r="O163" s="58">
        <v>16071297</v>
      </c>
      <c r="P163" s="58" t="s">
        <v>6289</v>
      </c>
    </row>
    <row r="164" spans="1:16" x14ac:dyDescent="0.25">
      <c r="A164" s="58">
        <v>10163</v>
      </c>
      <c r="B164" s="58" t="s">
        <v>5417</v>
      </c>
      <c r="C164" s="58" t="s">
        <v>349</v>
      </c>
      <c r="D164" s="58">
        <v>859</v>
      </c>
      <c r="E164" s="58" t="s">
        <v>33</v>
      </c>
      <c r="F164" s="58">
        <v>296</v>
      </c>
      <c r="G164" s="58" t="s">
        <v>132</v>
      </c>
      <c r="H164" s="58">
        <v>50</v>
      </c>
      <c r="I164" s="58" t="s">
        <v>110</v>
      </c>
      <c r="J164" s="58">
        <v>8</v>
      </c>
      <c r="K164" s="58" t="s">
        <v>213</v>
      </c>
      <c r="L164" s="58">
        <v>2768</v>
      </c>
      <c r="M164" s="58" t="s">
        <v>5632</v>
      </c>
      <c r="N164" s="58" t="s">
        <v>6156</v>
      </c>
      <c r="O164" s="58">
        <v>16071297</v>
      </c>
      <c r="P164" s="58" t="s">
        <v>6289</v>
      </c>
    </row>
    <row r="165" spans="1:16" x14ac:dyDescent="0.25">
      <c r="A165" s="58">
        <v>10164</v>
      </c>
      <c r="B165" s="58" t="s">
        <v>461</v>
      </c>
      <c r="C165" s="58" t="s">
        <v>1028</v>
      </c>
      <c r="D165" s="58">
        <v>862</v>
      </c>
      <c r="E165" s="58" t="s">
        <v>33</v>
      </c>
      <c r="F165" s="58">
        <v>296</v>
      </c>
      <c r="G165" s="58" t="s">
        <v>462</v>
      </c>
      <c r="H165" s="58">
        <v>80</v>
      </c>
      <c r="I165" s="58" t="s">
        <v>219</v>
      </c>
      <c r="J165" s="58">
        <v>20</v>
      </c>
      <c r="K165" s="58" t="s">
        <v>202</v>
      </c>
      <c r="L165" s="58">
        <v>1768</v>
      </c>
      <c r="M165" s="58" t="s">
        <v>5633</v>
      </c>
      <c r="N165" s="58" t="s">
        <v>6149</v>
      </c>
      <c r="O165" s="58">
        <v>12900201</v>
      </c>
      <c r="P165" s="58" t="s">
        <v>6283</v>
      </c>
    </row>
    <row r="166" spans="1:16" x14ac:dyDescent="0.25">
      <c r="A166" s="58">
        <v>10165</v>
      </c>
      <c r="B166" s="58" t="s">
        <v>5242</v>
      </c>
      <c r="C166" s="58" t="s">
        <v>1028</v>
      </c>
      <c r="D166" s="58">
        <v>862</v>
      </c>
      <c r="E166" s="58" t="s">
        <v>33</v>
      </c>
      <c r="F166" s="58">
        <v>296</v>
      </c>
      <c r="G166" s="58" t="s">
        <v>102</v>
      </c>
      <c r="H166" s="58">
        <v>40</v>
      </c>
      <c r="I166" s="58" t="s">
        <v>110</v>
      </c>
      <c r="J166" s="58">
        <v>8</v>
      </c>
      <c r="K166" s="58" t="s">
        <v>4119</v>
      </c>
      <c r="L166" s="58">
        <v>884</v>
      </c>
      <c r="M166" s="58" t="s">
        <v>5634</v>
      </c>
      <c r="N166" s="58" t="s">
        <v>6159</v>
      </c>
      <c r="O166" s="58">
        <v>14076860</v>
      </c>
      <c r="P166" s="58" t="s">
        <v>6284</v>
      </c>
    </row>
    <row r="167" spans="1:16" x14ac:dyDescent="0.25">
      <c r="A167" s="58">
        <v>10166</v>
      </c>
      <c r="B167" s="58" t="s">
        <v>5242</v>
      </c>
      <c r="C167" s="58" t="s">
        <v>1028</v>
      </c>
      <c r="D167" s="58">
        <v>862</v>
      </c>
      <c r="E167" s="58" t="s">
        <v>33</v>
      </c>
      <c r="F167" s="58">
        <v>296</v>
      </c>
      <c r="G167" s="58" t="s">
        <v>134</v>
      </c>
      <c r="H167" s="58">
        <v>45</v>
      </c>
      <c r="I167" s="58" t="s">
        <v>99</v>
      </c>
      <c r="J167" s="58">
        <v>16</v>
      </c>
      <c r="K167" s="58" t="s">
        <v>202</v>
      </c>
      <c r="L167" s="58">
        <v>1768</v>
      </c>
      <c r="M167" s="58" t="s">
        <v>5635</v>
      </c>
      <c r="N167" s="58" t="s">
        <v>6159</v>
      </c>
      <c r="O167" s="58">
        <v>14191656</v>
      </c>
      <c r="P167" s="58" t="s">
        <v>6284</v>
      </c>
    </row>
    <row r="168" spans="1:16" x14ac:dyDescent="0.25">
      <c r="A168" s="58">
        <v>10167</v>
      </c>
      <c r="B168" s="58" t="s">
        <v>5242</v>
      </c>
      <c r="C168" s="58" t="s">
        <v>1028</v>
      </c>
      <c r="D168" s="58">
        <v>862</v>
      </c>
      <c r="E168" s="58" t="s">
        <v>33</v>
      </c>
      <c r="F168" s="58">
        <v>296</v>
      </c>
      <c r="G168" s="58" t="s">
        <v>102</v>
      </c>
      <c r="H168" s="58">
        <v>40</v>
      </c>
      <c r="I168" s="58" t="s">
        <v>110</v>
      </c>
      <c r="J168" s="58">
        <v>8</v>
      </c>
      <c r="K168" s="58" t="s">
        <v>4117</v>
      </c>
      <c r="L168" s="58">
        <v>1268</v>
      </c>
      <c r="M168" s="58" t="s">
        <v>5636</v>
      </c>
      <c r="N168" s="58" t="s">
        <v>6159</v>
      </c>
      <c r="O168" s="58">
        <v>14464296</v>
      </c>
      <c r="P168" s="58" t="s">
        <v>6284</v>
      </c>
    </row>
    <row r="169" spans="1:16" x14ac:dyDescent="0.25">
      <c r="A169" s="58">
        <v>10168</v>
      </c>
      <c r="B169" s="58" t="s">
        <v>5422</v>
      </c>
      <c r="C169" s="58" t="s">
        <v>1028</v>
      </c>
      <c r="D169" s="58">
        <v>862</v>
      </c>
      <c r="E169" s="58" t="s">
        <v>33</v>
      </c>
      <c r="F169" s="58">
        <v>296</v>
      </c>
      <c r="G169" s="58" t="s">
        <v>109</v>
      </c>
      <c r="H169" s="58">
        <v>35</v>
      </c>
      <c r="I169" s="58" t="s">
        <v>99</v>
      </c>
      <c r="J169" s="58">
        <v>16</v>
      </c>
      <c r="K169" s="58" t="s">
        <v>202</v>
      </c>
      <c r="L169" s="58">
        <v>1768</v>
      </c>
      <c r="M169" s="58" t="s">
        <v>5637</v>
      </c>
      <c r="N169" s="58" t="s">
        <v>6165</v>
      </c>
      <c r="O169" s="58">
        <v>14765636</v>
      </c>
      <c r="P169" s="58" t="s">
        <v>6294</v>
      </c>
    </row>
    <row r="170" spans="1:16" x14ac:dyDescent="0.25">
      <c r="A170" s="58">
        <v>10169</v>
      </c>
      <c r="B170" s="58" t="s">
        <v>5242</v>
      </c>
      <c r="C170" s="58" t="s">
        <v>1028</v>
      </c>
      <c r="D170" s="58">
        <v>862</v>
      </c>
      <c r="E170" s="58" t="s">
        <v>33</v>
      </c>
      <c r="F170" s="58">
        <v>296</v>
      </c>
      <c r="G170" s="58" t="s">
        <v>134</v>
      </c>
      <c r="H170" s="58">
        <v>45</v>
      </c>
      <c r="I170" s="58" t="s">
        <v>110</v>
      </c>
      <c r="J170" s="58">
        <v>8</v>
      </c>
      <c r="K170" s="58" t="s">
        <v>202</v>
      </c>
      <c r="L170" s="58">
        <v>1768</v>
      </c>
      <c r="M170" s="58" t="s">
        <v>5638</v>
      </c>
      <c r="N170" s="58" t="s">
        <v>6159</v>
      </c>
      <c r="O170" s="58">
        <v>15066975</v>
      </c>
      <c r="P170" s="58" t="s">
        <v>6284</v>
      </c>
    </row>
    <row r="171" spans="1:16" x14ac:dyDescent="0.25">
      <c r="A171" s="58">
        <v>10170</v>
      </c>
      <c r="B171" s="58" t="s">
        <v>5242</v>
      </c>
      <c r="C171" s="58" t="s">
        <v>1028</v>
      </c>
      <c r="D171" s="58">
        <v>862</v>
      </c>
      <c r="E171" s="58" t="s">
        <v>33</v>
      </c>
      <c r="F171" s="58">
        <v>296</v>
      </c>
      <c r="G171" s="58" t="s">
        <v>102</v>
      </c>
      <c r="H171" s="58">
        <v>40</v>
      </c>
      <c r="I171" s="58" t="s">
        <v>110</v>
      </c>
      <c r="J171" s="58">
        <v>8</v>
      </c>
      <c r="K171" s="58" t="s">
        <v>202</v>
      </c>
      <c r="L171" s="58">
        <v>1768</v>
      </c>
      <c r="M171" s="58" t="s">
        <v>5639</v>
      </c>
      <c r="N171" s="58" t="s">
        <v>6159</v>
      </c>
      <c r="O171" s="58">
        <v>15239169</v>
      </c>
      <c r="P171" s="58" t="s">
        <v>6284</v>
      </c>
    </row>
    <row r="172" spans="1:16" x14ac:dyDescent="0.25">
      <c r="A172" s="58">
        <v>10171</v>
      </c>
      <c r="B172" s="58" t="s">
        <v>5242</v>
      </c>
      <c r="C172" s="58" t="s">
        <v>1028</v>
      </c>
      <c r="D172" s="58">
        <v>862</v>
      </c>
      <c r="E172" s="58" t="s">
        <v>33</v>
      </c>
      <c r="F172" s="58">
        <v>296</v>
      </c>
      <c r="G172" s="58" t="s">
        <v>102</v>
      </c>
      <c r="H172" s="58">
        <v>40</v>
      </c>
      <c r="I172" s="58" t="s">
        <v>114</v>
      </c>
      <c r="J172" s="58">
        <v>12</v>
      </c>
      <c r="K172" s="58" t="s">
        <v>4119</v>
      </c>
      <c r="L172" s="58">
        <v>884</v>
      </c>
      <c r="M172" s="58" t="s">
        <v>5640</v>
      </c>
      <c r="N172" s="58" t="s">
        <v>6159</v>
      </c>
      <c r="O172" s="58">
        <v>15339616</v>
      </c>
      <c r="P172" s="58" t="s">
        <v>6284</v>
      </c>
    </row>
    <row r="173" spans="1:16" x14ac:dyDescent="0.25">
      <c r="A173" s="58">
        <v>10172</v>
      </c>
      <c r="B173" s="58" t="s">
        <v>5242</v>
      </c>
      <c r="C173" s="58" t="s">
        <v>1028</v>
      </c>
      <c r="D173" s="58">
        <v>862</v>
      </c>
      <c r="E173" s="58" t="s">
        <v>33</v>
      </c>
      <c r="F173" s="58">
        <v>296</v>
      </c>
      <c r="G173" s="58" t="s">
        <v>102</v>
      </c>
      <c r="H173" s="58">
        <v>40</v>
      </c>
      <c r="I173" s="58" t="s">
        <v>110</v>
      </c>
      <c r="J173" s="58">
        <v>8</v>
      </c>
      <c r="K173" s="58" t="s">
        <v>261</v>
      </c>
      <c r="L173" s="58">
        <v>2384</v>
      </c>
      <c r="M173" s="58" t="s">
        <v>5641</v>
      </c>
      <c r="N173" s="58" t="s">
        <v>6159</v>
      </c>
      <c r="O173" s="58">
        <v>15497460</v>
      </c>
      <c r="P173" s="58" t="s">
        <v>6284</v>
      </c>
    </row>
    <row r="174" spans="1:16" x14ac:dyDescent="0.25">
      <c r="A174" s="58">
        <v>10173</v>
      </c>
      <c r="B174" s="58" t="s">
        <v>5242</v>
      </c>
      <c r="C174" s="58" t="s">
        <v>1028</v>
      </c>
      <c r="D174" s="58">
        <v>862</v>
      </c>
      <c r="E174" s="58" t="s">
        <v>33</v>
      </c>
      <c r="F174" s="58">
        <v>296</v>
      </c>
      <c r="G174" s="58" t="s">
        <v>102</v>
      </c>
      <c r="H174" s="58">
        <v>40</v>
      </c>
      <c r="I174" s="58" t="s">
        <v>110</v>
      </c>
      <c r="J174" s="58">
        <v>8</v>
      </c>
      <c r="K174" s="58" t="s">
        <v>206</v>
      </c>
      <c r="L174" s="58">
        <v>1384</v>
      </c>
      <c r="M174" s="58" t="s">
        <v>5642</v>
      </c>
      <c r="N174" s="58" t="s">
        <v>6159</v>
      </c>
      <c r="O174" s="58">
        <v>15497460</v>
      </c>
      <c r="P174" s="58" t="s">
        <v>6284</v>
      </c>
    </row>
    <row r="175" spans="1:16" x14ac:dyDescent="0.25">
      <c r="A175" s="58">
        <v>10174</v>
      </c>
      <c r="B175" s="58" t="s">
        <v>5242</v>
      </c>
      <c r="C175" s="58" t="s">
        <v>1028</v>
      </c>
      <c r="D175" s="58">
        <v>862</v>
      </c>
      <c r="E175" s="58" t="s">
        <v>33</v>
      </c>
      <c r="F175" s="58">
        <v>296</v>
      </c>
      <c r="G175" s="58" t="s">
        <v>102</v>
      </c>
      <c r="H175" s="58">
        <v>40</v>
      </c>
      <c r="I175" s="58" t="s">
        <v>114</v>
      </c>
      <c r="J175" s="58">
        <v>12</v>
      </c>
      <c r="K175" s="58" t="s">
        <v>4117</v>
      </c>
      <c r="L175" s="58">
        <v>1268</v>
      </c>
      <c r="M175" s="58" t="s">
        <v>5643</v>
      </c>
      <c r="N175" s="58" t="s">
        <v>6159</v>
      </c>
      <c r="O175" s="58">
        <v>15899246</v>
      </c>
      <c r="P175" s="58" t="s">
        <v>6284</v>
      </c>
    </row>
    <row r="176" spans="1:16" x14ac:dyDescent="0.25">
      <c r="A176" s="58">
        <v>10175</v>
      </c>
      <c r="B176" s="58" t="s">
        <v>5242</v>
      </c>
      <c r="C176" s="58" t="s">
        <v>1028</v>
      </c>
      <c r="D176" s="58">
        <v>862</v>
      </c>
      <c r="E176" s="58" t="s">
        <v>33</v>
      </c>
      <c r="F176" s="58">
        <v>296</v>
      </c>
      <c r="G176" s="58" t="s">
        <v>102</v>
      </c>
      <c r="H176" s="58">
        <v>40</v>
      </c>
      <c r="I176" s="58" t="s">
        <v>114</v>
      </c>
      <c r="J176" s="58">
        <v>12</v>
      </c>
      <c r="K176" s="58" t="s">
        <v>206</v>
      </c>
      <c r="L176" s="58">
        <v>1384</v>
      </c>
      <c r="M176" s="58" t="s">
        <v>5644</v>
      </c>
      <c r="N176" s="58" t="s">
        <v>6159</v>
      </c>
      <c r="O176" s="58">
        <v>15956644</v>
      </c>
      <c r="P176" s="58" t="s">
        <v>6284</v>
      </c>
    </row>
    <row r="177" spans="1:16" x14ac:dyDescent="0.25">
      <c r="A177" s="58">
        <v>10176</v>
      </c>
      <c r="B177" s="58" t="s">
        <v>5242</v>
      </c>
      <c r="C177" s="58" t="s">
        <v>1028</v>
      </c>
      <c r="D177" s="58">
        <v>862</v>
      </c>
      <c r="E177" s="58" t="s">
        <v>33</v>
      </c>
      <c r="F177" s="58">
        <v>296</v>
      </c>
      <c r="G177" s="58" t="s">
        <v>102</v>
      </c>
      <c r="H177" s="58">
        <v>40</v>
      </c>
      <c r="I177" s="58" t="s">
        <v>110</v>
      </c>
      <c r="J177" s="58">
        <v>8</v>
      </c>
      <c r="K177" s="58" t="s">
        <v>206</v>
      </c>
      <c r="L177" s="58">
        <v>1384</v>
      </c>
      <c r="M177" s="58" t="s">
        <v>5645</v>
      </c>
      <c r="N177" s="58" t="s">
        <v>6159</v>
      </c>
      <c r="O177" s="58">
        <v>15999693</v>
      </c>
      <c r="P177" s="58" t="s">
        <v>6284</v>
      </c>
    </row>
    <row r="178" spans="1:16" x14ac:dyDescent="0.25">
      <c r="A178" s="58">
        <v>10177</v>
      </c>
      <c r="B178" s="58" t="s">
        <v>5242</v>
      </c>
      <c r="C178" s="58" t="s">
        <v>1028</v>
      </c>
      <c r="D178" s="58">
        <v>862</v>
      </c>
      <c r="E178" s="58" t="s">
        <v>33</v>
      </c>
      <c r="F178" s="58">
        <v>296</v>
      </c>
      <c r="G178" s="58" t="s">
        <v>102</v>
      </c>
      <c r="H178" s="58">
        <v>40</v>
      </c>
      <c r="I178" s="58" t="s">
        <v>110</v>
      </c>
      <c r="J178" s="58">
        <v>8</v>
      </c>
      <c r="K178" s="58" t="s">
        <v>202</v>
      </c>
      <c r="L178" s="58">
        <v>1768</v>
      </c>
      <c r="M178" s="58" t="s">
        <v>5646</v>
      </c>
      <c r="N178" s="58" t="s">
        <v>6159</v>
      </c>
      <c r="O178" s="58">
        <v>16057091</v>
      </c>
      <c r="P178" s="58" t="s">
        <v>6284</v>
      </c>
    </row>
    <row r="179" spans="1:16" x14ac:dyDescent="0.25">
      <c r="A179" s="58">
        <v>10178</v>
      </c>
      <c r="B179" s="58" t="s">
        <v>5242</v>
      </c>
      <c r="C179" s="58" t="s">
        <v>1028</v>
      </c>
      <c r="D179" s="58">
        <v>862</v>
      </c>
      <c r="E179" s="58" t="s">
        <v>33</v>
      </c>
      <c r="F179" s="58">
        <v>296</v>
      </c>
      <c r="G179" s="58" t="s">
        <v>102</v>
      </c>
      <c r="H179" s="58">
        <v>40</v>
      </c>
      <c r="I179" s="58" t="s">
        <v>110</v>
      </c>
      <c r="J179" s="58">
        <v>8</v>
      </c>
      <c r="K179" s="58" t="s">
        <v>213</v>
      </c>
      <c r="L179" s="58">
        <v>2768</v>
      </c>
      <c r="M179" s="58" t="s">
        <v>5647</v>
      </c>
      <c r="N179" s="58" t="s">
        <v>6159</v>
      </c>
      <c r="O179" s="58">
        <v>16114489</v>
      </c>
      <c r="P179" s="58" t="s">
        <v>6284</v>
      </c>
    </row>
    <row r="180" spans="1:16" x14ac:dyDescent="0.25">
      <c r="A180" s="58">
        <v>10179</v>
      </c>
      <c r="B180" s="58" t="s">
        <v>5242</v>
      </c>
      <c r="C180" s="58" t="s">
        <v>1028</v>
      </c>
      <c r="D180" s="58">
        <v>862</v>
      </c>
      <c r="E180" s="58" t="s">
        <v>33</v>
      </c>
      <c r="F180" s="58">
        <v>296</v>
      </c>
      <c r="G180" s="58" t="s">
        <v>102</v>
      </c>
      <c r="H180" s="58">
        <v>40</v>
      </c>
      <c r="I180" s="58" t="s">
        <v>99</v>
      </c>
      <c r="J180" s="58">
        <v>16</v>
      </c>
      <c r="K180" s="58" t="s">
        <v>202</v>
      </c>
      <c r="L180" s="58">
        <v>1768</v>
      </c>
      <c r="M180" s="58" t="s">
        <v>5648</v>
      </c>
      <c r="N180" s="58" t="s">
        <v>6159</v>
      </c>
      <c r="O180" s="58">
        <v>16200586</v>
      </c>
      <c r="P180" s="58" t="s">
        <v>6284</v>
      </c>
    </row>
    <row r="181" spans="1:16" x14ac:dyDescent="0.25">
      <c r="A181" s="58">
        <v>10180</v>
      </c>
      <c r="B181" s="58" t="s">
        <v>5242</v>
      </c>
      <c r="C181" s="58" t="s">
        <v>1028</v>
      </c>
      <c r="D181" s="58">
        <v>862</v>
      </c>
      <c r="E181" s="58" t="s">
        <v>33</v>
      </c>
      <c r="F181" s="58">
        <v>296</v>
      </c>
      <c r="G181" s="58" t="s">
        <v>102</v>
      </c>
      <c r="H181" s="58">
        <v>40</v>
      </c>
      <c r="I181" s="58" t="s">
        <v>114</v>
      </c>
      <c r="J181" s="58">
        <v>12</v>
      </c>
      <c r="K181" s="58" t="s">
        <v>202</v>
      </c>
      <c r="L181" s="58">
        <v>1768</v>
      </c>
      <c r="M181" s="58" t="s">
        <v>5649</v>
      </c>
      <c r="N181" s="58" t="s">
        <v>6159</v>
      </c>
      <c r="O181" s="58">
        <v>16372780</v>
      </c>
      <c r="P181" s="58" t="s">
        <v>6284</v>
      </c>
    </row>
    <row r="182" spans="1:16" x14ac:dyDescent="0.25">
      <c r="A182" s="58">
        <v>10181</v>
      </c>
      <c r="B182" s="58" t="s">
        <v>5242</v>
      </c>
      <c r="C182" s="58" t="s">
        <v>1028</v>
      </c>
      <c r="D182" s="58">
        <v>862</v>
      </c>
      <c r="E182" s="58" t="s">
        <v>33</v>
      </c>
      <c r="F182" s="58">
        <v>296</v>
      </c>
      <c r="G182" s="58" t="s">
        <v>102</v>
      </c>
      <c r="H182" s="58">
        <v>40</v>
      </c>
      <c r="I182" s="58" t="s">
        <v>114</v>
      </c>
      <c r="J182" s="58">
        <v>12</v>
      </c>
      <c r="K182" s="58" t="s">
        <v>261</v>
      </c>
      <c r="L182" s="58">
        <v>2384</v>
      </c>
      <c r="M182" s="58" t="s">
        <v>5650</v>
      </c>
      <c r="N182" s="58" t="s">
        <v>6159</v>
      </c>
      <c r="O182" s="58">
        <v>16372780</v>
      </c>
      <c r="P182" s="58" t="s">
        <v>6284</v>
      </c>
    </row>
    <row r="183" spans="1:16" x14ac:dyDescent="0.25">
      <c r="A183" s="58">
        <v>10182</v>
      </c>
      <c r="B183" s="58" t="s">
        <v>5423</v>
      </c>
      <c r="C183" s="58" t="s">
        <v>1028</v>
      </c>
      <c r="D183" s="58">
        <v>862</v>
      </c>
      <c r="E183" s="58" t="s">
        <v>33</v>
      </c>
      <c r="F183" s="58">
        <v>296</v>
      </c>
      <c r="G183" s="58" t="s">
        <v>102</v>
      </c>
      <c r="H183" s="58">
        <v>40</v>
      </c>
      <c r="I183" s="58" t="s">
        <v>99</v>
      </c>
      <c r="J183" s="58">
        <v>16</v>
      </c>
      <c r="K183" s="58" t="s">
        <v>4119</v>
      </c>
      <c r="L183" s="58">
        <v>884</v>
      </c>
      <c r="M183" s="58" t="s">
        <v>5651</v>
      </c>
      <c r="N183" s="58" t="s">
        <v>6166</v>
      </c>
      <c r="O183" s="58">
        <v>16401479</v>
      </c>
      <c r="P183" s="58" t="s">
        <v>6295</v>
      </c>
    </row>
    <row r="184" spans="1:16" x14ac:dyDescent="0.25">
      <c r="A184" s="58">
        <v>10183</v>
      </c>
      <c r="B184" s="58" t="s">
        <v>5242</v>
      </c>
      <c r="C184" s="58" t="s">
        <v>1028</v>
      </c>
      <c r="D184" s="58">
        <v>862</v>
      </c>
      <c r="E184" s="58" t="s">
        <v>33</v>
      </c>
      <c r="F184" s="58">
        <v>296</v>
      </c>
      <c r="G184" s="58" t="s">
        <v>102</v>
      </c>
      <c r="H184" s="58">
        <v>40</v>
      </c>
      <c r="I184" s="58" t="s">
        <v>110</v>
      </c>
      <c r="J184" s="58">
        <v>8</v>
      </c>
      <c r="K184" s="58" t="s">
        <v>202</v>
      </c>
      <c r="L184" s="58">
        <v>1768</v>
      </c>
      <c r="M184" s="58" t="s">
        <v>5652</v>
      </c>
      <c r="N184" s="58" t="s">
        <v>6159</v>
      </c>
      <c r="O184" s="58">
        <v>16544974</v>
      </c>
      <c r="P184" s="58" t="s">
        <v>6284</v>
      </c>
    </row>
    <row r="185" spans="1:16" x14ac:dyDescent="0.25">
      <c r="A185" s="58">
        <v>10184</v>
      </c>
      <c r="B185" s="58" t="s">
        <v>5242</v>
      </c>
      <c r="C185" s="58" t="s">
        <v>1028</v>
      </c>
      <c r="D185" s="58">
        <v>862</v>
      </c>
      <c r="E185" s="58" t="s">
        <v>33</v>
      </c>
      <c r="F185" s="58">
        <v>296</v>
      </c>
      <c r="G185" s="58" t="s">
        <v>102</v>
      </c>
      <c r="H185" s="58">
        <v>40</v>
      </c>
      <c r="I185" s="58" t="s">
        <v>99</v>
      </c>
      <c r="J185" s="58">
        <v>16</v>
      </c>
      <c r="K185" s="58" t="s">
        <v>206</v>
      </c>
      <c r="L185" s="58">
        <v>1384</v>
      </c>
      <c r="M185" s="58" t="s">
        <v>5653</v>
      </c>
      <c r="N185" s="58" t="s">
        <v>6159</v>
      </c>
      <c r="O185" s="58">
        <v>16559323</v>
      </c>
      <c r="P185" s="58" t="s">
        <v>6284</v>
      </c>
    </row>
    <row r="186" spans="1:16" x14ac:dyDescent="0.25">
      <c r="A186" s="58">
        <v>10185</v>
      </c>
      <c r="B186" s="58" t="s">
        <v>5242</v>
      </c>
      <c r="C186" s="58" t="s">
        <v>1028</v>
      </c>
      <c r="D186" s="58">
        <v>862</v>
      </c>
      <c r="E186" s="58" t="s">
        <v>33</v>
      </c>
      <c r="F186" s="58">
        <v>296</v>
      </c>
      <c r="G186" s="58" t="s">
        <v>102</v>
      </c>
      <c r="H186" s="58">
        <v>40</v>
      </c>
      <c r="I186" s="58" t="s">
        <v>99</v>
      </c>
      <c r="J186" s="58">
        <v>16</v>
      </c>
      <c r="K186" s="58" t="s">
        <v>4117</v>
      </c>
      <c r="L186" s="58">
        <v>1268</v>
      </c>
      <c r="M186" s="58" t="s">
        <v>5654</v>
      </c>
      <c r="N186" s="58" t="s">
        <v>6159</v>
      </c>
      <c r="O186" s="58">
        <v>16659770</v>
      </c>
      <c r="P186" s="58" t="s">
        <v>6284</v>
      </c>
    </row>
    <row r="187" spans="1:16" x14ac:dyDescent="0.25">
      <c r="A187" s="58">
        <v>10186</v>
      </c>
      <c r="B187" s="58" t="s">
        <v>5242</v>
      </c>
      <c r="C187" s="58" t="s">
        <v>1028</v>
      </c>
      <c r="D187" s="58">
        <v>862</v>
      </c>
      <c r="E187" s="58" t="s">
        <v>33</v>
      </c>
      <c r="F187" s="58">
        <v>296</v>
      </c>
      <c r="G187" s="58" t="s">
        <v>102</v>
      </c>
      <c r="H187" s="58">
        <v>40</v>
      </c>
      <c r="I187" s="58" t="s">
        <v>114</v>
      </c>
      <c r="J187" s="58">
        <v>12</v>
      </c>
      <c r="K187" s="58" t="s">
        <v>213</v>
      </c>
      <c r="L187" s="58">
        <v>2768</v>
      </c>
      <c r="M187" s="58" t="s">
        <v>5655</v>
      </c>
      <c r="N187" s="58" t="s">
        <v>6159</v>
      </c>
      <c r="O187" s="58">
        <v>16846313</v>
      </c>
      <c r="P187" s="58" t="s">
        <v>6284</v>
      </c>
    </row>
    <row r="188" spans="1:16" x14ac:dyDescent="0.25">
      <c r="A188" s="58">
        <v>10187</v>
      </c>
      <c r="B188" s="58" t="s">
        <v>5242</v>
      </c>
      <c r="C188" s="58" t="s">
        <v>1028</v>
      </c>
      <c r="D188" s="58">
        <v>862</v>
      </c>
      <c r="E188" s="58" t="s">
        <v>33</v>
      </c>
      <c r="F188" s="58">
        <v>296</v>
      </c>
      <c r="G188" s="58" t="s">
        <v>102</v>
      </c>
      <c r="H188" s="58">
        <v>40</v>
      </c>
      <c r="I188" s="58" t="s">
        <v>219</v>
      </c>
      <c r="J188" s="58">
        <v>20</v>
      </c>
      <c r="K188" s="58" t="s">
        <v>206</v>
      </c>
      <c r="L188" s="58">
        <v>1384</v>
      </c>
      <c r="M188" s="58" t="s">
        <v>5656</v>
      </c>
      <c r="N188" s="58" t="s">
        <v>6159</v>
      </c>
      <c r="O188" s="58">
        <v>16889362</v>
      </c>
      <c r="P188" s="58" t="s">
        <v>6284</v>
      </c>
    </row>
    <row r="189" spans="1:16" x14ac:dyDescent="0.25">
      <c r="A189" s="58">
        <v>10188</v>
      </c>
      <c r="B189" s="58" t="s">
        <v>5242</v>
      </c>
      <c r="C189" s="58" t="s">
        <v>1028</v>
      </c>
      <c r="D189" s="58">
        <v>862</v>
      </c>
      <c r="E189" s="58" t="s">
        <v>33</v>
      </c>
      <c r="F189" s="58">
        <v>296</v>
      </c>
      <c r="G189" s="58" t="s">
        <v>102</v>
      </c>
      <c r="H189" s="58">
        <v>40</v>
      </c>
      <c r="I189" s="58" t="s">
        <v>219</v>
      </c>
      <c r="J189" s="58">
        <v>20</v>
      </c>
      <c r="K189" s="58" t="s">
        <v>4119</v>
      </c>
      <c r="L189" s="58">
        <v>884</v>
      </c>
      <c r="M189" s="58" t="s">
        <v>5657</v>
      </c>
      <c r="N189" s="58" t="s">
        <v>6159</v>
      </c>
      <c r="O189" s="58">
        <v>17047206</v>
      </c>
      <c r="P189" s="58" t="s">
        <v>6284</v>
      </c>
    </row>
    <row r="190" spans="1:16" x14ac:dyDescent="0.25">
      <c r="A190" s="58">
        <v>10189</v>
      </c>
      <c r="B190" s="58" t="s">
        <v>5242</v>
      </c>
      <c r="C190" s="58" t="s">
        <v>1028</v>
      </c>
      <c r="D190" s="58">
        <v>862</v>
      </c>
      <c r="E190" s="58" t="s">
        <v>33</v>
      </c>
      <c r="F190" s="58">
        <v>296</v>
      </c>
      <c r="G190" s="58" t="s">
        <v>102</v>
      </c>
      <c r="H190" s="58">
        <v>40</v>
      </c>
      <c r="I190" s="58" t="s">
        <v>99</v>
      </c>
      <c r="J190" s="58">
        <v>16</v>
      </c>
      <c r="K190" s="58" t="s">
        <v>213</v>
      </c>
      <c r="L190" s="58">
        <v>2768</v>
      </c>
      <c r="M190" s="58" t="s">
        <v>5658</v>
      </c>
      <c r="N190" s="58" t="s">
        <v>6159</v>
      </c>
      <c r="O190" s="58">
        <v>17061556</v>
      </c>
      <c r="P190" s="58" t="s">
        <v>6284</v>
      </c>
    </row>
    <row r="191" spans="1:16" x14ac:dyDescent="0.25">
      <c r="A191" s="58">
        <v>10190</v>
      </c>
      <c r="B191" s="58" t="s">
        <v>190</v>
      </c>
      <c r="C191" s="58" t="s">
        <v>331</v>
      </c>
      <c r="D191" s="58">
        <v>1102</v>
      </c>
      <c r="E191" s="58" t="s">
        <v>5391</v>
      </c>
      <c r="F191" s="58">
        <v>307</v>
      </c>
      <c r="G191" s="58" t="s">
        <v>4114</v>
      </c>
      <c r="H191" s="58">
        <v>55</v>
      </c>
      <c r="I191" s="58" t="s">
        <v>99</v>
      </c>
      <c r="J191" s="58">
        <v>16</v>
      </c>
      <c r="K191" s="58" t="s">
        <v>202</v>
      </c>
      <c r="L191" s="58">
        <v>1768</v>
      </c>
      <c r="M191" s="58" t="s">
        <v>5659</v>
      </c>
      <c r="N191" s="58" t="s">
        <v>6167</v>
      </c>
      <c r="O191" s="58">
        <v>15899246</v>
      </c>
      <c r="P191" s="58" t="s">
        <v>6296</v>
      </c>
    </row>
    <row r="192" spans="1:16" x14ac:dyDescent="0.25">
      <c r="A192" s="58">
        <v>10191</v>
      </c>
      <c r="B192" s="58" t="s">
        <v>5404</v>
      </c>
      <c r="C192" s="58" t="s">
        <v>1007</v>
      </c>
      <c r="D192" s="58">
        <v>883</v>
      </c>
      <c r="E192" s="58" t="s">
        <v>34</v>
      </c>
      <c r="F192" s="58">
        <v>312</v>
      </c>
      <c r="G192" s="58" t="s">
        <v>462</v>
      </c>
      <c r="H192" s="58">
        <v>80</v>
      </c>
      <c r="I192" s="58" t="s">
        <v>110</v>
      </c>
      <c r="J192" s="58">
        <v>8</v>
      </c>
      <c r="K192" s="58" t="s">
        <v>206</v>
      </c>
      <c r="L192" s="58">
        <v>1384</v>
      </c>
      <c r="M192" s="58" t="s">
        <v>5660</v>
      </c>
      <c r="N192" s="58" t="s">
        <v>6134</v>
      </c>
      <c r="O192" s="58">
        <v>10460786</v>
      </c>
      <c r="P192" s="58" t="s">
        <v>6271</v>
      </c>
    </row>
    <row r="193" spans="1:16" x14ac:dyDescent="0.25">
      <c r="A193" s="58">
        <v>10192</v>
      </c>
      <c r="B193" s="58" t="s">
        <v>5424</v>
      </c>
      <c r="C193" s="58" t="s">
        <v>1007</v>
      </c>
      <c r="D193" s="58">
        <v>883</v>
      </c>
      <c r="E193" s="58" t="s">
        <v>34</v>
      </c>
      <c r="F193" s="58">
        <v>312</v>
      </c>
      <c r="G193" s="58" t="s">
        <v>109</v>
      </c>
      <c r="H193" s="58">
        <v>35</v>
      </c>
      <c r="I193" s="58" t="s">
        <v>110</v>
      </c>
      <c r="J193" s="58">
        <v>8</v>
      </c>
      <c r="K193" s="58" t="s">
        <v>4117</v>
      </c>
      <c r="L193" s="58">
        <v>1268</v>
      </c>
      <c r="M193" s="58" t="s">
        <v>5661</v>
      </c>
      <c r="N193" s="58" t="s">
        <v>6168</v>
      </c>
      <c r="O193" s="58">
        <v>11048972</v>
      </c>
      <c r="P193" s="58" t="s">
        <v>6297</v>
      </c>
    </row>
    <row r="194" spans="1:16" x14ac:dyDescent="0.25">
      <c r="A194" s="58">
        <v>10193</v>
      </c>
      <c r="B194" s="58" t="s">
        <v>5424</v>
      </c>
      <c r="C194" s="58" t="s">
        <v>1007</v>
      </c>
      <c r="D194" s="58">
        <v>883</v>
      </c>
      <c r="E194" s="58" t="s">
        <v>34</v>
      </c>
      <c r="F194" s="58">
        <v>312</v>
      </c>
      <c r="G194" s="58" t="s">
        <v>109</v>
      </c>
      <c r="H194" s="58">
        <v>35</v>
      </c>
      <c r="I194" s="58" t="s">
        <v>110</v>
      </c>
      <c r="J194" s="58">
        <v>8</v>
      </c>
      <c r="K194" s="58" t="s">
        <v>202</v>
      </c>
      <c r="L194" s="58">
        <v>1768</v>
      </c>
      <c r="M194" s="58" t="s">
        <v>5662</v>
      </c>
      <c r="N194" s="58" t="s">
        <v>6168</v>
      </c>
      <c r="O194" s="58">
        <v>11465251</v>
      </c>
      <c r="P194" s="58" t="s">
        <v>6297</v>
      </c>
    </row>
    <row r="195" spans="1:16" x14ac:dyDescent="0.25">
      <c r="A195" s="58">
        <v>10194</v>
      </c>
      <c r="B195" s="58" t="s">
        <v>5424</v>
      </c>
      <c r="C195" s="58" t="s">
        <v>1007</v>
      </c>
      <c r="D195" s="58">
        <v>883</v>
      </c>
      <c r="E195" s="58" t="s">
        <v>34</v>
      </c>
      <c r="F195" s="58">
        <v>312</v>
      </c>
      <c r="G195" s="58" t="s">
        <v>109</v>
      </c>
      <c r="H195" s="58">
        <v>35</v>
      </c>
      <c r="I195" s="58" t="s">
        <v>99</v>
      </c>
      <c r="J195" s="58">
        <v>16</v>
      </c>
      <c r="K195" s="58" t="s">
        <v>4117</v>
      </c>
      <c r="L195" s="58">
        <v>1268</v>
      </c>
      <c r="M195" s="58" t="s">
        <v>5663</v>
      </c>
      <c r="N195" s="58" t="s">
        <v>6168</v>
      </c>
      <c r="O195" s="58">
        <v>11909942</v>
      </c>
      <c r="P195" s="58" t="s">
        <v>6297</v>
      </c>
    </row>
    <row r="196" spans="1:16" x14ac:dyDescent="0.25">
      <c r="A196" s="58">
        <v>10195</v>
      </c>
      <c r="B196" s="58" t="s">
        <v>5425</v>
      </c>
      <c r="C196" s="58" t="s">
        <v>1007</v>
      </c>
      <c r="D196" s="58">
        <v>883</v>
      </c>
      <c r="E196" s="58" t="s">
        <v>34</v>
      </c>
      <c r="F196" s="58">
        <v>312</v>
      </c>
      <c r="G196" s="58" t="s">
        <v>229</v>
      </c>
      <c r="H196" s="58">
        <v>90</v>
      </c>
      <c r="I196" s="58" t="s">
        <v>114</v>
      </c>
      <c r="J196" s="58">
        <v>12</v>
      </c>
      <c r="K196" s="58" t="s">
        <v>206</v>
      </c>
      <c r="L196" s="58">
        <v>1384</v>
      </c>
      <c r="M196" s="58" t="s">
        <v>5664</v>
      </c>
      <c r="N196" s="58" t="s">
        <v>6168</v>
      </c>
      <c r="O196" s="58">
        <v>12182726</v>
      </c>
      <c r="P196" s="58" t="s">
        <v>6298</v>
      </c>
    </row>
    <row r="197" spans="1:16" x14ac:dyDescent="0.25">
      <c r="A197" s="58">
        <v>10196</v>
      </c>
      <c r="B197" s="58" t="s">
        <v>5426</v>
      </c>
      <c r="C197" s="58" t="s">
        <v>1007</v>
      </c>
      <c r="D197" s="58">
        <v>883</v>
      </c>
      <c r="E197" s="58" t="s">
        <v>34</v>
      </c>
      <c r="F197" s="58">
        <v>312</v>
      </c>
      <c r="G197" s="58" t="s">
        <v>229</v>
      </c>
      <c r="H197" s="58">
        <v>90</v>
      </c>
      <c r="I197" s="58" t="s">
        <v>114</v>
      </c>
      <c r="J197" s="58">
        <v>12</v>
      </c>
      <c r="K197" s="58" t="s">
        <v>202</v>
      </c>
      <c r="L197" s="58">
        <v>1768</v>
      </c>
      <c r="M197" s="58" t="s">
        <v>5665</v>
      </c>
      <c r="N197" s="58" t="s">
        <v>6168</v>
      </c>
      <c r="O197" s="58">
        <v>12613211</v>
      </c>
      <c r="P197" s="58" t="s">
        <v>6299</v>
      </c>
    </row>
    <row r="198" spans="1:16" x14ac:dyDescent="0.25">
      <c r="A198" s="58">
        <v>10197</v>
      </c>
      <c r="B198" s="58" t="s">
        <v>5427</v>
      </c>
      <c r="C198" s="58" t="s">
        <v>1007</v>
      </c>
      <c r="D198" s="58">
        <v>883</v>
      </c>
      <c r="E198" s="58" t="s">
        <v>34</v>
      </c>
      <c r="F198" s="58">
        <v>312</v>
      </c>
      <c r="G198" s="58" t="s">
        <v>134</v>
      </c>
      <c r="H198" s="58">
        <v>45</v>
      </c>
      <c r="I198" s="58" t="s">
        <v>99</v>
      </c>
      <c r="J198" s="58">
        <v>16</v>
      </c>
      <c r="K198" s="58" t="s">
        <v>4117</v>
      </c>
      <c r="L198" s="58">
        <v>1268</v>
      </c>
      <c r="M198" s="58" t="s">
        <v>5666</v>
      </c>
      <c r="N198" s="58" t="s">
        <v>6169</v>
      </c>
      <c r="O198" s="58">
        <v>12627417</v>
      </c>
      <c r="P198" s="58" t="s">
        <v>6300</v>
      </c>
    </row>
    <row r="199" spans="1:16" x14ac:dyDescent="0.25">
      <c r="A199" s="58">
        <v>10198</v>
      </c>
      <c r="B199" s="58" t="s">
        <v>5428</v>
      </c>
      <c r="C199" s="58" t="s">
        <v>1007</v>
      </c>
      <c r="D199" s="58">
        <v>883</v>
      </c>
      <c r="E199" s="58" t="s">
        <v>34</v>
      </c>
      <c r="F199" s="58">
        <v>312</v>
      </c>
      <c r="G199" s="58" t="s">
        <v>85</v>
      </c>
      <c r="H199" s="58">
        <v>25</v>
      </c>
      <c r="I199" s="58" t="s">
        <v>110</v>
      </c>
      <c r="J199" s="58">
        <v>8</v>
      </c>
      <c r="K199" s="58" t="s">
        <v>4117</v>
      </c>
      <c r="L199" s="58">
        <v>1268</v>
      </c>
      <c r="M199" s="58" t="s">
        <v>5667</v>
      </c>
      <c r="N199" s="58" t="s">
        <v>6170</v>
      </c>
      <c r="O199" s="58">
        <v>12641910</v>
      </c>
      <c r="P199" s="58" t="s">
        <v>6301</v>
      </c>
    </row>
    <row r="200" spans="1:16" x14ac:dyDescent="0.25">
      <c r="A200" s="58">
        <v>10199</v>
      </c>
      <c r="B200" s="58" t="s">
        <v>5429</v>
      </c>
      <c r="C200" s="58" t="s">
        <v>1007</v>
      </c>
      <c r="D200" s="58">
        <v>883</v>
      </c>
      <c r="E200" s="58" t="s">
        <v>34</v>
      </c>
      <c r="F200" s="58">
        <v>312</v>
      </c>
      <c r="G200" s="58" t="s">
        <v>229</v>
      </c>
      <c r="H200" s="58">
        <v>90</v>
      </c>
      <c r="I200" s="58" t="s">
        <v>99</v>
      </c>
      <c r="J200" s="58">
        <v>16</v>
      </c>
      <c r="K200" s="58" t="s">
        <v>202</v>
      </c>
      <c r="L200" s="58">
        <v>1768</v>
      </c>
      <c r="M200" s="58" t="s">
        <v>5668</v>
      </c>
      <c r="N200" s="58" t="s">
        <v>6171</v>
      </c>
      <c r="O200" s="58">
        <v>12900201</v>
      </c>
      <c r="P200" s="58" t="s">
        <v>6302</v>
      </c>
    </row>
    <row r="201" spans="1:16" x14ac:dyDescent="0.25">
      <c r="A201" s="58">
        <v>10200</v>
      </c>
      <c r="B201" s="58" t="s">
        <v>5430</v>
      </c>
      <c r="C201" s="58" t="s">
        <v>1007</v>
      </c>
      <c r="D201" s="58">
        <v>883</v>
      </c>
      <c r="E201" s="58" t="s">
        <v>34</v>
      </c>
      <c r="F201" s="58">
        <v>312</v>
      </c>
      <c r="G201" s="58" t="s">
        <v>134</v>
      </c>
      <c r="H201" s="58">
        <v>45</v>
      </c>
      <c r="I201" s="58" t="s">
        <v>110</v>
      </c>
      <c r="J201" s="58">
        <v>8</v>
      </c>
      <c r="K201" s="58" t="s">
        <v>202</v>
      </c>
      <c r="L201" s="58">
        <v>1768</v>
      </c>
      <c r="M201" s="58" t="s">
        <v>5669</v>
      </c>
      <c r="N201" s="58" t="s">
        <v>6172</v>
      </c>
      <c r="O201" s="58">
        <v>12900201</v>
      </c>
      <c r="P201" s="58" t="s">
        <v>6284</v>
      </c>
    </row>
    <row r="202" spans="1:16" x14ac:dyDescent="0.25">
      <c r="A202" s="58">
        <v>10201</v>
      </c>
      <c r="B202" s="58" t="s">
        <v>5431</v>
      </c>
      <c r="C202" s="58" t="s">
        <v>1007</v>
      </c>
      <c r="D202" s="58">
        <v>883</v>
      </c>
      <c r="E202" s="58" t="s">
        <v>34</v>
      </c>
      <c r="F202" s="58">
        <v>312</v>
      </c>
      <c r="G202" s="58" t="s">
        <v>102</v>
      </c>
      <c r="H202" s="58">
        <v>40</v>
      </c>
      <c r="I202" s="58" t="s">
        <v>110</v>
      </c>
      <c r="J202" s="58">
        <v>8</v>
      </c>
      <c r="K202" s="58" t="s">
        <v>4117</v>
      </c>
      <c r="L202" s="58">
        <v>1268</v>
      </c>
      <c r="M202" s="58" t="s">
        <v>5670</v>
      </c>
      <c r="N202" s="58" t="s">
        <v>6173</v>
      </c>
      <c r="O202" s="58">
        <v>12914407</v>
      </c>
      <c r="P202" s="58" t="s">
        <v>6303</v>
      </c>
    </row>
    <row r="203" spans="1:16" x14ac:dyDescent="0.25">
      <c r="A203" s="58">
        <v>10202</v>
      </c>
      <c r="B203" s="58" t="s">
        <v>5427</v>
      </c>
      <c r="C203" s="58" t="s">
        <v>1007</v>
      </c>
      <c r="D203" s="58">
        <v>883</v>
      </c>
      <c r="E203" s="58" t="s">
        <v>34</v>
      </c>
      <c r="F203" s="58">
        <v>312</v>
      </c>
      <c r="G203" s="58" t="s">
        <v>134</v>
      </c>
      <c r="H203" s="58">
        <v>45</v>
      </c>
      <c r="I203" s="58" t="s">
        <v>99</v>
      </c>
      <c r="J203" s="58">
        <v>16</v>
      </c>
      <c r="K203" s="58" t="s">
        <v>202</v>
      </c>
      <c r="L203" s="58">
        <v>1768</v>
      </c>
      <c r="M203" s="58" t="s">
        <v>5671</v>
      </c>
      <c r="N203" s="58" t="s">
        <v>6169</v>
      </c>
      <c r="O203" s="58">
        <v>12914407</v>
      </c>
      <c r="P203" s="58" t="s">
        <v>6300</v>
      </c>
    </row>
    <row r="204" spans="1:16" x14ac:dyDescent="0.25">
      <c r="A204" s="58">
        <v>10203</v>
      </c>
      <c r="B204" s="58" t="s">
        <v>5426</v>
      </c>
      <c r="C204" s="58" t="s">
        <v>1007</v>
      </c>
      <c r="D204" s="58">
        <v>883</v>
      </c>
      <c r="E204" s="58" t="s">
        <v>34</v>
      </c>
      <c r="F204" s="58">
        <v>312</v>
      </c>
      <c r="G204" s="58" t="s">
        <v>229</v>
      </c>
      <c r="H204" s="58">
        <v>90</v>
      </c>
      <c r="I204" s="58" t="s">
        <v>99</v>
      </c>
      <c r="J204" s="58">
        <v>16</v>
      </c>
      <c r="K204" s="58" t="s">
        <v>202</v>
      </c>
      <c r="L204" s="58">
        <v>1768</v>
      </c>
      <c r="M204" s="58" t="s">
        <v>5672</v>
      </c>
      <c r="N204" s="58" t="s">
        <v>6168</v>
      </c>
      <c r="O204" s="58">
        <v>13043696</v>
      </c>
      <c r="P204" s="58" t="s">
        <v>6299</v>
      </c>
    </row>
    <row r="205" spans="1:16" x14ac:dyDescent="0.25">
      <c r="A205" s="58">
        <v>10204</v>
      </c>
      <c r="B205" s="58" t="s">
        <v>5431</v>
      </c>
      <c r="C205" s="58" t="s">
        <v>1007</v>
      </c>
      <c r="D205" s="58">
        <v>883</v>
      </c>
      <c r="E205" s="58" t="s">
        <v>34</v>
      </c>
      <c r="F205" s="58">
        <v>312</v>
      </c>
      <c r="G205" s="58" t="s">
        <v>102</v>
      </c>
      <c r="H205" s="58">
        <v>40</v>
      </c>
      <c r="I205" s="58" t="s">
        <v>114</v>
      </c>
      <c r="J205" s="58">
        <v>12</v>
      </c>
      <c r="K205" s="58" t="s">
        <v>4117</v>
      </c>
      <c r="L205" s="58">
        <v>1268</v>
      </c>
      <c r="M205" s="58" t="s">
        <v>5673</v>
      </c>
      <c r="N205" s="58" t="s">
        <v>6173</v>
      </c>
      <c r="O205" s="58">
        <v>13344892</v>
      </c>
      <c r="P205" s="58" t="s">
        <v>6303</v>
      </c>
    </row>
    <row r="206" spans="1:16" x14ac:dyDescent="0.25">
      <c r="A206" s="58">
        <v>10205</v>
      </c>
      <c r="B206" s="58" t="s">
        <v>5426</v>
      </c>
      <c r="C206" s="58" t="s">
        <v>1007</v>
      </c>
      <c r="D206" s="58">
        <v>883</v>
      </c>
      <c r="E206" s="58" t="s">
        <v>34</v>
      </c>
      <c r="F206" s="58">
        <v>312</v>
      </c>
      <c r="G206" s="58" t="s">
        <v>229</v>
      </c>
      <c r="H206" s="58">
        <v>90</v>
      </c>
      <c r="I206" s="58" t="s">
        <v>110</v>
      </c>
      <c r="J206" s="58">
        <v>8</v>
      </c>
      <c r="K206" s="58" t="s">
        <v>202</v>
      </c>
      <c r="L206" s="58">
        <v>1768</v>
      </c>
      <c r="M206" s="58" t="s">
        <v>5674</v>
      </c>
      <c r="N206" s="58" t="s">
        <v>6168</v>
      </c>
      <c r="O206" s="58">
        <v>13474181</v>
      </c>
      <c r="P206" s="58" t="s">
        <v>6299</v>
      </c>
    </row>
    <row r="207" spans="1:16" x14ac:dyDescent="0.25">
      <c r="A207" s="58">
        <v>10206</v>
      </c>
      <c r="B207" s="58" t="s">
        <v>5428</v>
      </c>
      <c r="C207" s="58" t="s">
        <v>1007</v>
      </c>
      <c r="D207" s="58">
        <v>883</v>
      </c>
      <c r="E207" s="58" t="s">
        <v>34</v>
      </c>
      <c r="F207" s="58">
        <v>312</v>
      </c>
      <c r="G207" s="58" t="s">
        <v>85</v>
      </c>
      <c r="H207" s="58">
        <v>25</v>
      </c>
      <c r="I207" s="58" t="s">
        <v>90</v>
      </c>
      <c r="J207" s="58">
        <v>4</v>
      </c>
      <c r="K207" s="58" t="s">
        <v>4117</v>
      </c>
      <c r="L207" s="58">
        <v>1268</v>
      </c>
      <c r="M207" s="58" t="s">
        <v>5675</v>
      </c>
      <c r="N207" s="58" t="s">
        <v>6170</v>
      </c>
      <c r="O207" s="58">
        <v>14177306</v>
      </c>
      <c r="P207" s="58" t="s">
        <v>6301</v>
      </c>
    </row>
    <row r="208" spans="1:16" x14ac:dyDescent="0.25">
      <c r="A208" s="58">
        <v>10207</v>
      </c>
      <c r="B208" s="58" t="s">
        <v>5428</v>
      </c>
      <c r="C208" s="58" t="s">
        <v>1007</v>
      </c>
      <c r="D208" s="58">
        <v>883</v>
      </c>
      <c r="E208" s="58" t="s">
        <v>34</v>
      </c>
      <c r="F208" s="58">
        <v>312</v>
      </c>
      <c r="G208" s="58" t="s">
        <v>85</v>
      </c>
      <c r="H208" s="58">
        <v>25</v>
      </c>
      <c r="I208" s="58" t="s">
        <v>110</v>
      </c>
      <c r="J208" s="58">
        <v>8</v>
      </c>
      <c r="K208" s="58" t="s">
        <v>206</v>
      </c>
      <c r="L208" s="58">
        <v>1384</v>
      </c>
      <c r="M208" s="58" t="s">
        <v>5676</v>
      </c>
      <c r="N208" s="58" t="s">
        <v>6170</v>
      </c>
      <c r="O208" s="58">
        <v>15210470</v>
      </c>
      <c r="P208" s="58" t="s">
        <v>6301</v>
      </c>
    </row>
    <row r="209" spans="1:16" x14ac:dyDescent="0.25">
      <c r="A209" s="58">
        <v>10208</v>
      </c>
      <c r="B209" s="58" t="s">
        <v>5432</v>
      </c>
      <c r="C209" s="58" t="s">
        <v>1007</v>
      </c>
      <c r="D209" s="58">
        <v>883</v>
      </c>
      <c r="E209" s="58" t="s">
        <v>34</v>
      </c>
      <c r="F209" s="58">
        <v>312</v>
      </c>
      <c r="G209" s="58" t="s">
        <v>102</v>
      </c>
      <c r="H209" s="58">
        <v>40</v>
      </c>
      <c r="I209" s="58" t="s">
        <v>110</v>
      </c>
      <c r="J209" s="58">
        <v>8</v>
      </c>
      <c r="K209" s="58" t="s">
        <v>4117</v>
      </c>
      <c r="L209" s="58">
        <v>1268</v>
      </c>
      <c r="M209" s="58" t="s">
        <v>5677</v>
      </c>
      <c r="N209" s="58" t="s">
        <v>6174</v>
      </c>
      <c r="O209" s="58">
        <v>15353965</v>
      </c>
      <c r="P209" s="58" t="s">
        <v>6304</v>
      </c>
    </row>
    <row r="210" spans="1:16" x14ac:dyDescent="0.25">
      <c r="A210" s="58">
        <v>10209</v>
      </c>
      <c r="B210" s="58" t="s">
        <v>5432</v>
      </c>
      <c r="C210" s="58" t="s">
        <v>1007</v>
      </c>
      <c r="D210" s="58">
        <v>883</v>
      </c>
      <c r="E210" s="58" t="s">
        <v>34</v>
      </c>
      <c r="F210" s="58">
        <v>312</v>
      </c>
      <c r="G210" s="58" t="s">
        <v>102</v>
      </c>
      <c r="H210" s="58">
        <v>40</v>
      </c>
      <c r="I210" s="58" t="s">
        <v>110</v>
      </c>
      <c r="J210" s="58">
        <v>8</v>
      </c>
      <c r="K210" s="58" t="s">
        <v>202</v>
      </c>
      <c r="L210" s="58">
        <v>1768</v>
      </c>
      <c r="M210" s="58" t="s">
        <v>5678</v>
      </c>
      <c r="N210" s="58" t="s">
        <v>6174</v>
      </c>
      <c r="O210" s="58">
        <v>15497460</v>
      </c>
      <c r="P210" s="58" t="s">
        <v>6304</v>
      </c>
    </row>
    <row r="211" spans="1:16" x14ac:dyDescent="0.25">
      <c r="A211" s="58">
        <v>10210</v>
      </c>
      <c r="B211" s="58" t="s">
        <v>5432</v>
      </c>
      <c r="C211" s="58" t="s">
        <v>1007</v>
      </c>
      <c r="D211" s="58">
        <v>883</v>
      </c>
      <c r="E211" s="58" t="s">
        <v>34</v>
      </c>
      <c r="F211" s="58">
        <v>312</v>
      </c>
      <c r="G211" s="58" t="s">
        <v>102</v>
      </c>
      <c r="H211" s="58">
        <v>40</v>
      </c>
      <c r="I211" s="58" t="s">
        <v>99</v>
      </c>
      <c r="J211" s="58">
        <v>16</v>
      </c>
      <c r="K211" s="58" t="s">
        <v>4117</v>
      </c>
      <c r="L211" s="58">
        <v>1268</v>
      </c>
      <c r="M211" s="58" t="s">
        <v>5678</v>
      </c>
      <c r="N211" s="58" t="s">
        <v>6174</v>
      </c>
      <c r="O211" s="58">
        <v>15497460</v>
      </c>
      <c r="P211" s="58" t="s">
        <v>6304</v>
      </c>
    </row>
    <row r="212" spans="1:16" x14ac:dyDescent="0.25">
      <c r="A212" s="58">
        <v>10211</v>
      </c>
      <c r="B212" s="58" t="s">
        <v>5429</v>
      </c>
      <c r="C212" s="58" t="s">
        <v>1007</v>
      </c>
      <c r="D212" s="58">
        <v>883</v>
      </c>
      <c r="E212" s="58" t="s">
        <v>34</v>
      </c>
      <c r="F212" s="58">
        <v>312</v>
      </c>
      <c r="G212" s="58" t="s">
        <v>229</v>
      </c>
      <c r="H212" s="58">
        <v>90</v>
      </c>
      <c r="I212" s="58" t="s">
        <v>110</v>
      </c>
      <c r="J212" s="58">
        <v>8</v>
      </c>
      <c r="K212" s="58" t="s">
        <v>202</v>
      </c>
      <c r="L212" s="58">
        <v>1768</v>
      </c>
      <c r="M212" s="58" t="s">
        <v>5679</v>
      </c>
      <c r="N212" s="58" t="s">
        <v>6171</v>
      </c>
      <c r="O212" s="58">
        <v>15655161</v>
      </c>
      <c r="P212" s="58" t="s">
        <v>6302</v>
      </c>
    </row>
    <row r="213" spans="1:16" x14ac:dyDescent="0.25">
      <c r="A213" s="58">
        <v>10212</v>
      </c>
      <c r="B213" s="58" t="s">
        <v>5428</v>
      </c>
      <c r="C213" s="58" t="s">
        <v>1007</v>
      </c>
      <c r="D213" s="58">
        <v>883</v>
      </c>
      <c r="E213" s="58" t="s">
        <v>34</v>
      </c>
      <c r="F213" s="58">
        <v>312</v>
      </c>
      <c r="G213" s="58" t="s">
        <v>85</v>
      </c>
      <c r="H213" s="58">
        <v>25</v>
      </c>
      <c r="I213" s="58" t="s">
        <v>90</v>
      </c>
      <c r="J213" s="58">
        <v>4</v>
      </c>
      <c r="K213" s="58" t="s">
        <v>4117</v>
      </c>
      <c r="L213" s="58">
        <v>1268</v>
      </c>
      <c r="M213" s="58" t="s">
        <v>5680</v>
      </c>
      <c r="N213" s="58" t="s">
        <v>6170</v>
      </c>
      <c r="O213" s="58">
        <v>15655305</v>
      </c>
      <c r="P213" s="58" t="s">
        <v>6301</v>
      </c>
    </row>
    <row r="214" spans="1:16" x14ac:dyDescent="0.25">
      <c r="A214" s="58">
        <v>10213</v>
      </c>
      <c r="B214" s="58" t="s">
        <v>5428</v>
      </c>
      <c r="C214" s="58" t="s">
        <v>1007</v>
      </c>
      <c r="D214" s="58">
        <v>883</v>
      </c>
      <c r="E214" s="58" t="s">
        <v>34</v>
      </c>
      <c r="F214" s="58">
        <v>312</v>
      </c>
      <c r="G214" s="58" t="s">
        <v>85</v>
      </c>
      <c r="H214" s="58">
        <v>25</v>
      </c>
      <c r="I214" s="58" t="s">
        <v>90</v>
      </c>
      <c r="J214" s="58">
        <v>4</v>
      </c>
      <c r="K214" s="58" t="s">
        <v>4117</v>
      </c>
      <c r="L214" s="58">
        <v>1268</v>
      </c>
      <c r="M214" s="58" t="s">
        <v>5681</v>
      </c>
      <c r="N214" s="58" t="s">
        <v>6170</v>
      </c>
      <c r="O214" s="58">
        <v>15655305</v>
      </c>
      <c r="P214" s="58" t="s">
        <v>6301</v>
      </c>
    </row>
    <row r="215" spans="1:16" x14ac:dyDescent="0.25">
      <c r="A215" s="58">
        <v>10214</v>
      </c>
      <c r="B215" s="58" t="s">
        <v>5428</v>
      </c>
      <c r="C215" s="58" t="s">
        <v>1007</v>
      </c>
      <c r="D215" s="58">
        <v>883</v>
      </c>
      <c r="E215" s="58" t="s">
        <v>34</v>
      </c>
      <c r="F215" s="58">
        <v>312</v>
      </c>
      <c r="G215" s="58" t="s">
        <v>85</v>
      </c>
      <c r="H215" s="58">
        <v>25</v>
      </c>
      <c r="I215" s="58" t="s">
        <v>90</v>
      </c>
      <c r="J215" s="58">
        <v>4</v>
      </c>
      <c r="K215" s="58" t="s">
        <v>213</v>
      </c>
      <c r="L215" s="58">
        <v>2768</v>
      </c>
      <c r="M215" s="58" t="s">
        <v>5682</v>
      </c>
      <c r="N215" s="58" t="s">
        <v>6170</v>
      </c>
      <c r="O215" s="58">
        <v>15655305</v>
      </c>
      <c r="P215" s="58" t="s">
        <v>6301</v>
      </c>
    </row>
    <row r="216" spans="1:16" x14ac:dyDescent="0.25">
      <c r="A216" s="58">
        <v>10215</v>
      </c>
      <c r="B216" s="58" t="s">
        <v>5432</v>
      </c>
      <c r="C216" s="58" t="s">
        <v>1007</v>
      </c>
      <c r="D216" s="58">
        <v>883</v>
      </c>
      <c r="E216" s="58" t="s">
        <v>34</v>
      </c>
      <c r="F216" s="58">
        <v>312</v>
      </c>
      <c r="G216" s="58" t="s">
        <v>102</v>
      </c>
      <c r="H216" s="58">
        <v>40</v>
      </c>
      <c r="I216" s="58" t="s">
        <v>110</v>
      </c>
      <c r="J216" s="58">
        <v>8</v>
      </c>
      <c r="K216" s="58" t="s">
        <v>206</v>
      </c>
      <c r="L216" s="58">
        <v>1384</v>
      </c>
      <c r="M216" s="58" t="s">
        <v>5683</v>
      </c>
      <c r="N216" s="58" t="s">
        <v>6174</v>
      </c>
      <c r="O216" s="58">
        <v>15942295</v>
      </c>
      <c r="P216" s="58" t="s">
        <v>6304</v>
      </c>
    </row>
    <row r="217" spans="1:16" x14ac:dyDescent="0.25">
      <c r="A217" s="58">
        <v>10216</v>
      </c>
      <c r="B217" s="58" t="s">
        <v>5432</v>
      </c>
      <c r="C217" s="58" t="s">
        <v>1007</v>
      </c>
      <c r="D217" s="58">
        <v>883</v>
      </c>
      <c r="E217" s="58" t="s">
        <v>34</v>
      </c>
      <c r="F217" s="58">
        <v>312</v>
      </c>
      <c r="G217" s="58" t="s">
        <v>102</v>
      </c>
      <c r="H217" s="58">
        <v>40</v>
      </c>
      <c r="I217" s="58" t="s">
        <v>99</v>
      </c>
      <c r="J217" s="58">
        <v>16</v>
      </c>
      <c r="K217" s="58" t="s">
        <v>202</v>
      </c>
      <c r="L217" s="58">
        <v>1768</v>
      </c>
      <c r="M217" s="58" t="s">
        <v>5683</v>
      </c>
      <c r="N217" s="58" t="s">
        <v>6174</v>
      </c>
      <c r="O217" s="58">
        <v>15942295</v>
      </c>
      <c r="P217" s="58" t="s">
        <v>6304</v>
      </c>
    </row>
    <row r="218" spans="1:16" x14ac:dyDescent="0.25">
      <c r="A218" s="58">
        <v>10217</v>
      </c>
      <c r="B218" s="58" t="s">
        <v>5432</v>
      </c>
      <c r="C218" s="58" t="s">
        <v>1007</v>
      </c>
      <c r="D218" s="58">
        <v>883</v>
      </c>
      <c r="E218" s="58" t="s">
        <v>34</v>
      </c>
      <c r="F218" s="58">
        <v>312</v>
      </c>
      <c r="G218" s="58" t="s">
        <v>102</v>
      </c>
      <c r="H218" s="58">
        <v>40</v>
      </c>
      <c r="I218" s="58" t="s">
        <v>110</v>
      </c>
      <c r="J218" s="58">
        <v>8</v>
      </c>
      <c r="K218" s="58" t="s">
        <v>206</v>
      </c>
      <c r="L218" s="58">
        <v>1384</v>
      </c>
      <c r="M218" s="58" t="s">
        <v>5684</v>
      </c>
      <c r="N218" s="58" t="s">
        <v>6174</v>
      </c>
      <c r="O218" s="58">
        <v>15942295</v>
      </c>
      <c r="P218" s="58" t="s">
        <v>6304</v>
      </c>
    </row>
    <row r="219" spans="1:16" x14ac:dyDescent="0.25">
      <c r="A219" s="58">
        <v>10218</v>
      </c>
      <c r="B219" s="58" t="s">
        <v>5428</v>
      </c>
      <c r="C219" s="58" t="s">
        <v>1007</v>
      </c>
      <c r="D219" s="58">
        <v>883</v>
      </c>
      <c r="E219" s="58" t="s">
        <v>34</v>
      </c>
      <c r="F219" s="58">
        <v>312</v>
      </c>
      <c r="G219" s="58" t="s">
        <v>85</v>
      </c>
      <c r="H219" s="58">
        <v>25</v>
      </c>
      <c r="I219" s="58" t="s">
        <v>110</v>
      </c>
      <c r="J219" s="58">
        <v>8</v>
      </c>
      <c r="K219" s="58" t="s">
        <v>206</v>
      </c>
      <c r="L219" s="58">
        <v>1384</v>
      </c>
      <c r="M219" s="58" t="s">
        <v>5685</v>
      </c>
      <c r="N219" s="58" t="s">
        <v>6170</v>
      </c>
      <c r="O219" s="58">
        <v>16071440</v>
      </c>
      <c r="P219" s="58" t="s">
        <v>6301</v>
      </c>
    </row>
    <row r="220" spans="1:16" x14ac:dyDescent="0.25">
      <c r="A220" s="58">
        <v>10219</v>
      </c>
      <c r="B220" s="58" t="s">
        <v>5428</v>
      </c>
      <c r="C220" s="58" t="s">
        <v>1007</v>
      </c>
      <c r="D220" s="58">
        <v>883</v>
      </c>
      <c r="E220" s="58" t="s">
        <v>34</v>
      </c>
      <c r="F220" s="58">
        <v>312</v>
      </c>
      <c r="G220" s="58" t="s">
        <v>85</v>
      </c>
      <c r="H220" s="58">
        <v>25</v>
      </c>
      <c r="I220" s="58" t="s">
        <v>110</v>
      </c>
      <c r="J220" s="58">
        <v>8</v>
      </c>
      <c r="K220" s="58" t="s">
        <v>206</v>
      </c>
      <c r="L220" s="58">
        <v>1384</v>
      </c>
      <c r="M220" s="58" t="s">
        <v>5686</v>
      </c>
      <c r="N220" s="58" t="s">
        <v>6170</v>
      </c>
      <c r="O220" s="58">
        <v>16071440</v>
      </c>
      <c r="P220" s="58" t="s">
        <v>6301</v>
      </c>
    </row>
    <row r="221" spans="1:16" x14ac:dyDescent="0.25">
      <c r="A221" s="58">
        <v>10220</v>
      </c>
      <c r="B221" s="58" t="s">
        <v>5428</v>
      </c>
      <c r="C221" s="58" t="s">
        <v>1007</v>
      </c>
      <c r="D221" s="58">
        <v>883</v>
      </c>
      <c r="E221" s="58" t="s">
        <v>34</v>
      </c>
      <c r="F221" s="58">
        <v>312</v>
      </c>
      <c r="G221" s="58" t="s">
        <v>85</v>
      </c>
      <c r="H221" s="58">
        <v>25</v>
      </c>
      <c r="I221" s="58" t="s">
        <v>99</v>
      </c>
      <c r="J221" s="58">
        <v>16</v>
      </c>
      <c r="K221" s="58" t="s">
        <v>206</v>
      </c>
      <c r="L221" s="58">
        <v>1384</v>
      </c>
      <c r="M221" s="58" t="s">
        <v>5687</v>
      </c>
      <c r="N221" s="58" t="s">
        <v>6170</v>
      </c>
      <c r="O221" s="58">
        <v>16071440</v>
      </c>
      <c r="P221" s="58" t="s">
        <v>6301</v>
      </c>
    </row>
    <row r="222" spans="1:16" x14ac:dyDescent="0.25">
      <c r="A222" s="58">
        <v>10221</v>
      </c>
      <c r="B222" s="58" t="s">
        <v>5428</v>
      </c>
      <c r="C222" s="58" t="s">
        <v>1007</v>
      </c>
      <c r="D222" s="58">
        <v>883</v>
      </c>
      <c r="E222" s="58" t="s">
        <v>34</v>
      </c>
      <c r="F222" s="58">
        <v>312</v>
      </c>
      <c r="G222" s="58" t="s">
        <v>85</v>
      </c>
      <c r="H222" s="58">
        <v>25</v>
      </c>
      <c r="I222" s="58" t="s">
        <v>99</v>
      </c>
      <c r="J222" s="58">
        <v>16</v>
      </c>
      <c r="K222" s="58" t="s">
        <v>206</v>
      </c>
      <c r="L222" s="58">
        <v>1384</v>
      </c>
      <c r="M222" s="58" t="s">
        <v>5688</v>
      </c>
      <c r="N222" s="58" t="s">
        <v>6170</v>
      </c>
      <c r="O222" s="58">
        <v>16071440</v>
      </c>
      <c r="P222" s="58" t="s">
        <v>6301</v>
      </c>
    </row>
    <row r="223" spans="1:16" x14ac:dyDescent="0.25">
      <c r="A223" s="58">
        <v>10222</v>
      </c>
      <c r="B223" s="58" t="s">
        <v>5432</v>
      </c>
      <c r="C223" s="58" t="s">
        <v>1007</v>
      </c>
      <c r="D223" s="58">
        <v>883</v>
      </c>
      <c r="E223" s="58" t="s">
        <v>34</v>
      </c>
      <c r="F223" s="58">
        <v>312</v>
      </c>
      <c r="G223" s="58" t="s">
        <v>102</v>
      </c>
      <c r="H223" s="58">
        <v>40</v>
      </c>
      <c r="I223" s="58" t="s">
        <v>90</v>
      </c>
      <c r="J223" s="58">
        <v>4</v>
      </c>
      <c r="K223" s="58" t="s">
        <v>4117</v>
      </c>
      <c r="L223" s="58">
        <v>1268</v>
      </c>
      <c r="M223" s="58" t="s">
        <v>5688</v>
      </c>
      <c r="N223" s="58" t="s">
        <v>6174</v>
      </c>
      <c r="O223" s="58">
        <v>16100139</v>
      </c>
      <c r="P223" s="58" t="s">
        <v>6304</v>
      </c>
    </row>
    <row r="224" spans="1:16" x14ac:dyDescent="0.25">
      <c r="A224" s="58">
        <v>10223</v>
      </c>
      <c r="B224" s="58" t="s">
        <v>5424</v>
      </c>
      <c r="C224" s="58" t="s">
        <v>351</v>
      </c>
      <c r="D224" s="58">
        <v>904</v>
      </c>
      <c r="E224" s="58" t="s">
        <v>34</v>
      </c>
      <c r="F224" s="58">
        <v>312</v>
      </c>
      <c r="G224" s="58" t="s">
        <v>109</v>
      </c>
      <c r="H224" s="58">
        <v>35</v>
      </c>
      <c r="I224" s="58" t="s">
        <v>110</v>
      </c>
      <c r="J224" s="58">
        <v>8</v>
      </c>
      <c r="K224" s="58" t="s">
        <v>4117</v>
      </c>
      <c r="L224" s="58">
        <v>1268</v>
      </c>
      <c r="M224" s="58" t="s">
        <v>5689</v>
      </c>
      <c r="N224" s="58" t="s">
        <v>6168</v>
      </c>
      <c r="O224" s="58">
        <v>14019462</v>
      </c>
      <c r="P224" s="58" t="s">
        <v>6297</v>
      </c>
    </row>
    <row r="225" spans="1:16" x14ac:dyDescent="0.25">
      <c r="A225" s="58">
        <v>10224</v>
      </c>
      <c r="B225" s="58" t="s">
        <v>5433</v>
      </c>
      <c r="C225" s="58" t="s">
        <v>351</v>
      </c>
      <c r="D225" s="58">
        <v>904</v>
      </c>
      <c r="E225" s="58" t="s">
        <v>34</v>
      </c>
      <c r="F225" s="58">
        <v>312</v>
      </c>
      <c r="G225" s="58" t="s">
        <v>134</v>
      </c>
      <c r="H225" s="58">
        <v>45</v>
      </c>
      <c r="I225" s="58" t="s">
        <v>110</v>
      </c>
      <c r="J225" s="58">
        <v>8</v>
      </c>
      <c r="K225" s="58" t="s">
        <v>202</v>
      </c>
      <c r="L225" s="58">
        <v>1768</v>
      </c>
      <c r="M225" s="58" t="s">
        <v>5690</v>
      </c>
      <c r="N225" s="58" t="s">
        <v>6175</v>
      </c>
      <c r="O225" s="58">
        <v>14765636</v>
      </c>
      <c r="P225" s="58" t="s">
        <v>6305</v>
      </c>
    </row>
    <row r="226" spans="1:16" x14ac:dyDescent="0.25">
      <c r="A226" s="58">
        <v>10225</v>
      </c>
      <c r="B226" s="58" t="s">
        <v>5434</v>
      </c>
      <c r="C226" s="58" t="s">
        <v>351</v>
      </c>
      <c r="D226" s="58">
        <v>904</v>
      </c>
      <c r="E226" s="58" t="s">
        <v>34</v>
      </c>
      <c r="F226" s="58">
        <v>312</v>
      </c>
      <c r="G226" s="58" t="s">
        <v>5408</v>
      </c>
      <c r="H226" s="58">
        <v>85</v>
      </c>
      <c r="I226" s="58" t="s">
        <v>99</v>
      </c>
      <c r="J226" s="58">
        <v>16</v>
      </c>
      <c r="K226" s="58" t="s">
        <v>202</v>
      </c>
      <c r="L226" s="58">
        <v>1768</v>
      </c>
      <c r="M226" s="58" t="s">
        <v>5691</v>
      </c>
      <c r="N226" s="58" t="s">
        <v>6176</v>
      </c>
      <c r="O226" s="58">
        <v>15210327</v>
      </c>
      <c r="P226" s="58" t="s">
        <v>6306</v>
      </c>
    </row>
    <row r="227" spans="1:16" x14ac:dyDescent="0.25">
      <c r="A227" s="58">
        <v>10226</v>
      </c>
      <c r="B227" s="58" t="s">
        <v>446</v>
      </c>
      <c r="C227" s="58" t="s">
        <v>50</v>
      </c>
      <c r="D227" s="58">
        <v>791</v>
      </c>
      <c r="E227" s="58" t="s">
        <v>51</v>
      </c>
      <c r="F227" s="58">
        <v>324</v>
      </c>
      <c r="G227" s="58" t="s">
        <v>102</v>
      </c>
      <c r="H227" s="58">
        <v>40</v>
      </c>
      <c r="I227" s="58" t="s">
        <v>90</v>
      </c>
      <c r="J227" s="58">
        <v>4</v>
      </c>
      <c r="K227" s="58" t="s">
        <v>206</v>
      </c>
      <c r="L227" s="58">
        <v>1384</v>
      </c>
      <c r="M227" s="58" t="s">
        <v>5692</v>
      </c>
      <c r="N227" s="58" t="s">
        <v>6160</v>
      </c>
      <c r="O227" s="58">
        <v>7461597</v>
      </c>
      <c r="P227" s="58" t="s">
        <v>6284</v>
      </c>
    </row>
    <row r="228" spans="1:16" x14ac:dyDescent="0.25">
      <c r="A228" s="58">
        <v>10227</v>
      </c>
      <c r="B228" s="58" t="s">
        <v>49</v>
      </c>
      <c r="C228" s="58" t="s">
        <v>50</v>
      </c>
      <c r="D228" s="58">
        <v>791</v>
      </c>
      <c r="E228" s="58" t="s">
        <v>51</v>
      </c>
      <c r="F228" s="58">
        <v>324</v>
      </c>
      <c r="G228" s="58" t="s">
        <v>134</v>
      </c>
      <c r="H228" s="58">
        <v>45</v>
      </c>
      <c r="I228" s="58" t="s">
        <v>114</v>
      </c>
      <c r="J228" s="58">
        <v>12</v>
      </c>
      <c r="K228" s="58" t="s">
        <v>202</v>
      </c>
      <c r="L228" s="58">
        <v>1768</v>
      </c>
      <c r="M228" s="58" t="s">
        <v>5693</v>
      </c>
      <c r="N228" s="58" t="s">
        <v>6177</v>
      </c>
      <c r="O228" s="58">
        <v>7719888</v>
      </c>
      <c r="P228" s="58" t="s">
        <v>6307</v>
      </c>
    </row>
    <row r="229" spans="1:16" x14ac:dyDescent="0.25">
      <c r="A229" s="58">
        <v>10228</v>
      </c>
      <c r="B229" s="58" t="s">
        <v>446</v>
      </c>
      <c r="C229" s="58" t="s">
        <v>50</v>
      </c>
      <c r="D229" s="58">
        <v>791</v>
      </c>
      <c r="E229" s="58" t="s">
        <v>51</v>
      </c>
      <c r="F229" s="58">
        <v>324</v>
      </c>
      <c r="G229" s="58" t="s">
        <v>102</v>
      </c>
      <c r="H229" s="58">
        <v>40</v>
      </c>
      <c r="I229" s="58" t="s">
        <v>110</v>
      </c>
      <c r="J229" s="58">
        <v>8</v>
      </c>
      <c r="K229" s="58" t="s">
        <v>206</v>
      </c>
      <c r="L229" s="58">
        <v>1384</v>
      </c>
      <c r="M229" s="58" t="s">
        <v>5694</v>
      </c>
      <c r="N229" s="58" t="s">
        <v>6160</v>
      </c>
      <c r="O229" s="58">
        <v>7734381</v>
      </c>
      <c r="P229" s="58" t="s">
        <v>6284</v>
      </c>
    </row>
    <row r="230" spans="1:16" x14ac:dyDescent="0.25">
      <c r="A230" s="58">
        <v>10229</v>
      </c>
      <c r="B230" s="58" t="s">
        <v>49</v>
      </c>
      <c r="C230" s="58" t="s">
        <v>50</v>
      </c>
      <c r="D230" s="58">
        <v>791</v>
      </c>
      <c r="E230" s="58" t="s">
        <v>51</v>
      </c>
      <c r="F230" s="58">
        <v>324</v>
      </c>
      <c r="G230" s="58" t="s">
        <v>134</v>
      </c>
      <c r="H230" s="58">
        <v>45</v>
      </c>
      <c r="I230" s="58" t="s">
        <v>110</v>
      </c>
      <c r="J230" s="58">
        <v>8</v>
      </c>
      <c r="K230" s="58" t="s">
        <v>4119</v>
      </c>
      <c r="L230" s="58">
        <v>884</v>
      </c>
      <c r="M230" s="58" t="s">
        <v>5695</v>
      </c>
      <c r="N230" s="58" t="s">
        <v>6177</v>
      </c>
      <c r="O230" s="58">
        <v>7777286</v>
      </c>
      <c r="P230" s="58" t="s">
        <v>6307</v>
      </c>
    </row>
    <row r="231" spans="1:16" x14ac:dyDescent="0.25">
      <c r="A231" s="58">
        <v>10230</v>
      </c>
      <c r="B231" s="58" t="s">
        <v>5310</v>
      </c>
      <c r="C231" s="58" t="s">
        <v>50</v>
      </c>
      <c r="D231" s="58">
        <v>791</v>
      </c>
      <c r="E231" s="58" t="s">
        <v>51</v>
      </c>
      <c r="F231" s="58">
        <v>324</v>
      </c>
      <c r="G231" s="58" t="s">
        <v>132</v>
      </c>
      <c r="H231" s="58">
        <v>50</v>
      </c>
      <c r="I231" s="58" t="s">
        <v>110</v>
      </c>
      <c r="J231" s="58">
        <v>8</v>
      </c>
      <c r="K231" s="58" t="s">
        <v>206</v>
      </c>
      <c r="L231" s="58">
        <v>1384</v>
      </c>
      <c r="M231" s="58" t="s">
        <v>5696</v>
      </c>
      <c r="N231" s="58" t="s">
        <v>6178</v>
      </c>
      <c r="O231" s="58">
        <v>7892082</v>
      </c>
      <c r="P231" s="58" t="s">
        <v>6308</v>
      </c>
    </row>
    <row r="232" spans="1:16" x14ac:dyDescent="0.25">
      <c r="A232" s="58">
        <v>10231</v>
      </c>
      <c r="B232" s="58" t="s">
        <v>161</v>
      </c>
      <c r="C232" s="58" t="s">
        <v>50</v>
      </c>
      <c r="D232" s="58">
        <v>791</v>
      </c>
      <c r="E232" s="58" t="s">
        <v>51</v>
      </c>
      <c r="F232" s="58">
        <v>324</v>
      </c>
      <c r="G232" s="58" t="s">
        <v>102</v>
      </c>
      <c r="H232" s="58">
        <v>40</v>
      </c>
      <c r="I232" s="58" t="s">
        <v>110</v>
      </c>
      <c r="J232" s="58">
        <v>8</v>
      </c>
      <c r="K232" s="58" t="s">
        <v>206</v>
      </c>
      <c r="L232" s="58">
        <v>1384</v>
      </c>
      <c r="M232" s="58" t="s">
        <v>5697</v>
      </c>
      <c r="N232" s="58" t="s">
        <v>6179</v>
      </c>
      <c r="O232" s="58">
        <v>8021371</v>
      </c>
      <c r="P232" s="58" t="s">
        <v>6309</v>
      </c>
    </row>
    <row r="233" spans="1:16" x14ac:dyDescent="0.25">
      <c r="A233" s="58">
        <v>10232</v>
      </c>
      <c r="B233" s="58" t="s">
        <v>446</v>
      </c>
      <c r="C233" s="58" t="s">
        <v>50</v>
      </c>
      <c r="D233" s="58">
        <v>791</v>
      </c>
      <c r="E233" s="58" t="s">
        <v>51</v>
      </c>
      <c r="F233" s="58">
        <v>324</v>
      </c>
      <c r="G233" s="58" t="s">
        <v>102</v>
      </c>
      <c r="H233" s="58">
        <v>40</v>
      </c>
      <c r="I233" s="58" t="s">
        <v>110</v>
      </c>
      <c r="J233" s="58">
        <v>8</v>
      </c>
      <c r="K233" s="58" t="s">
        <v>202</v>
      </c>
      <c r="L233" s="58">
        <v>1768</v>
      </c>
      <c r="M233" s="58" t="s">
        <v>5698</v>
      </c>
      <c r="N233" s="58" t="s">
        <v>6160</v>
      </c>
      <c r="O233" s="58">
        <v>8164866</v>
      </c>
      <c r="P233" s="58" t="s">
        <v>6284</v>
      </c>
    </row>
    <row r="234" spans="1:16" x14ac:dyDescent="0.25">
      <c r="A234" s="58">
        <v>10233</v>
      </c>
      <c r="B234" s="58" t="s">
        <v>49</v>
      </c>
      <c r="C234" s="58" t="s">
        <v>50</v>
      </c>
      <c r="D234" s="58">
        <v>791</v>
      </c>
      <c r="E234" s="58" t="s">
        <v>51</v>
      </c>
      <c r="F234" s="58">
        <v>324</v>
      </c>
      <c r="G234" s="58" t="s">
        <v>134</v>
      </c>
      <c r="H234" s="58">
        <v>45</v>
      </c>
      <c r="I234" s="58" t="s">
        <v>90</v>
      </c>
      <c r="J234" s="58">
        <v>4</v>
      </c>
      <c r="K234" s="58" t="s">
        <v>206</v>
      </c>
      <c r="L234" s="58">
        <v>1384</v>
      </c>
      <c r="M234" s="58" t="s">
        <v>5699</v>
      </c>
      <c r="N234" s="58" t="s">
        <v>6177</v>
      </c>
      <c r="O234" s="58">
        <v>8308361</v>
      </c>
      <c r="P234" s="58" t="s">
        <v>6307</v>
      </c>
    </row>
    <row r="235" spans="1:16" x14ac:dyDescent="0.25">
      <c r="A235" s="58">
        <v>10234</v>
      </c>
      <c r="B235" s="58" t="s">
        <v>446</v>
      </c>
      <c r="C235" s="58" t="s">
        <v>50</v>
      </c>
      <c r="D235" s="58">
        <v>791</v>
      </c>
      <c r="E235" s="58" t="s">
        <v>51</v>
      </c>
      <c r="F235" s="58">
        <v>324</v>
      </c>
      <c r="G235" s="58" t="s">
        <v>102</v>
      </c>
      <c r="H235" s="58">
        <v>40</v>
      </c>
      <c r="I235" s="58" t="s">
        <v>110</v>
      </c>
      <c r="J235" s="58">
        <v>8</v>
      </c>
      <c r="K235" s="58" t="s">
        <v>206</v>
      </c>
      <c r="L235" s="58">
        <v>1384</v>
      </c>
      <c r="M235" s="58" t="s">
        <v>5700</v>
      </c>
      <c r="N235" s="58" t="s">
        <v>6160</v>
      </c>
      <c r="O235" s="58">
        <v>8308361</v>
      </c>
      <c r="P235" s="58" t="s">
        <v>6284</v>
      </c>
    </row>
    <row r="236" spans="1:16" x14ac:dyDescent="0.25">
      <c r="A236" s="58">
        <v>10235</v>
      </c>
      <c r="B236" s="58" t="s">
        <v>446</v>
      </c>
      <c r="C236" s="58" t="s">
        <v>50</v>
      </c>
      <c r="D236" s="58">
        <v>791</v>
      </c>
      <c r="E236" s="58" t="s">
        <v>51</v>
      </c>
      <c r="F236" s="58">
        <v>324</v>
      </c>
      <c r="G236" s="58" t="s">
        <v>102</v>
      </c>
      <c r="H236" s="58">
        <v>40</v>
      </c>
      <c r="I236" s="58" t="s">
        <v>114</v>
      </c>
      <c r="J236" s="58">
        <v>12</v>
      </c>
      <c r="K236" s="58" t="s">
        <v>202</v>
      </c>
      <c r="L236" s="58">
        <v>1768</v>
      </c>
      <c r="M236" s="58" t="s">
        <v>5701</v>
      </c>
      <c r="N236" s="58" t="s">
        <v>6160</v>
      </c>
      <c r="O236" s="58">
        <v>8595351</v>
      </c>
      <c r="P236" s="58" t="s">
        <v>6284</v>
      </c>
    </row>
    <row r="237" spans="1:16" x14ac:dyDescent="0.25">
      <c r="A237" s="58">
        <v>10236</v>
      </c>
      <c r="B237" s="58" t="s">
        <v>446</v>
      </c>
      <c r="C237" s="58" t="s">
        <v>50</v>
      </c>
      <c r="D237" s="58">
        <v>791</v>
      </c>
      <c r="E237" s="58" t="s">
        <v>51</v>
      </c>
      <c r="F237" s="58">
        <v>324</v>
      </c>
      <c r="G237" s="58" t="s">
        <v>102</v>
      </c>
      <c r="H237" s="58">
        <v>40</v>
      </c>
      <c r="I237" s="58" t="s">
        <v>99</v>
      </c>
      <c r="J237" s="58">
        <v>16</v>
      </c>
      <c r="K237" s="58" t="s">
        <v>206</v>
      </c>
      <c r="L237" s="58">
        <v>1384</v>
      </c>
      <c r="M237" s="58" t="s">
        <v>5702</v>
      </c>
      <c r="N237" s="58" t="s">
        <v>6160</v>
      </c>
      <c r="O237" s="58">
        <v>8609557</v>
      </c>
      <c r="P237" s="58" t="s">
        <v>6284</v>
      </c>
    </row>
    <row r="238" spans="1:16" x14ac:dyDescent="0.25">
      <c r="A238" s="58">
        <v>10237</v>
      </c>
      <c r="B238" s="58" t="s">
        <v>446</v>
      </c>
      <c r="C238" s="58" t="s">
        <v>50</v>
      </c>
      <c r="D238" s="58">
        <v>791</v>
      </c>
      <c r="E238" s="58" t="s">
        <v>51</v>
      </c>
      <c r="F238" s="58">
        <v>324</v>
      </c>
      <c r="G238" s="58" t="s">
        <v>102</v>
      </c>
      <c r="H238" s="58">
        <v>40</v>
      </c>
      <c r="I238" s="58" t="s">
        <v>99</v>
      </c>
      <c r="J238" s="58">
        <v>16</v>
      </c>
      <c r="K238" s="58" t="s">
        <v>202</v>
      </c>
      <c r="L238" s="58">
        <v>1768</v>
      </c>
      <c r="M238" s="58" t="s">
        <v>5703</v>
      </c>
      <c r="N238" s="58" t="s">
        <v>6160</v>
      </c>
      <c r="O238" s="58">
        <v>8609557</v>
      </c>
      <c r="P238" s="58" t="s">
        <v>6284</v>
      </c>
    </row>
    <row r="239" spans="1:16" x14ac:dyDescent="0.25">
      <c r="A239" s="58">
        <v>10238</v>
      </c>
      <c r="B239" s="58" t="s">
        <v>446</v>
      </c>
      <c r="C239" s="58" t="s">
        <v>50</v>
      </c>
      <c r="D239" s="58">
        <v>791</v>
      </c>
      <c r="E239" s="58" t="s">
        <v>51</v>
      </c>
      <c r="F239" s="58">
        <v>324</v>
      </c>
      <c r="G239" s="58" t="s">
        <v>102</v>
      </c>
      <c r="H239" s="58">
        <v>40</v>
      </c>
      <c r="I239" s="58" t="s">
        <v>114</v>
      </c>
      <c r="J239" s="58">
        <v>12</v>
      </c>
      <c r="K239" s="58" t="s">
        <v>206</v>
      </c>
      <c r="L239" s="58">
        <v>1384</v>
      </c>
      <c r="M239" s="58" t="s">
        <v>5704</v>
      </c>
      <c r="N239" s="58" t="s">
        <v>6160</v>
      </c>
      <c r="O239" s="58">
        <v>8738846</v>
      </c>
      <c r="P239" s="58" t="s">
        <v>6284</v>
      </c>
    </row>
    <row r="240" spans="1:16" x14ac:dyDescent="0.25">
      <c r="A240" s="58">
        <v>10239</v>
      </c>
      <c r="B240" s="58" t="s">
        <v>5435</v>
      </c>
      <c r="C240" s="58" t="s">
        <v>50</v>
      </c>
      <c r="D240" s="58">
        <v>791</v>
      </c>
      <c r="E240" s="58" t="s">
        <v>51</v>
      </c>
      <c r="F240" s="58">
        <v>324</v>
      </c>
      <c r="G240" s="58" t="s">
        <v>462</v>
      </c>
      <c r="H240" s="58">
        <v>80</v>
      </c>
      <c r="I240" s="58" t="s">
        <v>110</v>
      </c>
      <c r="J240" s="58">
        <v>8</v>
      </c>
      <c r="K240" s="58" t="s">
        <v>206</v>
      </c>
      <c r="L240" s="58">
        <v>1384</v>
      </c>
      <c r="M240" s="58" t="s">
        <v>5705</v>
      </c>
      <c r="N240" s="58" t="s">
        <v>6180</v>
      </c>
      <c r="O240" s="58">
        <v>8896547</v>
      </c>
      <c r="P240" s="58" t="s">
        <v>6310</v>
      </c>
    </row>
    <row r="241" spans="1:16" x14ac:dyDescent="0.25">
      <c r="A241" s="58">
        <v>10240</v>
      </c>
      <c r="B241" s="58" t="s">
        <v>49</v>
      </c>
      <c r="C241" s="58" t="s">
        <v>50</v>
      </c>
      <c r="D241" s="58">
        <v>791</v>
      </c>
      <c r="E241" s="58" t="s">
        <v>51</v>
      </c>
      <c r="F241" s="58">
        <v>324</v>
      </c>
      <c r="G241" s="58" t="s">
        <v>134</v>
      </c>
      <c r="H241" s="58">
        <v>45</v>
      </c>
      <c r="I241" s="58" t="s">
        <v>110</v>
      </c>
      <c r="J241" s="58">
        <v>8</v>
      </c>
      <c r="K241" s="58" t="s">
        <v>202</v>
      </c>
      <c r="L241" s="58">
        <v>1768</v>
      </c>
      <c r="M241" s="58" t="s">
        <v>5706</v>
      </c>
      <c r="N241" s="58" t="s">
        <v>6177</v>
      </c>
      <c r="O241" s="58">
        <v>9054391</v>
      </c>
      <c r="P241" s="58" t="s">
        <v>6307</v>
      </c>
    </row>
    <row r="242" spans="1:16" x14ac:dyDescent="0.25">
      <c r="A242" s="58">
        <v>10241</v>
      </c>
      <c r="B242" s="58" t="s">
        <v>49</v>
      </c>
      <c r="C242" s="58" t="s">
        <v>50</v>
      </c>
      <c r="D242" s="58">
        <v>791</v>
      </c>
      <c r="E242" s="58" t="s">
        <v>51</v>
      </c>
      <c r="F242" s="58">
        <v>324</v>
      </c>
      <c r="G242" s="58" t="s">
        <v>134</v>
      </c>
      <c r="H242" s="58">
        <v>45</v>
      </c>
      <c r="I242" s="58" t="s">
        <v>110</v>
      </c>
      <c r="J242" s="58">
        <v>8</v>
      </c>
      <c r="K242" s="58" t="s">
        <v>206</v>
      </c>
      <c r="L242" s="58">
        <v>1384</v>
      </c>
      <c r="M242" s="58" t="s">
        <v>5707</v>
      </c>
      <c r="N242" s="58" t="s">
        <v>6177</v>
      </c>
      <c r="O242" s="58">
        <v>9169331</v>
      </c>
      <c r="P242" s="58" t="s">
        <v>6307</v>
      </c>
    </row>
    <row r="243" spans="1:16" x14ac:dyDescent="0.25">
      <c r="A243" s="58">
        <v>10242</v>
      </c>
      <c r="B243" s="58" t="s">
        <v>49</v>
      </c>
      <c r="C243" s="58" t="s">
        <v>50</v>
      </c>
      <c r="D243" s="58">
        <v>791</v>
      </c>
      <c r="E243" s="58" t="s">
        <v>51</v>
      </c>
      <c r="F243" s="58">
        <v>324</v>
      </c>
      <c r="G243" s="58" t="s">
        <v>132</v>
      </c>
      <c r="H243" s="58">
        <v>50</v>
      </c>
      <c r="I243" s="58" t="s">
        <v>114</v>
      </c>
      <c r="J243" s="58">
        <v>12</v>
      </c>
      <c r="K243" s="58" t="s">
        <v>206</v>
      </c>
      <c r="L243" s="58">
        <v>1384</v>
      </c>
      <c r="M243" s="58" t="s">
        <v>5708</v>
      </c>
      <c r="N243" s="58" t="s">
        <v>6177</v>
      </c>
      <c r="O243" s="58">
        <v>9312826</v>
      </c>
      <c r="P243" s="58" t="s">
        <v>6307</v>
      </c>
    </row>
    <row r="244" spans="1:16" x14ac:dyDescent="0.25">
      <c r="A244" s="58">
        <v>10243</v>
      </c>
      <c r="B244" s="58" t="s">
        <v>49</v>
      </c>
      <c r="C244" s="58" t="s">
        <v>50</v>
      </c>
      <c r="D244" s="58">
        <v>791</v>
      </c>
      <c r="E244" s="58" t="s">
        <v>51</v>
      </c>
      <c r="F244" s="58">
        <v>324</v>
      </c>
      <c r="G244" s="58" t="s">
        <v>134</v>
      </c>
      <c r="H244" s="58">
        <v>45</v>
      </c>
      <c r="I244" s="58" t="s">
        <v>110</v>
      </c>
      <c r="J244" s="58">
        <v>8</v>
      </c>
      <c r="K244" s="58" t="s">
        <v>206</v>
      </c>
      <c r="L244" s="58">
        <v>1384</v>
      </c>
      <c r="M244" s="58" t="s">
        <v>5709</v>
      </c>
      <c r="N244" s="58" t="s">
        <v>6177</v>
      </c>
      <c r="O244" s="58">
        <v>9456321</v>
      </c>
      <c r="P244" s="58" t="s">
        <v>6307</v>
      </c>
    </row>
    <row r="245" spans="1:16" x14ac:dyDescent="0.25">
      <c r="A245" s="58">
        <v>10244</v>
      </c>
      <c r="B245" s="58" t="s">
        <v>446</v>
      </c>
      <c r="C245" s="58" t="s">
        <v>50</v>
      </c>
      <c r="D245" s="58">
        <v>791</v>
      </c>
      <c r="E245" s="58" t="s">
        <v>51</v>
      </c>
      <c r="F245" s="58">
        <v>324</v>
      </c>
      <c r="G245" s="58" t="s">
        <v>102</v>
      </c>
      <c r="H245" s="58">
        <v>40</v>
      </c>
      <c r="I245" s="58" t="s">
        <v>211</v>
      </c>
      <c r="J245" s="58">
        <v>32</v>
      </c>
      <c r="K245" s="58" t="s">
        <v>206</v>
      </c>
      <c r="L245" s="58">
        <v>1384</v>
      </c>
      <c r="M245" s="58" t="s">
        <v>5710</v>
      </c>
      <c r="N245" s="58" t="s">
        <v>6160</v>
      </c>
      <c r="O245" s="58">
        <v>9470527</v>
      </c>
      <c r="P245" s="58" t="s">
        <v>6284</v>
      </c>
    </row>
    <row r="246" spans="1:16" x14ac:dyDescent="0.25">
      <c r="A246" s="58">
        <v>10245</v>
      </c>
      <c r="B246" s="58" t="s">
        <v>161</v>
      </c>
      <c r="C246" s="58" t="s">
        <v>50</v>
      </c>
      <c r="D246" s="58">
        <v>791</v>
      </c>
      <c r="E246" s="58" t="s">
        <v>51</v>
      </c>
      <c r="F246" s="58">
        <v>324</v>
      </c>
      <c r="G246" s="58" t="s">
        <v>102</v>
      </c>
      <c r="H246" s="58">
        <v>40</v>
      </c>
      <c r="I246" s="58" t="s">
        <v>114</v>
      </c>
      <c r="J246" s="58">
        <v>12</v>
      </c>
      <c r="K246" s="58" t="s">
        <v>206</v>
      </c>
      <c r="L246" s="58">
        <v>1384</v>
      </c>
      <c r="M246" s="58" t="s">
        <v>5711</v>
      </c>
      <c r="N246" s="58" t="s">
        <v>6179</v>
      </c>
      <c r="O246" s="58">
        <v>9743311</v>
      </c>
      <c r="P246" s="58" t="s">
        <v>6309</v>
      </c>
    </row>
    <row r="247" spans="1:16" x14ac:dyDescent="0.25">
      <c r="A247" s="58">
        <v>10246</v>
      </c>
      <c r="B247" s="58" t="s">
        <v>161</v>
      </c>
      <c r="C247" s="58" t="s">
        <v>50</v>
      </c>
      <c r="D247" s="58">
        <v>791</v>
      </c>
      <c r="E247" s="58" t="s">
        <v>51</v>
      </c>
      <c r="F247" s="58">
        <v>324</v>
      </c>
      <c r="G247" s="58" t="s">
        <v>102</v>
      </c>
      <c r="H247" s="58">
        <v>40</v>
      </c>
      <c r="I247" s="58" t="s">
        <v>114</v>
      </c>
      <c r="J247" s="58">
        <v>12</v>
      </c>
      <c r="K247" s="58" t="s">
        <v>206</v>
      </c>
      <c r="L247" s="58">
        <v>1384</v>
      </c>
      <c r="M247" s="58" t="s">
        <v>5712</v>
      </c>
      <c r="N247" s="58" t="s">
        <v>6179</v>
      </c>
      <c r="O247" s="58">
        <v>9743311</v>
      </c>
      <c r="P247" s="58" t="s">
        <v>6309</v>
      </c>
    </row>
    <row r="248" spans="1:16" x14ac:dyDescent="0.25">
      <c r="A248" s="58">
        <v>10247</v>
      </c>
      <c r="B248" s="58" t="s">
        <v>49</v>
      </c>
      <c r="C248" s="58" t="s">
        <v>50</v>
      </c>
      <c r="D248" s="58">
        <v>791</v>
      </c>
      <c r="E248" s="58" t="s">
        <v>51</v>
      </c>
      <c r="F248" s="58">
        <v>324</v>
      </c>
      <c r="G248" s="58" t="s">
        <v>134</v>
      </c>
      <c r="H248" s="58">
        <v>45</v>
      </c>
      <c r="I248" s="58" t="s">
        <v>110</v>
      </c>
      <c r="J248" s="58">
        <v>8</v>
      </c>
      <c r="K248" s="58" t="s">
        <v>202</v>
      </c>
      <c r="L248" s="58">
        <v>1768</v>
      </c>
      <c r="M248" s="58" t="s">
        <v>5713</v>
      </c>
      <c r="N248" s="58" t="s">
        <v>6177</v>
      </c>
      <c r="O248" s="58">
        <v>10173796</v>
      </c>
      <c r="P248" s="58" t="s">
        <v>6307</v>
      </c>
    </row>
    <row r="249" spans="1:16" x14ac:dyDescent="0.25">
      <c r="A249" s="58">
        <v>10248</v>
      </c>
      <c r="B249" s="58" t="s">
        <v>49</v>
      </c>
      <c r="C249" s="58" t="s">
        <v>50</v>
      </c>
      <c r="D249" s="58">
        <v>791</v>
      </c>
      <c r="E249" s="58" t="s">
        <v>51</v>
      </c>
      <c r="F249" s="58">
        <v>324</v>
      </c>
      <c r="G249" s="58" t="s">
        <v>134</v>
      </c>
      <c r="H249" s="58">
        <v>45</v>
      </c>
      <c r="I249" s="58" t="s">
        <v>114</v>
      </c>
      <c r="J249" s="58">
        <v>12</v>
      </c>
      <c r="K249" s="58" t="s">
        <v>202</v>
      </c>
      <c r="L249" s="58">
        <v>1768</v>
      </c>
      <c r="M249" s="58" t="s">
        <v>5714</v>
      </c>
      <c r="N249" s="58" t="s">
        <v>6177</v>
      </c>
      <c r="O249" s="58">
        <v>10173796</v>
      </c>
      <c r="P249" s="58" t="s">
        <v>6307</v>
      </c>
    </row>
    <row r="250" spans="1:16" x14ac:dyDescent="0.25">
      <c r="A250" s="58">
        <v>10249</v>
      </c>
      <c r="B250" s="58" t="s">
        <v>5436</v>
      </c>
      <c r="C250" s="58" t="s">
        <v>50</v>
      </c>
      <c r="D250" s="58">
        <v>791</v>
      </c>
      <c r="E250" s="58" t="s">
        <v>51</v>
      </c>
      <c r="F250" s="58">
        <v>324</v>
      </c>
      <c r="G250" s="58" t="s">
        <v>229</v>
      </c>
      <c r="H250" s="58">
        <v>90</v>
      </c>
      <c r="I250" s="58" t="s">
        <v>114</v>
      </c>
      <c r="J250" s="58">
        <v>12</v>
      </c>
      <c r="K250" s="58" t="s">
        <v>206</v>
      </c>
      <c r="L250" s="58">
        <v>1384</v>
      </c>
      <c r="M250" s="58" t="s">
        <v>5715</v>
      </c>
      <c r="N250" s="58" t="s">
        <v>6181</v>
      </c>
      <c r="O250" s="58">
        <v>10761982</v>
      </c>
      <c r="P250" s="58" t="s">
        <v>6284</v>
      </c>
    </row>
    <row r="251" spans="1:16" x14ac:dyDescent="0.25">
      <c r="A251" s="58">
        <v>10250</v>
      </c>
      <c r="B251" s="58" t="s">
        <v>446</v>
      </c>
      <c r="C251" s="58" t="s">
        <v>50</v>
      </c>
      <c r="D251" s="58">
        <v>791</v>
      </c>
      <c r="E251" s="58" t="s">
        <v>51</v>
      </c>
      <c r="F251" s="58">
        <v>324</v>
      </c>
      <c r="G251" s="58" t="s">
        <v>102</v>
      </c>
      <c r="H251" s="58">
        <v>40</v>
      </c>
      <c r="I251" s="58" t="s">
        <v>110</v>
      </c>
      <c r="J251" s="58">
        <v>8</v>
      </c>
      <c r="K251" s="58" t="s">
        <v>206</v>
      </c>
      <c r="L251" s="58">
        <v>1384</v>
      </c>
      <c r="M251" s="58" t="s">
        <v>5716</v>
      </c>
      <c r="N251" s="58" t="s">
        <v>6160</v>
      </c>
      <c r="O251" s="58">
        <v>11049115</v>
      </c>
      <c r="P251" s="58" t="s">
        <v>6284</v>
      </c>
    </row>
    <row r="252" spans="1:16" x14ac:dyDescent="0.25">
      <c r="A252" s="58">
        <v>10251</v>
      </c>
      <c r="B252" s="58" t="s">
        <v>49</v>
      </c>
      <c r="C252" s="58" t="s">
        <v>50</v>
      </c>
      <c r="D252" s="58">
        <v>791</v>
      </c>
      <c r="E252" s="58" t="s">
        <v>51</v>
      </c>
      <c r="F252" s="58">
        <v>324</v>
      </c>
      <c r="G252" s="58" t="s">
        <v>134</v>
      </c>
      <c r="H252" s="58">
        <v>45</v>
      </c>
      <c r="I252" s="58" t="s">
        <v>114</v>
      </c>
      <c r="J252" s="58">
        <v>12</v>
      </c>
      <c r="K252" s="58" t="s">
        <v>202</v>
      </c>
      <c r="L252" s="58">
        <v>1768</v>
      </c>
      <c r="M252" s="58" t="s">
        <v>5717</v>
      </c>
      <c r="N252" s="58" t="s">
        <v>6177</v>
      </c>
      <c r="O252" s="58">
        <v>11321756</v>
      </c>
      <c r="P252" s="58" t="s">
        <v>6307</v>
      </c>
    </row>
    <row r="253" spans="1:16" x14ac:dyDescent="0.25">
      <c r="A253" s="58">
        <v>10252</v>
      </c>
      <c r="B253" s="58" t="s">
        <v>161</v>
      </c>
      <c r="C253" s="58" t="s">
        <v>50</v>
      </c>
      <c r="D253" s="58">
        <v>791</v>
      </c>
      <c r="E253" s="58" t="s">
        <v>51</v>
      </c>
      <c r="F253" s="58">
        <v>324</v>
      </c>
      <c r="G253" s="58" t="s">
        <v>102</v>
      </c>
      <c r="H253" s="58">
        <v>40</v>
      </c>
      <c r="I253" s="58" t="s">
        <v>114</v>
      </c>
      <c r="J253" s="58">
        <v>12</v>
      </c>
      <c r="K253" s="58" t="s">
        <v>206</v>
      </c>
      <c r="L253" s="58">
        <v>1384</v>
      </c>
      <c r="M253" s="58" t="s">
        <v>5718</v>
      </c>
      <c r="N253" s="58" t="s">
        <v>6179</v>
      </c>
      <c r="O253" s="58">
        <v>11364804</v>
      </c>
      <c r="P253" s="58" t="s">
        <v>6309</v>
      </c>
    </row>
    <row r="254" spans="1:16" x14ac:dyDescent="0.25">
      <c r="A254" s="58">
        <v>10253</v>
      </c>
      <c r="B254" s="58" t="s">
        <v>446</v>
      </c>
      <c r="C254" s="58" t="s">
        <v>50</v>
      </c>
      <c r="D254" s="58">
        <v>791</v>
      </c>
      <c r="E254" s="58" t="s">
        <v>51</v>
      </c>
      <c r="F254" s="58">
        <v>324</v>
      </c>
      <c r="G254" s="58" t="s">
        <v>102</v>
      </c>
      <c r="H254" s="58">
        <v>40</v>
      </c>
      <c r="I254" s="58" t="s">
        <v>110</v>
      </c>
      <c r="J254" s="58">
        <v>8</v>
      </c>
      <c r="K254" s="58" t="s">
        <v>206</v>
      </c>
      <c r="L254" s="58">
        <v>1384</v>
      </c>
      <c r="M254" s="58" t="s">
        <v>5719</v>
      </c>
      <c r="N254" s="58" t="s">
        <v>6160</v>
      </c>
      <c r="O254" s="58">
        <v>11422202</v>
      </c>
      <c r="P254" s="58" t="s">
        <v>6284</v>
      </c>
    </row>
    <row r="255" spans="1:16" x14ac:dyDescent="0.25">
      <c r="A255" s="58">
        <v>10254</v>
      </c>
      <c r="B255" s="58" t="s">
        <v>5436</v>
      </c>
      <c r="C255" s="58" t="s">
        <v>50</v>
      </c>
      <c r="D255" s="58">
        <v>791</v>
      </c>
      <c r="E255" s="58" t="s">
        <v>51</v>
      </c>
      <c r="F255" s="58">
        <v>324</v>
      </c>
      <c r="G255" s="58" t="s">
        <v>229</v>
      </c>
      <c r="H255" s="58">
        <v>90</v>
      </c>
      <c r="I255" s="58" t="s">
        <v>99</v>
      </c>
      <c r="J255" s="58">
        <v>16</v>
      </c>
      <c r="K255" s="58" t="s">
        <v>202</v>
      </c>
      <c r="L255" s="58">
        <v>1768</v>
      </c>
      <c r="M255" s="58" t="s">
        <v>5720</v>
      </c>
      <c r="N255" s="58" t="s">
        <v>6181</v>
      </c>
      <c r="O255" s="58">
        <v>11479457</v>
      </c>
      <c r="P255" s="58" t="s">
        <v>6284</v>
      </c>
    </row>
    <row r="256" spans="1:16" x14ac:dyDescent="0.25">
      <c r="A256" s="58">
        <v>10255</v>
      </c>
      <c r="B256" s="58" t="s">
        <v>161</v>
      </c>
      <c r="C256" s="58" t="s">
        <v>50</v>
      </c>
      <c r="D256" s="58">
        <v>791</v>
      </c>
      <c r="E256" s="58" t="s">
        <v>51</v>
      </c>
      <c r="F256" s="58">
        <v>324</v>
      </c>
      <c r="G256" s="58" t="s">
        <v>102</v>
      </c>
      <c r="H256" s="58">
        <v>40</v>
      </c>
      <c r="I256" s="58" t="s">
        <v>114</v>
      </c>
      <c r="J256" s="58">
        <v>12</v>
      </c>
      <c r="K256" s="58" t="s">
        <v>213</v>
      </c>
      <c r="L256" s="58">
        <v>2768</v>
      </c>
      <c r="M256" s="58" t="s">
        <v>5721</v>
      </c>
      <c r="N256" s="58" t="s">
        <v>6179</v>
      </c>
      <c r="O256" s="58">
        <v>11953134</v>
      </c>
      <c r="P256" s="58" t="s">
        <v>6309</v>
      </c>
    </row>
    <row r="257" spans="1:16" x14ac:dyDescent="0.25">
      <c r="A257" s="58">
        <v>10256</v>
      </c>
      <c r="B257" s="58" t="s">
        <v>161</v>
      </c>
      <c r="C257" s="58" t="s">
        <v>50</v>
      </c>
      <c r="D257" s="58">
        <v>791</v>
      </c>
      <c r="E257" s="58" t="s">
        <v>51</v>
      </c>
      <c r="F257" s="58">
        <v>324</v>
      </c>
      <c r="G257" s="58" t="s">
        <v>102</v>
      </c>
      <c r="H257" s="58">
        <v>40</v>
      </c>
      <c r="I257" s="58" t="s">
        <v>114</v>
      </c>
      <c r="J257" s="58">
        <v>12</v>
      </c>
      <c r="K257" s="58" t="s">
        <v>206</v>
      </c>
      <c r="L257" s="58">
        <v>1384</v>
      </c>
      <c r="M257" s="58" t="s">
        <v>5722</v>
      </c>
      <c r="N257" s="58" t="s">
        <v>6179</v>
      </c>
      <c r="O257" s="58">
        <v>11953134</v>
      </c>
      <c r="P257" s="58" t="s">
        <v>6309</v>
      </c>
    </row>
    <row r="258" spans="1:16" x14ac:dyDescent="0.25">
      <c r="A258" s="58">
        <v>10257</v>
      </c>
      <c r="B258" s="58" t="s">
        <v>5437</v>
      </c>
      <c r="C258" s="58" t="s">
        <v>50</v>
      </c>
      <c r="D258" s="58">
        <v>791</v>
      </c>
      <c r="E258" s="58" t="s">
        <v>51</v>
      </c>
      <c r="F258" s="58">
        <v>324</v>
      </c>
      <c r="G258" s="58" t="s">
        <v>229</v>
      </c>
      <c r="H258" s="58">
        <v>90</v>
      </c>
      <c r="I258" s="58" t="s">
        <v>110</v>
      </c>
      <c r="J258" s="58">
        <v>8</v>
      </c>
      <c r="K258" s="58" t="s">
        <v>202</v>
      </c>
      <c r="L258" s="58">
        <v>1768</v>
      </c>
      <c r="M258" s="58" t="s">
        <v>5723</v>
      </c>
      <c r="N258" s="58" t="s">
        <v>6182</v>
      </c>
      <c r="O258" s="58">
        <v>12182726</v>
      </c>
      <c r="P258" s="58" t="s">
        <v>6311</v>
      </c>
    </row>
    <row r="259" spans="1:16" x14ac:dyDescent="0.25">
      <c r="A259" s="58">
        <v>10258</v>
      </c>
      <c r="B259" s="58" t="s">
        <v>161</v>
      </c>
      <c r="C259" s="58" t="s">
        <v>50</v>
      </c>
      <c r="D259" s="58">
        <v>791</v>
      </c>
      <c r="E259" s="58" t="s">
        <v>51</v>
      </c>
      <c r="F259" s="58">
        <v>324</v>
      </c>
      <c r="G259" s="58" t="s">
        <v>102</v>
      </c>
      <c r="H259" s="58">
        <v>40</v>
      </c>
      <c r="I259" s="58" t="s">
        <v>114</v>
      </c>
      <c r="J259" s="58">
        <v>12</v>
      </c>
      <c r="K259" s="58" t="s">
        <v>202</v>
      </c>
      <c r="L259" s="58">
        <v>1768</v>
      </c>
      <c r="M259" s="58" t="s">
        <v>5724</v>
      </c>
      <c r="N259" s="58" t="s">
        <v>6179</v>
      </c>
      <c r="O259" s="58">
        <v>12699308</v>
      </c>
      <c r="P259" s="58" t="s">
        <v>6309</v>
      </c>
    </row>
    <row r="260" spans="1:16" x14ac:dyDescent="0.25">
      <c r="A260" s="58">
        <v>10259</v>
      </c>
      <c r="B260" s="58" t="s">
        <v>5437</v>
      </c>
      <c r="C260" s="58" t="s">
        <v>50</v>
      </c>
      <c r="D260" s="58">
        <v>791</v>
      </c>
      <c r="E260" s="58" t="s">
        <v>51</v>
      </c>
      <c r="F260" s="58">
        <v>324</v>
      </c>
      <c r="G260" s="58" t="s">
        <v>229</v>
      </c>
      <c r="H260" s="58">
        <v>90</v>
      </c>
      <c r="I260" s="58" t="s">
        <v>99</v>
      </c>
      <c r="J260" s="58">
        <v>16</v>
      </c>
      <c r="K260" s="58" t="s">
        <v>202</v>
      </c>
      <c r="L260" s="58">
        <v>1768</v>
      </c>
      <c r="M260" s="58" t="s">
        <v>5725</v>
      </c>
      <c r="N260" s="58" t="s">
        <v>6182</v>
      </c>
      <c r="O260" s="58">
        <v>12900201</v>
      </c>
      <c r="P260" s="58" t="s">
        <v>6311</v>
      </c>
    </row>
    <row r="261" spans="1:16" x14ac:dyDescent="0.25">
      <c r="A261" s="58">
        <v>10260</v>
      </c>
      <c r="B261" s="58" t="s">
        <v>161</v>
      </c>
      <c r="C261" s="58" t="s">
        <v>50</v>
      </c>
      <c r="D261" s="58">
        <v>791</v>
      </c>
      <c r="E261" s="58" t="s">
        <v>51</v>
      </c>
      <c r="F261" s="58">
        <v>324</v>
      </c>
      <c r="G261" s="58" t="s">
        <v>102</v>
      </c>
      <c r="H261" s="58">
        <v>40</v>
      </c>
      <c r="I261" s="58" t="s">
        <v>114</v>
      </c>
      <c r="J261" s="58">
        <v>12</v>
      </c>
      <c r="K261" s="58" t="s">
        <v>213</v>
      </c>
      <c r="L261" s="58">
        <v>2768</v>
      </c>
      <c r="M261" s="58" t="s">
        <v>5726</v>
      </c>
      <c r="N261" s="58" t="s">
        <v>6179</v>
      </c>
      <c r="O261" s="58">
        <v>14177306</v>
      </c>
      <c r="P261" s="58" t="s">
        <v>6309</v>
      </c>
    </row>
    <row r="262" spans="1:16" x14ac:dyDescent="0.25">
      <c r="A262" s="58">
        <v>10261</v>
      </c>
      <c r="B262" s="58" t="s">
        <v>49</v>
      </c>
      <c r="C262" s="58" t="s">
        <v>441</v>
      </c>
      <c r="D262" s="58">
        <v>915</v>
      </c>
      <c r="E262" s="58" t="s">
        <v>51</v>
      </c>
      <c r="F262" s="58">
        <v>324</v>
      </c>
      <c r="G262" s="58" t="s">
        <v>134</v>
      </c>
      <c r="H262" s="58">
        <v>45</v>
      </c>
      <c r="I262" s="58" t="s">
        <v>110</v>
      </c>
      <c r="J262" s="58">
        <v>8</v>
      </c>
      <c r="K262" s="58" t="s">
        <v>4117</v>
      </c>
      <c r="L262" s="58">
        <v>1268</v>
      </c>
      <c r="M262" s="58" t="s">
        <v>5727</v>
      </c>
      <c r="N262" s="58" t="s">
        <v>6177</v>
      </c>
      <c r="O262" s="58">
        <v>7920781</v>
      </c>
      <c r="P262" s="58" t="s">
        <v>6307</v>
      </c>
    </row>
    <row r="263" spans="1:16" x14ac:dyDescent="0.25">
      <c r="A263" s="58">
        <v>10262</v>
      </c>
      <c r="B263" s="58" t="s">
        <v>167</v>
      </c>
      <c r="C263" s="58" t="s">
        <v>441</v>
      </c>
      <c r="D263" s="58">
        <v>915</v>
      </c>
      <c r="E263" s="58" t="s">
        <v>51</v>
      </c>
      <c r="F263" s="58">
        <v>324</v>
      </c>
      <c r="G263" s="58" t="s">
        <v>102</v>
      </c>
      <c r="H263" s="58">
        <v>40</v>
      </c>
      <c r="I263" s="58" t="s">
        <v>99</v>
      </c>
      <c r="J263" s="58">
        <v>16</v>
      </c>
      <c r="K263" s="58" t="s">
        <v>202</v>
      </c>
      <c r="L263" s="58">
        <v>1768</v>
      </c>
      <c r="M263" s="58" t="s">
        <v>5728</v>
      </c>
      <c r="N263" s="58" t="s">
        <v>6144</v>
      </c>
      <c r="O263" s="58">
        <v>8322567</v>
      </c>
      <c r="P263" s="58" t="s">
        <v>6278</v>
      </c>
    </row>
    <row r="264" spans="1:16" x14ac:dyDescent="0.25">
      <c r="A264" s="58">
        <v>10263</v>
      </c>
      <c r="B264" s="58" t="s">
        <v>5438</v>
      </c>
      <c r="C264" s="58" t="s">
        <v>441</v>
      </c>
      <c r="D264" s="58">
        <v>915</v>
      </c>
      <c r="E264" s="58" t="s">
        <v>51</v>
      </c>
      <c r="F264" s="58">
        <v>324</v>
      </c>
      <c r="G264" s="58" t="s">
        <v>134</v>
      </c>
      <c r="H264" s="58">
        <v>45</v>
      </c>
      <c r="I264" s="58" t="s">
        <v>114</v>
      </c>
      <c r="J264" s="58">
        <v>12</v>
      </c>
      <c r="K264" s="58" t="s">
        <v>4117</v>
      </c>
      <c r="L264" s="58">
        <v>1268</v>
      </c>
      <c r="M264" s="58" t="s">
        <v>5729</v>
      </c>
      <c r="N264" s="58" t="s">
        <v>6183</v>
      </c>
      <c r="O264" s="58">
        <v>8882341</v>
      </c>
      <c r="P264" s="58" t="s">
        <v>6312</v>
      </c>
    </row>
    <row r="265" spans="1:16" x14ac:dyDescent="0.25">
      <c r="A265" s="58">
        <v>10264</v>
      </c>
      <c r="B265" s="58" t="s">
        <v>167</v>
      </c>
      <c r="C265" s="58" t="s">
        <v>441</v>
      </c>
      <c r="D265" s="58">
        <v>915</v>
      </c>
      <c r="E265" s="58" t="s">
        <v>51</v>
      </c>
      <c r="F265" s="58">
        <v>324</v>
      </c>
      <c r="G265" s="58" t="s">
        <v>134</v>
      </c>
      <c r="H265" s="58">
        <v>45</v>
      </c>
      <c r="I265" s="58" t="s">
        <v>99</v>
      </c>
      <c r="J265" s="58">
        <v>16</v>
      </c>
      <c r="K265" s="58" t="s">
        <v>202</v>
      </c>
      <c r="L265" s="58">
        <v>1768</v>
      </c>
      <c r="M265" s="58" t="s">
        <v>5730</v>
      </c>
      <c r="N265" s="58" t="s">
        <v>6144</v>
      </c>
      <c r="O265" s="58">
        <v>8896547</v>
      </c>
      <c r="P265" s="58" t="s">
        <v>6278</v>
      </c>
    </row>
    <row r="266" spans="1:16" x14ac:dyDescent="0.25">
      <c r="A266" s="58">
        <v>10265</v>
      </c>
      <c r="B266" s="58" t="s">
        <v>5438</v>
      </c>
      <c r="C266" s="58" t="s">
        <v>441</v>
      </c>
      <c r="D266" s="58">
        <v>915</v>
      </c>
      <c r="E266" s="58" t="s">
        <v>51</v>
      </c>
      <c r="F266" s="58">
        <v>324</v>
      </c>
      <c r="G266" s="58" t="s">
        <v>134</v>
      </c>
      <c r="H266" s="58">
        <v>45</v>
      </c>
      <c r="I266" s="58" t="s">
        <v>114</v>
      </c>
      <c r="J266" s="58">
        <v>12</v>
      </c>
      <c r="K266" s="58" t="s">
        <v>202</v>
      </c>
      <c r="L266" s="58">
        <v>1768</v>
      </c>
      <c r="M266" s="58" t="s">
        <v>5731</v>
      </c>
      <c r="N266" s="58" t="s">
        <v>6183</v>
      </c>
      <c r="O266" s="58">
        <v>9040042</v>
      </c>
      <c r="P266" s="58" t="s">
        <v>6312</v>
      </c>
    </row>
    <row r="267" spans="1:16" x14ac:dyDescent="0.25">
      <c r="A267" s="58">
        <v>10266</v>
      </c>
      <c r="B267" s="58" t="s">
        <v>5438</v>
      </c>
      <c r="C267" s="58" t="s">
        <v>441</v>
      </c>
      <c r="D267" s="58">
        <v>915</v>
      </c>
      <c r="E267" s="58" t="s">
        <v>51</v>
      </c>
      <c r="F267" s="58">
        <v>324</v>
      </c>
      <c r="G267" s="58" t="s">
        <v>134</v>
      </c>
      <c r="H267" s="58">
        <v>45</v>
      </c>
      <c r="I267" s="58" t="s">
        <v>219</v>
      </c>
      <c r="J267" s="58">
        <v>20</v>
      </c>
      <c r="K267" s="58" t="s">
        <v>213</v>
      </c>
      <c r="L267" s="58">
        <v>2768</v>
      </c>
      <c r="M267" s="58" t="s">
        <v>5732</v>
      </c>
      <c r="N267" s="58" t="s">
        <v>6183</v>
      </c>
      <c r="O267" s="58">
        <v>10030301</v>
      </c>
      <c r="P267" s="58" t="s">
        <v>6312</v>
      </c>
    </row>
    <row r="268" spans="1:16" x14ac:dyDescent="0.25">
      <c r="A268" s="58">
        <v>10267</v>
      </c>
      <c r="B268" s="58" t="s">
        <v>5439</v>
      </c>
      <c r="C268" s="58" t="s">
        <v>441</v>
      </c>
      <c r="D268" s="58">
        <v>915</v>
      </c>
      <c r="E268" s="58" t="s">
        <v>51</v>
      </c>
      <c r="F268" s="58">
        <v>324</v>
      </c>
      <c r="G268" s="58" t="s">
        <v>462</v>
      </c>
      <c r="H268" s="58">
        <v>80</v>
      </c>
      <c r="I268" s="58" t="s">
        <v>110</v>
      </c>
      <c r="J268" s="58">
        <v>8</v>
      </c>
      <c r="K268" s="58" t="s">
        <v>206</v>
      </c>
      <c r="L268" s="58">
        <v>1384</v>
      </c>
      <c r="M268" s="58" t="s">
        <v>5733</v>
      </c>
      <c r="N268" s="58" t="s">
        <v>6184</v>
      </c>
      <c r="O268" s="58">
        <v>10188145</v>
      </c>
      <c r="P268" s="58" t="s">
        <v>6313</v>
      </c>
    </row>
    <row r="269" spans="1:16" x14ac:dyDescent="0.25">
      <c r="A269" s="58">
        <v>10268</v>
      </c>
      <c r="B269" s="58" t="s">
        <v>161</v>
      </c>
      <c r="C269" s="58" t="s">
        <v>441</v>
      </c>
      <c r="D269" s="58">
        <v>915</v>
      </c>
      <c r="E269" s="58" t="s">
        <v>51</v>
      </c>
      <c r="F269" s="58">
        <v>324</v>
      </c>
      <c r="G269" s="58" t="s">
        <v>102</v>
      </c>
      <c r="H269" s="58">
        <v>40</v>
      </c>
      <c r="I269" s="58" t="s">
        <v>110</v>
      </c>
      <c r="J269" s="58">
        <v>8</v>
      </c>
      <c r="K269" s="58" t="s">
        <v>202</v>
      </c>
      <c r="L269" s="58">
        <v>1768</v>
      </c>
      <c r="M269" s="58" t="s">
        <v>5734</v>
      </c>
      <c r="N269" s="58" t="s">
        <v>6179</v>
      </c>
      <c r="O269" s="58">
        <v>10317291</v>
      </c>
      <c r="P269" s="58" t="s">
        <v>6309</v>
      </c>
    </row>
    <row r="270" spans="1:16" x14ac:dyDescent="0.25">
      <c r="A270" s="58">
        <v>10269</v>
      </c>
      <c r="B270" s="58" t="s">
        <v>167</v>
      </c>
      <c r="C270" s="58" t="s">
        <v>441</v>
      </c>
      <c r="D270" s="58">
        <v>915</v>
      </c>
      <c r="E270" s="58" t="s">
        <v>51</v>
      </c>
      <c r="F270" s="58">
        <v>324</v>
      </c>
      <c r="G270" s="58" t="s">
        <v>134</v>
      </c>
      <c r="H270" s="58">
        <v>45</v>
      </c>
      <c r="I270" s="58" t="s">
        <v>114</v>
      </c>
      <c r="J270" s="58">
        <v>12</v>
      </c>
      <c r="K270" s="58" t="s">
        <v>202</v>
      </c>
      <c r="L270" s="58">
        <v>1768</v>
      </c>
      <c r="M270" s="58" t="s">
        <v>5735</v>
      </c>
      <c r="N270" s="58" t="s">
        <v>6144</v>
      </c>
      <c r="O270" s="58">
        <v>10331497</v>
      </c>
      <c r="P270" s="58" t="s">
        <v>6278</v>
      </c>
    </row>
    <row r="271" spans="1:16" x14ac:dyDescent="0.25">
      <c r="A271" s="58">
        <v>10270</v>
      </c>
      <c r="B271" s="58" t="s">
        <v>5440</v>
      </c>
      <c r="C271" s="58" t="s">
        <v>441</v>
      </c>
      <c r="D271" s="58">
        <v>915</v>
      </c>
      <c r="E271" s="58" t="s">
        <v>51</v>
      </c>
      <c r="F271" s="58">
        <v>324</v>
      </c>
      <c r="G271" s="58" t="s">
        <v>132</v>
      </c>
      <c r="H271" s="58">
        <v>50</v>
      </c>
      <c r="I271" s="58" t="s">
        <v>110</v>
      </c>
      <c r="J271" s="58">
        <v>8</v>
      </c>
      <c r="K271" s="58" t="s">
        <v>206</v>
      </c>
      <c r="L271" s="58">
        <v>1384</v>
      </c>
      <c r="M271" s="58" t="s">
        <v>5736</v>
      </c>
      <c r="N271" s="58" t="s">
        <v>6184</v>
      </c>
      <c r="O271" s="58">
        <v>10331640</v>
      </c>
      <c r="P271" s="58" t="s">
        <v>6314</v>
      </c>
    </row>
    <row r="272" spans="1:16" x14ac:dyDescent="0.25">
      <c r="A272" s="58">
        <v>10271</v>
      </c>
      <c r="B272" s="58" t="s">
        <v>5440</v>
      </c>
      <c r="C272" s="58" t="s">
        <v>441</v>
      </c>
      <c r="D272" s="58">
        <v>915</v>
      </c>
      <c r="E272" s="58" t="s">
        <v>51</v>
      </c>
      <c r="F272" s="58">
        <v>324</v>
      </c>
      <c r="G272" s="58" t="s">
        <v>132</v>
      </c>
      <c r="H272" s="58">
        <v>50</v>
      </c>
      <c r="I272" s="58" t="s">
        <v>110</v>
      </c>
      <c r="J272" s="58">
        <v>8</v>
      </c>
      <c r="K272" s="58" t="s">
        <v>202</v>
      </c>
      <c r="L272" s="58">
        <v>1768</v>
      </c>
      <c r="M272" s="58" t="s">
        <v>5737</v>
      </c>
      <c r="N272" s="58" t="s">
        <v>6184</v>
      </c>
      <c r="O272" s="58">
        <v>10618630</v>
      </c>
      <c r="P272" s="58" t="s">
        <v>6314</v>
      </c>
    </row>
    <row r="273" spans="1:16" x14ac:dyDescent="0.25">
      <c r="A273" s="58">
        <v>10272</v>
      </c>
      <c r="B273" s="58" t="s">
        <v>5441</v>
      </c>
      <c r="C273" s="58" t="s">
        <v>441</v>
      </c>
      <c r="D273" s="58">
        <v>915</v>
      </c>
      <c r="E273" s="58" t="s">
        <v>51</v>
      </c>
      <c r="F273" s="58">
        <v>324</v>
      </c>
      <c r="G273" s="58" t="s">
        <v>132</v>
      </c>
      <c r="H273" s="58">
        <v>50</v>
      </c>
      <c r="I273" s="58" t="s">
        <v>110</v>
      </c>
      <c r="J273" s="58">
        <v>8</v>
      </c>
      <c r="K273" s="58" t="s">
        <v>202</v>
      </c>
      <c r="L273" s="58">
        <v>1768</v>
      </c>
      <c r="M273" s="58" t="s">
        <v>5738</v>
      </c>
      <c r="N273" s="58" t="s">
        <v>6184</v>
      </c>
      <c r="O273" s="58">
        <v>10891271</v>
      </c>
      <c r="P273" s="58" t="s">
        <v>6315</v>
      </c>
    </row>
    <row r="274" spans="1:16" x14ac:dyDescent="0.25">
      <c r="A274" s="58">
        <v>10273</v>
      </c>
      <c r="B274" s="58" t="s">
        <v>5442</v>
      </c>
      <c r="C274" s="58" t="s">
        <v>441</v>
      </c>
      <c r="D274" s="58">
        <v>915</v>
      </c>
      <c r="E274" s="58" t="s">
        <v>51</v>
      </c>
      <c r="F274" s="58">
        <v>324</v>
      </c>
      <c r="G274" s="58" t="s">
        <v>132</v>
      </c>
      <c r="H274" s="58">
        <v>50</v>
      </c>
      <c r="I274" s="58" t="s">
        <v>99</v>
      </c>
      <c r="J274" s="58">
        <v>16</v>
      </c>
      <c r="K274" s="58" t="s">
        <v>202</v>
      </c>
      <c r="L274" s="58">
        <v>1768</v>
      </c>
      <c r="M274" s="58" t="s">
        <v>5739</v>
      </c>
      <c r="N274" s="58" t="s">
        <v>6185</v>
      </c>
      <c r="O274" s="58">
        <v>10977224</v>
      </c>
      <c r="P274" s="58" t="s">
        <v>6315</v>
      </c>
    </row>
    <row r="275" spans="1:16" x14ac:dyDescent="0.25">
      <c r="A275" s="58">
        <v>10274</v>
      </c>
      <c r="B275" s="58" t="s">
        <v>5440</v>
      </c>
      <c r="C275" s="58" t="s">
        <v>441</v>
      </c>
      <c r="D275" s="58">
        <v>915</v>
      </c>
      <c r="E275" s="58" t="s">
        <v>51</v>
      </c>
      <c r="F275" s="58">
        <v>324</v>
      </c>
      <c r="G275" s="58" t="s">
        <v>132</v>
      </c>
      <c r="H275" s="58">
        <v>50</v>
      </c>
      <c r="I275" s="58" t="s">
        <v>99</v>
      </c>
      <c r="J275" s="58">
        <v>16</v>
      </c>
      <c r="K275" s="58" t="s">
        <v>206</v>
      </c>
      <c r="L275" s="58">
        <v>1384</v>
      </c>
      <c r="M275" s="58" t="s">
        <v>5740</v>
      </c>
      <c r="N275" s="58" t="s">
        <v>6184</v>
      </c>
      <c r="O275" s="58">
        <v>11005923</v>
      </c>
      <c r="P275" s="58" t="s">
        <v>6314</v>
      </c>
    </row>
    <row r="276" spans="1:16" x14ac:dyDescent="0.25">
      <c r="A276" s="58">
        <v>10275</v>
      </c>
      <c r="B276" s="58" t="s">
        <v>5443</v>
      </c>
      <c r="C276" s="58" t="s">
        <v>441</v>
      </c>
      <c r="D276" s="58">
        <v>915</v>
      </c>
      <c r="E276" s="58" t="s">
        <v>51</v>
      </c>
      <c r="F276" s="58">
        <v>324</v>
      </c>
      <c r="G276" s="58" t="s">
        <v>229</v>
      </c>
      <c r="H276" s="58">
        <v>90</v>
      </c>
      <c r="I276" s="58" t="s">
        <v>110</v>
      </c>
      <c r="J276" s="58">
        <v>8</v>
      </c>
      <c r="K276" s="58" t="s">
        <v>202</v>
      </c>
      <c r="L276" s="58">
        <v>1768</v>
      </c>
      <c r="M276" s="58" t="s">
        <v>5741</v>
      </c>
      <c r="N276" s="58" t="s">
        <v>6186</v>
      </c>
      <c r="O276" s="58">
        <v>11163768</v>
      </c>
      <c r="P276" s="58" t="s">
        <v>6316</v>
      </c>
    </row>
    <row r="277" spans="1:16" x14ac:dyDescent="0.25">
      <c r="A277" s="58">
        <v>10276</v>
      </c>
      <c r="B277" s="58" t="s">
        <v>446</v>
      </c>
      <c r="C277" s="58" t="s">
        <v>441</v>
      </c>
      <c r="D277" s="58">
        <v>915</v>
      </c>
      <c r="E277" s="58" t="s">
        <v>51</v>
      </c>
      <c r="F277" s="58">
        <v>324</v>
      </c>
      <c r="G277" s="58" t="s">
        <v>102</v>
      </c>
      <c r="H277" s="58">
        <v>40</v>
      </c>
      <c r="I277" s="58" t="s">
        <v>99</v>
      </c>
      <c r="J277" s="58">
        <v>16</v>
      </c>
      <c r="K277" s="58" t="s">
        <v>202</v>
      </c>
      <c r="L277" s="58">
        <v>1768</v>
      </c>
      <c r="M277" s="58" t="s">
        <v>5742</v>
      </c>
      <c r="N277" s="58" t="s">
        <v>6160</v>
      </c>
      <c r="O277" s="58">
        <v>11178261</v>
      </c>
      <c r="P277" s="58" t="s">
        <v>6284</v>
      </c>
    </row>
    <row r="278" spans="1:16" x14ac:dyDescent="0.25">
      <c r="A278" s="58">
        <v>10277</v>
      </c>
      <c r="B278" s="58" t="s">
        <v>5440</v>
      </c>
      <c r="C278" s="58" t="s">
        <v>441</v>
      </c>
      <c r="D278" s="58">
        <v>915</v>
      </c>
      <c r="E278" s="58" t="s">
        <v>51</v>
      </c>
      <c r="F278" s="58">
        <v>324</v>
      </c>
      <c r="G278" s="58" t="s">
        <v>132</v>
      </c>
      <c r="H278" s="58">
        <v>50</v>
      </c>
      <c r="I278" s="58" t="s">
        <v>99</v>
      </c>
      <c r="J278" s="58">
        <v>16</v>
      </c>
      <c r="K278" s="58" t="s">
        <v>202</v>
      </c>
      <c r="L278" s="58">
        <v>1768</v>
      </c>
      <c r="M278" s="58" t="s">
        <v>5743</v>
      </c>
      <c r="N278" s="58" t="s">
        <v>6184</v>
      </c>
      <c r="O278" s="58">
        <v>11307263</v>
      </c>
      <c r="P278" s="58" t="s">
        <v>6314</v>
      </c>
    </row>
    <row r="279" spans="1:16" x14ac:dyDescent="0.25">
      <c r="A279" s="58">
        <v>10278</v>
      </c>
      <c r="B279" s="58" t="s">
        <v>167</v>
      </c>
      <c r="C279" s="58" t="s">
        <v>441</v>
      </c>
      <c r="D279" s="58">
        <v>915</v>
      </c>
      <c r="E279" s="58" t="s">
        <v>51</v>
      </c>
      <c r="F279" s="58">
        <v>324</v>
      </c>
      <c r="G279" s="58" t="s">
        <v>134</v>
      </c>
      <c r="H279" s="58">
        <v>45</v>
      </c>
      <c r="I279" s="58" t="s">
        <v>114</v>
      </c>
      <c r="J279" s="58">
        <v>12</v>
      </c>
      <c r="K279" s="58" t="s">
        <v>202</v>
      </c>
      <c r="L279" s="58">
        <v>1768</v>
      </c>
      <c r="M279" s="58" t="s">
        <v>5744</v>
      </c>
      <c r="N279" s="58" t="s">
        <v>6144</v>
      </c>
      <c r="O279" s="58">
        <v>11335962</v>
      </c>
      <c r="P279" s="58" t="s">
        <v>6278</v>
      </c>
    </row>
    <row r="280" spans="1:16" x14ac:dyDescent="0.25">
      <c r="A280" s="58">
        <v>10279</v>
      </c>
      <c r="B280" s="58" t="s">
        <v>5443</v>
      </c>
      <c r="C280" s="58" t="s">
        <v>441</v>
      </c>
      <c r="D280" s="58">
        <v>915</v>
      </c>
      <c r="E280" s="58" t="s">
        <v>51</v>
      </c>
      <c r="F280" s="58">
        <v>324</v>
      </c>
      <c r="G280" s="58" t="s">
        <v>229</v>
      </c>
      <c r="H280" s="58">
        <v>90</v>
      </c>
      <c r="I280" s="58" t="s">
        <v>114</v>
      </c>
      <c r="J280" s="58">
        <v>12</v>
      </c>
      <c r="K280" s="58" t="s">
        <v>202</v>
      </c>
      <c r="L280" s="58">
        <v>1768</v>
      </c>
      <c r="M280" s="58" t="s">
        <v>5745</v>
      </c>
      <c r="N280" s="58" t="s">
        <v>6186</v>
      </c>
      <c r="O280" s="58">
        <v>11335962</v>
      </c>
      <c r="P280" s="58" t="s">
        <v>6316</v>
      </c>
    </row>
    <row r="281" spans="1:16" x14ac:dyDescent="0.25">
      <c r="A281" s="58">
        <v>10280</v>
      </c>
      <c r="B281" s="58" t="s">
        <v>5426</v>
      </c>
      <c r="C281" s="58" t="s">
        <v>441</v>
      </c>
      <c r="D281" s="58">
        <v>915</v>
      </c>
      <c r="E281" s="58" t="s">
        <v>51</v>
      </c>
      <c r="F281" s="58">
        <v>324</v>
      </c>
      <c r="G281" s="58" t="s">
        <v>462</v>
      </c>
      <c r="H281" s="58">
        <v>80</v>
      </c>
      <c r="I281" s="58" t="s">
        <v>110</v>
      </c>
      <c r="J281" s="58">
        <v>8</v>
      </c>
      <c r="K281" s="58" t="s">
        <v>202</v>
      </c>
      <c r="L281" s="58">
        <v>1768</v>
      </c>
      <c r="M281" s="58" t="s">
        <v>5746</v>
      </c>
      <c r="N281" s="58" t="s">
        <v>6168</v>
      </c>
      <c r="O281" s="58">
        <v>11608746</v>
      </c>
      <c r="P281" s="58" t="s">
        <v>6299</v>
      </c>
    </row>
    <row r="282" spans="1:16" x14ac:dyDescent="0.25">
      <c r="A282" s="58">
        <v>10281</v>
      </c>
      <c r="B282" s="58" t="s">
        <v>5436</v>
      </c>
      <c r="C282" s="58" t="s">
        <v>441</v>
      </c>
      <c r="D282" s="58">
        <v>915</v>
      </c>
      <c r="E282" s="58" t="s">
        <v>51</v>
      </c>
      <c r="F282" s="58">
        <v>324</v>
      </c>
      <c r="G282" s="58" t="s">
        <v>229</v>
      </c>
      <c r="H282" s="58">
        <v>90</v>
      </c>
      <c r="I282" s="58" t="s">
        <v>110</v>
      </c>
      <c r="J282" s="58">
        <v>8</v>
      </c>
      <c r="K282" s="58" t="s">
        <v>202</v>
      </c>
      <c r="L282" s="58">
        <v>1768</v>
      </c>
      <c r="M282" s="58" t="s">
        <v>5747</v>
      </c>
      <c r="N282" s="58" t="s">
        <v>6181</v>
      </c>
      <c r="O282" s="58">
        <v>11752241</v>
      </c>
      <c r="P282" s="58" t="s">
        <v>6284</v>
      </c>
    </row>
    <row r="283" spans="1:16" x14ac:dyDescent="0.25">
      <c r="A283" s="58">
        <v>10282</v>
      </c>
      <c r="B283" s="58" t="s">
        <v>5415</v>
      </c>
      <c r="C283" s="58" t="s">
        <v>441</v>
      </c>
      <c r="D283" s="58">
        <v>915</v>
      </c>
      <c r="E283" s="58" t="s">
        <v>51</v>
      </c>
      <c r="F283" s="58">
        <v>324</v>
      </c>
      <c r="G283" s="58" t="s">
        <v>132</v>
      </c>
      <c r="H283" s="58">
        <v>50</v>
      </c>
      <c r="I283" s="58" t="s">
        <v>114</v>
      </c>
      <c r="J283" s="58">
        <v>12</v>
      </c>
      <c r="K283" s="58" t="s">
        <v>202</v>
      </c>
      <c r="L283" s="58">
        <v>1768</v>
      </c>
      <c r="M283" s="58" t="s">
        <v>5748</v>
      </c>
      <c r="N283" s="58" t="s">
        <v>6155</v>
      </c>
      <c r="O283" s="58">
        <v>11752241</v>
      </c>
      <c r="P283" s="58" t="s">
        <v>6287</v>
      </c>
    </row>
    <row r="284" spans="1:16" x14ac:dyDescent="0.25">
      <c r="A284" s="58">
        <v>10283</v>
      </c>
      <c r="B284" s="58" t="s">
        <v>5284</v>
      </c>
      <c r="C284" s="58" t="s">
        <v>441</v>
      </c>
      <c r="D284" s="58">
        <v>915</v>
      </c>
      <c r="E284" s="58" t="s">
        <v>51</v>
      </c>
      <c r="F284" s="58">
        <v>324</v>
      </c>
      <c r="G284" s="58" t="s">
        <v>102</v>
      </c>
      <c r="H284" s="58">
        <v>40</v>
      </c>
      <c r="I284" s="58" t="s">
        <v>114</v>
      </c>
      <c r="J284" s="58">
        <v>12</v>
      </c>
      <c r="K284" s="58" t="s">
        <v>206</v>
      </c>
      <c r="L284" s="58">
        <v>1384</v>
      </c>
      <c r="M284" s="58" t="s">
        <v>5749</v>
      </c>
      <c r="N284" s="58" t="s">
        <v>6187</v>
      </c>
      <c r="O284" s="58">
        <v>11752241</v>
      </c>
      <c r="P284" s="58" t="s">
        <v>6317</v>
      </c>
    </row>
    <row r="285" spans="1:16" x14ac:dyDescent="0.25">
      <c r="A285" s="58">
        <v>10284</v>
      </c>
      <c r="B285" s="58" t="s">
        <v>5443</v>
      </c>
      <c r="C285" s="58" t="s">
        <v>441</v>
      </c>
      <c r="D285" s="58">
        <v>915</v>
      </c>
      <c r="E285" s="58" t="s">
        <v>51</v>
      </c>
      <c r="F285" s="58">
        <v>324</v>
      </c>
      <c r="G285" s="58" t="s">
        <v>229</v>
      </c>
      <c r="H285" s="58">
        <v>90</v>
      </c>
      <c r="I285" s="58" t="s">
        <v>114</v>
      </c>
      <c r="J285" s="58">
        <v>12</v>
      </c>
      <c r="K285" s="58" t="s">
        <v>202</v>
      </c>
      <c r="L285" s="58">
        <v>1768</v>
      </c>
      <c r="M285" s="58" t="s">
        <v>5750</v>
      </c>
      <c r="N285" s="58" t="s">
        <v>6186</v>
      </c>
      <c r="O285" s="58">
        <v>12067786</v>
      </c>
      <c r="P285" s="58" t="s">
        <v>6316</v>
      </c>
    </row>
    <row r="286" spans="1:16" x14ac:dyDescent="0.25">
      <c r="A286" s="58">
        <v>10285</v>
      </c>
      <c r="B286" s="58" t="s">
        <v>49</v>
      </c>
      <c r="C286" s="58" t="s">
        <v>441</v>
      </c>
      <c r="D286" s="58">
        <v>915</v>
      </c>
      <c r="E286" s="58" t="s">
        <v>51</v>
      </c>
      <c r="F286" s="58">
        <v>324</v>
      </c>
      <c r="G286" s="58" t="s">
        <v>132</v>
      </c>
      <c r="H286" s="58">
        <v>50</v>
      </c>
      <c r="I286" s="58" t="s">
        <v>219</v>
      </c>
      <c r="J286" s="58">
        <v>20</v>
      </c>
      <c r="K286" s="58" t="s">
        <v>213</v>
      </c>
      <c r="L286" s="58">
        <v>2768</v>
      </c>
      <c r="M286" s="58" t="s">
        <v>5751</v>
      </c>
      <c r="N286" s="58" t="s">
        <v>6177</v>
      </c>
      <c r="O286" s="58">
        <v>12182726</v>
      </c>
      <c r="P286" s="58" t="s">
        <v>6307</v>
      </c>
    </row>
    <row r="287" spans="1:16" x14ac:dyDescent="0.25">
      <c r="A287" s="58">
        <v>10286</v>
      </c>
      <c r="B287" s="58" t="s">
        <v>5426</v>
      </c>
      <c r="C287" s="58" t="s">
        <v>441</v>
      </c>
      <c r="D287" s="58">
        <v>915</v>
      </c>
      <c r="E287" s="58" t="s">
        <v>51</v>
      </c>
      <c r="F287" s="58">
        <v>324</v>
      </c>
      <c r="G287" s="58" t="s">
        <v>229</v>
      </c>
      <c r="H287" s="58">
        <v>90</v>
      </c>
      <c r="I287" s="58" t="s">
        <v>114</v>
      </c>
      <c r="J287" s="58">
        <v>12</v>
      </c>
      <c r="K287" s="58" t="s">
        <v>206</v>
      </c>
      <c r="L287" s="58">
        <v>1384</v>
      </c>
      <c r="M287" s="58" t="s">
        <v>5752</v>
      </c>
      <c r="N287" s="58" t="s">
        <v>6168</v>
      </c>
      <c r="O287" s="58">
        <v>12182726</v>
      </c>
      <c r="P287" s="58" t="s">
        <v>6299</v>
      </c>
    </row>
    <row r="288" spans="1:16" x14ac:dyDescent="0.25">
      <c r="A288" s="58">
        <v>10287</v>
      </c>
      <c r="B288" s="58" t="s">
        <v>5426</v>
      </c>
      <c r="C288" s="58" t="s">
        <v>441</v>
      </c>
      <c r="D288" s="58">
        <v>915</v>
      </c>
      <c r="E288" s="58" t="s">
        <v>51</v>
      </c>
      <c r="F288" s="58">
        <v>324</v>
      </c>
      <c r="G288" s="58" t="s">
        <v>229</v>
      </c>
      <c r="H288" s="58">
        <v>90</v>
      </c>
      <c r="I288" s="58" t="s">
        <v>114</v>
      </c>
      <c r="J288" s="58">
        <v>12</v>
      </c>
      <c r="K288" s="58" t="s">
        <v>202</v>
      </c>
      <c r="L288" s="58">
        <v>1768</v>
      </c>
      <c r="M288" s="58" t="s">
        <v>5753</v>
      </c>
      <c r="N288" s="58" t="s">
        <v>6168</v>
      </c>
      <c r="O288" s="58">
        <v>12182726</v>
      </c>
      <c r="P288" s="58" t="s">
        <v>6299</v>
      </c>
    </row>
    <row r="289" spans="1:16" x14ac:dyDescent="0.25">
      <c r="A289" s="58">
        <v>10288</v>
      </c>
      <c r="B289" s="58" t="s">
        <v>5426</v>
      </c>
      <c r="C289" s="58" t="s">
        <v>441</v>
      </c>
      <c r="D289" s="58">
        <v>915</v>
      </c>
      <c r="E289" s="58" t="s">
        <v>51</v>
      </c>
      <c r="F289" s="58">
        <v>324</v>
      </c>
      <c r="G289" s="58" t="s">
        <v>229</v>
      </c>
      <c r="H289" s="58">
        <v>90</v>
      </c>
      <c r="I289" s="58" t="s">
        <v>114</v>
      </c>
      <c r="J289" s="58">
        <v>12</v>
      </c>
      <c r="K289" s="58" t="s">
        <v>206</v>
      </c>
      <c r="L289" s="58">
        <v>1384</v>
      </c>
      <c r="M289" s="58" t="s">
        <v>5752</v>
      </c>
      <c r="N289" s="58" t="s">
        <v>6168</v>
      </c>
      <c r="O289" s="58">
        <v>12182726</v>
      </c>
      <c r="P289" s="58" t="s">
        <v>6299</v>
      </c>
    </row>
    <row r="290" spans="1:16" x14ac:dyDescent="0.25">
      <c r="A290" s="58">
        <v>10289</v>
      </c>
      <c r="B290" s="58" t="s">
        <v>5433</v>
      </c>
      <c r="C290" s="58" t="s">
        <v>441</v>
      </c>
      <c r="D290" s="58">
        <v>915</v>
      </c>
      <c r="E290" s="58" t="s">
        <v>51</v>
      </c>
      <c r="F290" s="58">
        <v>324</v>
      </c>
      <c r="G290" s="58" t="s">
        <v>134</v>
      </c>
      <c r="H290" s="58">
        <v>45</v>
      </c>
      <c r="I290" s="58" t="s">
        <v>110</v>
      </c>
      <c r="J290" s="58">
        <v>8</v>
      </c>
      <c r="K290" s="58" t="s">
        <v>206</v>
      </c>
      <c r="L290" s="58">
        <v>1384</v>
      </c>
      <c r="M290" s="58" t="s">
        <v>5754</v>
      </c>
      <c r="N290" s="58" t="s">
        <v>6175</v>
      </c>
      <c r="O290" s="58">
        <v>12182726</v>
      </c>
      <c r="P290" s="58" t="s">
        <v>6305</v>
      </c>
    </row>
    <row r="291" spans="1:16" x14ac:dyDescent="0.25">
      <c r="A291" s="58">
        <v>10290</v>
      </c>
      <c r="B291" s="58" t="s">
        <v>5436</v>
      </c>
      <c r="C291" s="58" t="s">
        <v>441</v>
      </c>
      <c r="D291" s="58">
        <v>915</v>
      </c>
      <c r="E291" s="58" t="s">
        <v>51</v>
      </c>
      <c r="F291" s="58">
        <v>324</v>
      </c>
      <c r="G291" s="58" t="s">
        <v>229</v>
      </c>
      <c r="H291" s="58">
        <v>90</v>
      </c>
      <c r="I291" s="58" t="s">
        <v>99</v>
      </c>
      <c r="J291" s="58">
        <v>16</v>
      </c>
      <c r="K291" s="58" t="s">
        <v>202</v>
      </c>
      <c r="L291" s="58">
        <v>1768</v>
      </c>
      <c r="M291" s="58" t="s">
        <v>5755</v>
      </c>
      <c r="N291" s="58" t="s">
        <v>6181</v>
      </c>
      <c r="O291" s="58">
        <v>12326221</v>
      </c>
      <c r="P291" s="58" t="s">
        <v>6284</v>
      </c>
    </row>
    <row r="292" spans="1:16" x14ac:dyDescent="0.25">
      <c r="A292" s="58">
        <v>10291</v>
      </c>
      <c r="B292" s="58" t="s">
        <v>5284</v>
      </c>
      <c r="C292" s="58" t="s">
        <v>441</v>
      </c>
      <c r="D292" s="58">
        <v>915</v>
      </c>
      <c r="E292" s="58" t="s">
        <v>51</v>
      </c>
      <c r="F292" s="58">
        <v>324</v>
      </c>
      <c r="G292" s="58" t="s">
        <v>102</v>
      </c>
      <c r="H292" s="58">
        <v>40</v>
      </c>
      <c r="I292" s="58" t="s">
        <v>99</v>
      </c>
      <c r="J292" s="58">
        <v>16</v>
      </c>
      <c r="K292" s="58" t="s">
        <v>202</v>
      </c>
      <c r="L292" s="58">
        <v>1768</v>
      </c>
      <c r="M292" s="58" t="s">
        <v>5756</v>
      </c>
      <c r="N292" s="58" t="s">
        <v>6187</v>
      </c>
      <c r="O292" s="58">
        <v>12326221</v>
      </c>
      <c r="P292" s="58" t="s">
        <v>6317</v>
      </c>
    </row>
    <row r="293" spans="1:16" x14ac:dyDescent="0.25">
      <c r="A293" s="58">
        <v>10292</v>
      </c>
      <c r="B293" s="58" t="s">
        <v>5433</v>
      </c>
      <c r="C293" s="58" t="s">
        <v>441</v>
      </c>
      <c r="D293" s="58">
        <v>915</v>
      </c>
      <c r="E293" s="58" t="s">
        <v>51</v>
      </c>
      <c r="F293" s="58">
        <v>324</v>
      </c>
      <c r="G293" s="58" t="s">
        <v>134</v>
      </c>
      <c r="H293" s="58">
        <v>45</v>
      </c>
      <c r="I293" s="58" t="s">
        <v>99</v>
      </c>
      <c r="J293" s="58">
        <v>16</v>
      </c>
      <c r="K293" s="58" t="s">
        <v>206</v>
      </c>
      <c r="L293" s="58">
        <v>1384</v>
      </c>
      <c r="M293" s="58" t="s">
        <v>5757</v>
      </c>
      <c r="N293" s="58" t="s">
        <v>6175</v>
      </c>
      <c r="O293" s="58">
        <v>12326221</v>
      </c>
      <c r="P293" s="58" t="s">
        <v>6305</v>
      </c>
    </row>
    <row r="294" spans="1:16" x14ac:dyDescent="0.25">
      <c r="A294" s="58">
        <v>10293</v>
      </c>
      <c r="B294" s="58" t="s">
        <v>471</v>
      </c>
      <c r="C294" s="58" t="s">
        <v>441</v>
      </c>
      <c r="D294" s="58">
        <v>915</v>
      </c>
      <c r="E294" s="58" t="s">
        <v>51</v>
      </c>
      <c r="F294" s="58">
        <v>324</v>
      </c>
      <c r="G294" s="58" t="s">
        <v>102</v>
      </c>
      <c r="H294" s="58">
        <v>40</v>
      </c>
      <c r="I294" s="58" t="s">
        <v>114</v>
      </c>
      <c r="J294" s="58">
        <v>12</v>
      </c>
      <c r="K294" s="58" t="s">
        <v>202</v>
      </c>
      <c r="L294" s="58">
        <v>1768</v>
      </c>
      <c r="M294" s="58" t="s">
        <v>5758</v>
      </c>
      <c r="N294" s="58" t="s">
        <v>6188</v>
      </c>
      <c r="O294" s="58">
        <v>12469716</v>
      </c>
      <c r="P294" s="58" t="s">
        <v>6317</v>
      </c>
    </row>
    <row r="295" spans="1:16" x14ac:dyDescent="0.25">
      <c r="A295" s="58">
        <v>10294</v>
      </c>
      <c r="B295" s="58" t="s">
        <v>5433</v>
      </c>
      <c r="C295" s="58" t="s">
        <v>441</v>
      </c>
      <c r="D295" s="58">
        <v>915</v>
      </c>
      <c r="E295" s="58" t="s">
        <v>51</v>
      </c>
      <c r="F295" s="58">
        <v>324</v>
      </c>
      <c r="G295" s="58" t="s">
        <v>134</v>
      </c>
      <c r="H295" s="58">
        <v>45</v>
      </c>
      <c r="I295" s="58" t="s">
        <v>110</v>
      </c>
      <c r="J295" s="58">
        <v>8</v>
      </c>
      <c r="K295" s="58" t="s">
        <v>206</v>
      </c>
      <c r="L295" s="58">
        <v>1384</v>
      </c>
      <c r="M295" s="58" t="s">
        <v>5759</v>
      </c>
      <c r="N295" s="58" t="s">
        <v>6175</v>
      </c>
      <c r="O295" s="58">
        <v>12469716</v>
      </c>
      <c r="P295" s="58" t="s">
        <v>6305</v>
      </c>
    </row>
    <row r="296" spans="1:16" x14ac:dyDescent="0.25">
      <c r="A296" s="58">
        <v>10295</v>
      </c>
      <c r="B296" s="58" t="s">
        <v>5426</v>
      </c>
      <c r="C296" s="58" t="s">
        <v>441</v>
      </c>
      <c r="D296" s="58">
        <v>915</v>
      </c>
      <c r="E296" s="58" t="s">
        <v>51</v>
      </c>
      <c r="F296" s="58">
        <v>324</v>
      </c>
      <c r="G296" s="58" t="s">
        <v>229</v>
      </c>
      <c r="H296" s="58">
        <v>90</v>
      </c>
      <c r="I296" s="58" t="s">
        <v>114</v>
      </c>
      <c r="J296" s="58">
        <v>12</v>
      </c>
      <c r="K296" s="58" t="s">
        <v>202</v>
      </c>
      <c r="L296" s="58">
        <v>1768</v>
      </c>
      <c r="M296" s="58" t="s">
        <v>5753</v>
      </c>
      <c r="N296" s="58" t="s">
        <v>6168</v>
      </c>
      <c r="O296" s="58">
        <v>12613211</v>
      </c>
      <c r="P296" s="58" t="s">
        <v>6299</v>
      </c>
    </row>
    <row r="297" spans="1:16" x14ac:dyDescent="0.25">
      <c r="A297" s="58">
        <v>10296</v>
      </c>
      <c r="B297" s="58" t="s">
        <v>5433</v>
      </c>
      <c r="C297" s="58" t="s">
        <v>441</v>
      </c>
      <c r="D297" s="58">
        <v>915</v>
      </c>
      <c r="E297" s="58" t="s">
        <v>51</v>
      </c>
      <c r="F297" s="58">
        <v>324</v>
      </c>
      <c r="G297" s="58" t="s">
        <v>134</v>
      </c>
      <c r="H297" s="58">
        <v>45</v>
      </c>
      <c r="I297" s="58" t="s">
        <v>110</v>
      </c>
      <c r="J297" s="58">
        <v>8</v>
      </c>
      <c r="K297" s="58" t="s">
        <v>202</v>
      </c>
      <c r="L297" s="58">
        <v>1768</v>
      </c>
      <c r="M297" s="58" t="s">
        <v>5760</v>
      </c>
      <c r="N297" s="58" t="s">
        <v>6175</v>
      </c>
      <c r="O297" s="58">
        <v>12613211</v>
      </c>
      <c r="P297" s="58" t="s">
        <v>6305</v>
      </c>
    </row>
    <row r="298" spans="1:16" x14ac:dyDescent="0.25">
      <c r="A298" s="58">
        <v>10297</v>
      </c>
      <c r="B298" s="58" t="s">
        <v>167</v>
      </c>
      <c r="C298" s="58" t="s">
        <v>441</v>
      </c>
      <c r="D298" s="58">
        <v>915</v>
      </c>
      <c r="E298" s="58" t="s">
        <v>51</v>
      </c>
      <c r="F298" s="58">
        <v>324</v>
      </c>
      <c r="G298" s="58" t="s">
        <v>102</v>
      </c>
      <c r="H298" s="58">
        <v>40</v>
      </c>
      <c r="I298" s="58" t="s">
        <v>99</v>
      </c>
      <c r="J298" s="58">
        <v>16</v>
      </c>
      <c r="K298" s="58" t="s">
        <v>202</v>
      </c>
      <c r="L298" s="58">
        <v>1768</v>
      </c>
      <c r="M298" s="58" t="s">
        <v>5761</v>
      </c>
      <c r="N298" s="58" t="s">
        <v>6144</v>
      </c>
      <c r="O298" s="58">
        <v>12627417</v>
      </c>
      <c r="P298" s="58" t="s">
        <v>6278</v>
      </c>
    </row>
    <row r="299" spans="1:16" x14ac:dyDescent="0.25">
      <c r="A299" s="58">
        <v>10298</v>
      </c>
      <c r="B299" s="58" t="s">
        <v>5444</v>
      </c>
      <c r="C299" s="58" t="s">
        <v>441</v>
      </c>
      <c r="D299" s="58">
        <v>915</v>
      </c>
      <c r="E299" s="58" t="s">
        <v>51</v>
      </c>
      <c r="F299" s="58">
        <v>324</v>
      </c>
      <c r="G299" s="58" t="s">
        <v>134</v>
      </c>
      <c r="H299" s="58">
        <v>45</v>
      </c>
      <c r="I299" s="58" t="s">
        <v>99</v>
      </c>
      <c r="J299" s="58">
        <v>16</v>
      </c>
      <c r="K299" s="58" t="s">
        <v>202</v>
      </c>
      <c r="L299" s="58">
        <v>1768</v>
      </c>
      <c r="M299" s="58" t="s">
        <v>5762</v>
      </c>
      <c r="N299" s="58" t="s">
        <v>6188</v>
      </c>
      <c r="O299" s="58">
        <v>12756706</v>
      </c>
      <c r="P299" s="58" t="s">
        <v>6318</v>
      </c>
    </row>
    <row r="300" spans="1:16" x14ac:dyDescent="0.25">
      <c r="A300" s="58">
        <v>10299</v>
      </c>
      <c r="B300" s="58" t="s">
        <v>5426</v>
      </c>
      <c r="C300" s="58" t="s">
        <v>441</v>
      </c>
      <c r="D300" s="58">
        <v>915</v>
      </c>
      <c r="E300" s="58" t="s">
        <v>51</v>
      </c>
      <c r="F300" s="58">
        <v>324</v>
      </c>
      <c r="G300" s="58" t="s">
        <v>462</v>
      </c>
      <c r="H300" s="58">
        <v>80</v>
      </c>
      <c r="I300" s="58" t="s">
        <v>99</v>
      </c>
      <c r="J300" s="58">
        <v>16</v>
      </c>
      <c r="K300" s="58" t="s">
        <v>202</v>
      </c>
      <c r="L300" s="58">
        <v>1768</v>
      </c>
      <c r="M300" s="58" t="s">
        <v>5763</v>
      </c>
      <c r="N300" s="58" t="s">
        <v>6168</v>
      </c>
      <c r="O300" s="58">
        <v>12914407</v>
      </c>
      <c r="P300" s="58" t="s">
        <v>6299</v>
      </c>
    </row>
    <row r="301" spans="1:16" x14ac:dyDescent="0.25">
      <c r="A301" s="58">
        <v>10300</v>
      </c>
      <c r="B301" s="58" t="s">
        <v>5426</v>
      </c>
      <c r="C301" s="58" t="s">
        <v>441</v>
      </c>
      <c r="D301" s="58">
        <v>915</v>
      </c>
      <c r="E301" s="58" t="s">
        <v>51</v>
      </c>
      <c r="F301" s="58">
        <v>324</v>
      </c>
      <c r="G301" s="58" t="s">
        <v>462</v>
      </c>
      <c r="H301" s="58">
        <v>80</v>
      </c>
      <c r="I301" s="58" t="s">
        <v>99</v>
      </c>
      <c r="J301" s="58">
        <v>16</v>
      </c>
      <c r="K301" s="58" t="s">
        <v>202</v>
      </c>
      <c r="L301" s="58">
        <v>1768</v>
      </c>
      <c r="M301" s="58" t="s">
        <v>5764</v>
      </c>
      <c r="N301" s="58" t="s">
        <v>6168</v>
      </c>
      <c r="O301" s="58">
        <v>13344892</v>
      </c>
      <c r="P301" s="58" t="s">
        <v>6299</v>
      </c>
    </row>
    <row r="302" spans="1:16" x14ac:dyDescent="0.25">
      <c r="A302" s="58">
        <v>10301</v>
      </c>
      <c r="B302" s="58" t="s">
        <v>5433</v>
      </c>
      <c r="C302" s="58" t="s">
        <v>441</v>
      </c>
      <c r="D302" s="58">
        <v>915</v>
      </c>
      <c r="E302" s="58" t="s">
        <v>51</v>
      </c>
      <c r="F302" s="58">
        <v>324</v>
      </c>
      <c r="G302" s="58" t="s">
        <v>134</v>
      </c>
      <c r="H302" s="58">
        <v>45</v>
      </c>
      <c r="I302" s="58" t="s">
        <v>110</v>
      </c>
      <c r="J302" s="58">
        <v>8</v>
      </c>
      <c r="K302" s="58" t="s">
        <v>202</v>
      </c>
      <c r="L302" s="58">
        <v>1768</v>
      </c>
      <c r="M302" s="58" t="s">
        <v>5765</v>
      </c>
      <c r="N302" s="58" t="s">
        <v>6175</v>
      </c>
      <c r="O302" s="58">
        <v>13617676</v>
      </c>
      <c r="P302" s="58" t="s">
        <v>6305</v>
      </c>
    </row>
    <row r="303" spans="1:16" x14ac:dyDescent="0.25">
      <c r="A303" s="58">
        <v>10302</v>
      </c>
      <c r="B303" s="58" t="s">
        <v>5426</v>
      </c>
      <c r="C303" s="58" t="s">
        <v>441</v>
      </c>
      <c r="D303" s="58">
        <v>915</v>
      </c>
      <c r="E303" s="58" t="s">
        <v>51</v>
      </c>
      <c r="F303" s="58">
        <v>324</v>
      </c>
      <c r="G303" s="58" t="s">
        <v>462</v>
      </c>
      <c r="H303" s="58">
        <v>80</v>
      </c>
      <c r="I303" s="58" t="s">
        <v>99</v>
      </c>
      <c r="J303" s="58">
        <v>16</v>
      </c>
      <c r="K303" s="58" t="s">
        <v>202</v>
      </c>
      <c r="L303" s="58">
        <v>1768</v>
      </c>
      <c r="M303" s="58" t="s">
        <v>5766</v>
      </c>
      <c r="N303" s="58" t="s">
        <v>6168</v>
      </c>
      <c r="O303" s="58">
        <v>14048161</v>
      </c>
      <c r="P303" s="58" t="s">
        <v>6299</v>
      </c>
    </row>
    <row r="304" spans="1:16" x14ac:dyDescent="0.25">
      <c r="A304" s="58">
        <v>10303</v>
      </c>
      <c r="B304" s="58" t="s">
        <v>5401</v>
      </c>
      <c r="C304" s="58" t="s">
        <v>1028</v>
      </c>
      <c r="D304" s="58">
        <v>862</v>
      </c>
      <c r="E304" s="58" t="s">
        <v>5395</v>
      </c>
      <c r="F304" s="58">
        <v>341</v>
      </c>
      <c r="G304" s="58" t="s">
        <v>229</v>
      </c>
      <c r="H304" s="58">
        <v>90</v>
      </c>
      <c r="I304" s="58" t="s">
        <v>110</v>
      </c>
      <c r="J304" s="58">
        <v>8</v>
      </c>
      <c r="K304" s="58" t="s">
        <v>206</v>
      </c>
      <c r="L304" s="58">
        <v>1384</v>
      </c>
      <c r="M304" s="58" t="s">
        <v>5767</v>
      </c>
      <c r="N304" s="58" t="s">
        <v>6131</v>
      </c>
      <c r="O304" s="58">
        <v>11752241</v>
      </c>
      <c r="P304" s="58" t="s">
        <v>6269</v>
      </c>
    </row>
    <row r="305" spans="1:16" x14ac:dyDescent="0.25">
      <c r="A305" s="58">
        <v>10304</v>
      </c>
      <c r="B305" s="58" t="s">
        <v>161</v>
      </c>
      <c r="C305" s="58" t="s">
        <v>806</v>
      </c>
      <c r="D305" s="58">
        <v>1093</v>
      </c>
      <c r="E305" s="58" t="s">
        <v>5393</v>
      </c>
      <c r="F305" s="58">
        <v>366</v>
      </c>
      <c r="G305" s="58" t="s">
        <v>134</v>
      </c>
      <c r="H305" s="58">
        <v>45</v>
      </c>
      <c r="I305" s="58" t="s">
        <v>110</v>
      </c>
      <c r="J305" s="58">
        <v>8</v>
      </c>
      <c r="K305" s="58" t="s">
        <v>206</v>
      </c>
      <c r="L305" s="58">
        <v>1384</v>
      </c>
      <c r="M305" s="58" t="s">
        <v>5768</v>
      </c>
      <c r="N305" s="58" t="s">
        <v>6179</v>
      </c>
      <c r="O305" s="58">
        <v>9169331</v>
      </c>
      <c r="P305" s="58" t="s">
        <v>6309</v>
      </c>
    </row>
    <row r="306" spans="1:16" x14ac:dyDescent="0.25">
      <c r="A306" s="58">
        <v>10305</v>
      </c>
      <c r="B306" s="58" t="s">
        <v>161</v>
      </c>
      <c r="C306" s="58" t="s">
        <v>806</v>
      </c>
      <c r="D306" s="58">
        <v>1093</v>
      </c>
      <c r="E306" s="58" t="s">
        <v>5393</v>
      </c>
      <c r="F306" s="58">
        <v>366</v>
      </c>
      <c r="G306" s="58" t="s">
        <v>134</v>
      </c>
      <c r="H306" s="58">
        <v>45</v>
      </c>
      <c r="I306" s="58" t="s">
        <v>114</v>
      </c>
      <c r="J306" s="58">
        <v>12</v>
      </c>
      <c r="K306" s="58" t="s">
        <v>202</v>
      </c>
      <c r="L306" s="58">
        <v>1768</v>
      </c>
      <c r="M306" s="58" t="s">
        <v>5769</v>
      </c>
      <c r="N306" s="58" t="s">
        <v>6179</v>
      </c>
      <c r="O306" s="58">
        <v>9456321</v>
      </c>
      <c r="P306" s="58" t="s">
        <v>6309</v>
      </c>
    </row>
    <row r="307" spans="1:16" x14ac:dyDescent="0.25">
      <c r="A307" s="58">
        <v>10306</v>
      </c>
      <c r="B307" s="58" t="s">
        <v>161</v>
      </c>
      <c r="C307" s="58" t="s">
        <v>806</v>
      </c>
      <c r="D307" s="58">
        <v>1093</v>
      </c>
      <c r="E307" s="58" t="s">
        <v>5393</v>
      </c>
      <c r="F307" s="58">
        <v>366</v>
      </c>
      <c r="G307" s="58" t="s">
        <v>134</v>
      </c>
      <c r="H307" s="58">
        <v>45</v>
      </c>
      <c r="I307" s="58" t="s">
        <v>110</v>
      </c>
      <c r="J307" s="58">
        <v>8</v>
      </c>
      <c r="K307" s="58" t="s">
        <v>206</v>
      </c>
      <c r="L307" s="58">
        <v>1384</v>
      </c>
      <c r="M307" s="58" t="s">
        <v>5770</v>
      </c>
      <c r="N307" s="58" t="s">
        <v>6179</v>
      </c>
      <c r="O307" s="58">
        <v>10030301</v>
      </c>
      <c r="P307" s="58" t="s">
        <v>6309</v>
      </c>
    </row>
    <row r="308" spans="1:16" x14ac:dyDescent="0.25">
      <c r="A308" s="58">
        <v>10307</v>
      </c>
      <c r="B308" s="58" t="s">
        <v>461</v>
      </c>
      <c r="C308" s="58" t="s">
        <v>806</v>
      </c>
      <c r="D308" s="58">
        <v>1093</v>
      </c>
      <c r="E308" s="58" t="s">
        <v>5393</v>
      </c>
      <c r="F308" s="58">
        <v>366</v>
      </c>
      <c r="G308" s="58" t="s">
        <v>462</v>
      </c>
      <c r="H308" s="58">
        <v>80</v>
      </c>
      <c r="I308" s="58" t="s">
        <v>110</v>
      </c>
      <c r="J308" s="58">
        <v>8</v>
      </c>
      <c r="K308" s="58" t="s">
        <v>202</v>
      </c>
      <c r="L308" s="58">
        <v>1768</v>
      </c>
      <c r="M308" s="58" t="s">
        <v>5771</v>
      </c>
      <c r="N308" s="58" t="s">
        <v>6149</v>
      </c>
      <c r="O308" s="58">
        <v>10173796</v>
      </c>
      <c r="P308" s="58" t="s">
        <v>6283</v>
      </c>
    </row>
    <row r="309" spans="1:16" x14ac:dyDescent="0.25">
      <c r="A309" s="58">
        <v>10308</v>
      </c>
      <c r="B309" s="58" t="s">
        <v>161</v>
      </c>
      <c r="C309" s="58" t="s">
        <v>806</v>
      </c>
      <c r="D309" s="58">
        <v>1093</v>
      </c>
      <c r="E309" s="58" t="s">
        <v>5393</v>
      </c>
      <c r="F309" s="58">
        <v>366</v>
      </c>
      <c r="G309" s="58" t="s">
        <v>132</v>
      </c>
      <c r="H309" s="58">
        <v>50</v>
      </c>
      <c r="I309" s="58" t="s">
        <v>110</v>
      </c>
      <c r="J309" s="58">
        <v>8</v>
      </c>
      <c r="K309" s="58" t="s">
        <v>206</v>
      </c>
      <c r="L309" s="58">
        <v>1384</v>
      </c>
      <c r="M309" s="58" t="s">
        <v>5772</v>
      </c>
      <c r="N309" s="58" t="s">
        <v>6179</v>
      </c>
      <c r="O309" s="58">
        <v>10317291</v>
      </c>
      <c r="P309" s="58" t="s">
        <v>6309</v>
      </c>
    </row>
    <row r="310" spans="1:16" x14ac:dyDescent="0.25">
      <c r="A310" s="58">
        <v>10309</v>
      </c>
      <c r="B310" s="58" t="s">
        <v>161</v>
      </c>
      <c r="C310" s="58" t="s">
        <v>806</v>
      </c>
      <c r="D310" s="58">
        <v>1093</v>
      </c>
      <c r="E310" s="58" t="s">
        <v>5393</v>
      </c>
      <c r="F310" s="58">
        <v>366</v>
      </c>
      <c r="G310" s="58" t="s">
        <v>134</v>
      </c>
      <c r="H310" s="58">
        <v>45</v>
      </c>
      <c r="I310" s="58" t="s">
        <v>114</v>
      </c>
      <c r="J310" s="58">
        <v>12</v>
      </c>
      <c r="K310" s="58" t="s">
        <v>202</v>
      </c>
      <c r="L310" s="58">
        <v>1768</v>
      </c>
      <c r="M310" s="58" t="s">
        <v>5773</v>
      </c>
      <c r="N310" s="58" t="s">
        <v>6179</v>
      </c>
      <c r="O310" s="58">
        <v>10747776</v>
      </c>
      <c r="P310" s="58" t="s">
        <v>6309</v>
      </c>
    </row>
    <row r="311" spans="1:16" x14ac:dyDescent="0.25">
      <c r="A311" s="58">
        <v>10310</v>
      </c>
      <c r="B311" s="58" t="s">
        <v>161</v>
      </c>
      <c r="C311" s="58" t="s">
        <v>806</v>
      </c>
      <c r="D311" s="58">
        <v>1093</v>
      </c>
      <c r="E311" s="58" t="s">
        <v>5393</v>
      </c>
      <c r="F311" s="58">
        <v>366</v>
      </c>
      <c r="G311" s="58" t="s">
        <v>134</v>
      </c>
      <c r="H311" s="58">
        <v>45</v>
      </c>
      <c r="I311" s="58" t="s">
        <v>114</v>
      </c>
      <c r="J311" s="58">
        <v>12</v>
      </c>
      <c r="K311" s="58" t="s">
        <v>206</v>
      </c>
      <c r="L311" s="58">
        <v>1384</v>
      </c>
      <c r="M311" s="58" t="s">
        <v>5774</v>
      </c>
      <c r="N311" s="58" t="s">
        <v>6179</v>
      </c>
      <c r="O311" s="58">
        <v>10747776</v>
      </c>
      <c r="P311" s="58" t="s">
        <v>6309</v>
      </c>
    </row>
    <row r="312" spans="1:16" x14ac:dyDescent="0.25">
      <c r="A312" s="58">
        <v>10311</v>
      </c>
      <c r="B312" s="58" t="s">
        <v>461</v>
      </c>
      <c r="C312" s="58" t="s">
        <v>806</v>
      </c>
      <c r="D312" s="58">
        <v>1093</v>
      </c>
      <c r="E312" s="58" t="s">
        <v>5393</v>
      </c>
      <c r="F312" s="58">
        <v>366</v>
      </c>
      <c r="G312" s="58" t="s">
        <v>462</v>
      </c>
      <c r="H312" s="58">
        <v>80</v>
      </c>
      <c r="I312" s="58" t="s">
        <v>114</v>
      </c>
      <c r="J312" s="58">
        <v>12</v>
      </c>
      <c r="K312" s="58" t="s">
        <v>202</v>
      </c>
      <c r="L312" s="58">
        <v>1768</v>
      </c>
      <c r="M312" s="58" t="s">
        <v>5775</v>
      </c>
      <c r="N312" s="58" t="s">
        <v>6149</v>
      </c>
      <c r="O312" s="58">
        <v>11465251</v>
      </c>
      <c r="P312" s="58" t="s">
        <v>6283</v>
      </c>
    </row>
    <row r="313" spans="1:16" x14ac:dyDescent="0.25">
      <c r="A313" s="58">
        <v>10312</v>
      </c>
      <c r="B313" s="58" t="s">
        <v>5445</v>
      </c>
      <c r="C313" s="58" t="s">
        <v>806</v>
      </c>
      <c r="D313" s="58">
        <v>1093</v>
      </c>
      <c r="E313" s="58" t="s">
        <v>5393</v>
      </c>
      <c r="F313" s="58">
        <v>366</v>
      </c>
      <c r="G313" s="58" t="s">
        <v>132</v>
      </c>
      <c r="H313" s="58">
        <v>50</v>
      </c>
      <c r="I313" s="58" t="s">
        <v>110</v>
      </c>
      <c r="J313" s="58">
        <v>8</v>
      </c>
      <c r="K313" s="58" t="s">
        <v>202</v>
      </c>
      <c r="L313" s="58">
        <v>1768</v>
      </c>
      <c r="M313" s="58" t="s">
        <v>5776</v>
      </c>
      <c r="N313" s="58" t="s">
        <v>6188</v>
      </c>
      <c r="O313" s="58">
        <v>11752241</v>
      </c>
      <c r="P313" s="58" t="s">
        <v>6319</v>
      </c>
    </row>
    <row r="314" spans="1:16" x14ac:dyDescent="0.25">
      <c r="A314" s="58">
        <v>10313</v>
      </c>
      <c r="B314" s="58" t="s">
        <v>5404</v>
      </c>
      <c r="C314" s="58" t="s">
        <v>806</v>
      </c>
      <c r="D314" s="58">
        <v>1093</v>
      </c>
      <c r="E314" s="58" t="s">
        <v>5393</v>
      </c>
      <c r="F314" s="58">
        <v>366</v>
      </c>
      <c r="G314" s="58" t="s">
        <v>462</v>
      </c>
      <c r="H314" s="58">
        <v>80</v>
      </c>
      <c r="I314" s="58" t="s">
        <v>99</v>
      </c>
      <c r="J314" s="58">
        <v>16</v>
      </c>
      <c r="K314" s="58" t="s">
        <v>202</v>
      </c>
      <c r="L314" s="58">
        <v>1768</v>
      </c>
      <c r="M314" s="58" t="s">
        <v>5777</v>
      </c>
      <c r="N314" s="58" t="s">
        <v>6134</v>
      </c>
      <c r="O314" s="58">
        <v>12613211</v>
      </c>
      <c r="P314" s="58" t="s">
        <v>6271</v>
      </c>
    </row>
    <row r="315" spans="1:16" x14ac:dyDescent="0.25">
      <c r="A315" s="58">
        <v>10314</v>
      </c>
      <c r="B315" s="58" t="s">
        <v>5445</v>
      </c>
      <c r="C315" s="58" t="s">
        <v>806</v>
      </c>
      <c r="D315" s="58">
        <v>1093</v>
      </c>
      <c r="E315" s="58" t="s">
        <v>5393</v>
      </c>
      <c r="F315" s="58">
        <v>366</v>
      </c>
      <c r="G315" s="58" t="s">
        <v>132</v>
      </c>
      <c r="H315" s="58">
        <v>50</v>
      </c>
      <c r="I315" s="58" t="s">
        <v>99</v>
      </c>
      <c r="J315" s="58">
        <v>16</v>
      </c>
      <c r="K315" s="58" t="s">
        <v>202</v>
      </c>
      <c r="L315" s="58">
        <v>1768</v>
      </c>
      <c r="M315" s="58" t="s">
        <v>5778</v>
      </c>
      <c r="N315" s="58" t="s">
        <v>6188</v>
      </c>
      <c r="O315" s="58">
        <v>13043696</v>
      </c>
      <c r="P315" s="58" t="s">
        <v>6319</v>
      </c>
    </row>
    <row r="316" spans="1:16" x14ac:dyDescent="0.25">
      <c r="A316" s="58">
        <v>10315</v>
      </c>
      <c r="B316" s="58" t="s">
        <v>5446</v>
      </c>
      <c r="C316" s="58" t="s">
        <v>289</v>
      </c>
      <c r="D316" s="58">
        <v>742</v>
      </c>
      <c r="E316" s="58" t="s">
        <v>5390</v>
      </c>
      <c r="F316" s="58">
        <v>406</v>
      </c>
      <c r="G316" s="58" t="s">
        <v>134</v>
      </c>
      <c r="H316" s="58">
        <v>45</v>
      </c>
      <c r="I316" s="58" t="s">
        <v>110</v>
      </c>
      <c r="J316" s="58">
        <v>8</v>
      </c>
      <c r="K316" s="58" t="s">
        <v>206</v>
      </c>
      <c r="L316" s="58">
        <v>1384</v>
      </c>
      <c r="M316" s="58" t="s">
        <v>5779</v>
      </c>
      <c r="N316" s="58" t="s">
        <v>6189</v>
      </c>
      <c r="O316" s="58">
        <v>9169331</v>
      </c>
      <c r="P316" s="58" t="s">
        <v>6281</v>
      </c>
    </row>
    <row r="317" spans="1:16" x14ac:dyDescent="0.25">
      <c r="A317" s="58">
        <v>10316</v>
      </c>
      <c r="B317" s="58" t="s">
        <v>5447</v>
      </c>
      <c r="C317" s="58" t="s">
        <v>288</v>
      </c>
      <c r="D317" s="58">
        <v>766</v>
      </c>
      <c r="E317" s="58" t="s">
        <v>5390</v>
      </c>
      <c r="F317" s="58">
        <v>406</v>
      </c>
      <c r="G317" s="58" t="s">
        <v>132</v>
      </c>
      <c r="H317" s="58">
        <v>50</v>
      </c>
      <c r="I317" s="58" t="s">
        <v>110</v>
      </c>
      <c r="J317" s="58">
        <v>8</v>
      </c>
      <c r="K317" s="58" t="s">
        <v>202</v>
      </c>
      <c r="L317" s="58">
        <v>1768</v>
      </c>
      <c r="M317" s="58" t="s">
        <v>5780</v>
      </c>
      <c r="N317" s="58" t="s">
        <v>6190</v>
      </c>
      <c r="O317" s="58">
        <v>14335151</v>
      </c>
      <c r="P317" s="58" t="s">
        <v>6281</v>
      </c>
    </row>
    <row r="318" spans="1:16" x14ac:dyDescent="0.25">
      <c r="A318" s="58">
        <v>10317</v>
      </c>
      <c r="B318" s="58" t="s">
        <v>5448</v>
      </c>
      <c r="C318" s="58" t="s">
        <v>1028</v>
      </c>
      <c r="D318" s="58">
        <v>862</v>
      </c>
      <c r="E318" s="58" t="s">
        <v>5378</v>
      </c>
      <c r="F318" s="58">
        <v>415</v>
      </c>
      <c r="G318" s="58" t="s">
        <v>109</v>
      </c>
      <c r="H318" s="58">
        <v>35</v>
      </c>
      <c r="I318" s="58" t="s">
        <v>110</v>
      </c>
      <c r="J318" s="58">
        <v>8</v>
      </c>
      <c r="K318" s="58" t="s">
        <v>206</v>
      </c>
      <c r="L318" s="58">
        <v>1384</v>
      </c>
      <c r="M318" s="58" t="s">
        <v>5781</v>
      </c>
      <c r="N318" s="58" t="s">
        <v>6191</v>
      </c>
      <c r="O318" s="58">
        <v>12900201</v>
      </c>
      <c r="P318" s="58" t="s">
        <v>6296</v>
      </c>
    </row>
    <row r="319" spans="1:16" x14ac:dyDescent="0.25">
      <c r="A319" s="58">
        <v>10318</v>
      </c>
      <c r="B319" s="58" t="s">
        <v>5449</v>
      </c>
      <c r="C319" s="58" t="s">
        <v>1028</v>
      </c>
      <c r="D319" s="58">
        <v>862</v>
      </c>
      <c r="E319" s="58" t="s">
        <v>5377</v>
      </c>
      <c r="F319" s="58">
        <v>415</v>
      </c>
      <c r="G319" s="58" t="s">
        <v>109</v>
      </c>
      <c r="H319" s="58">
        <v>35</v>
      </c>
      <c r="I319" s="58" t="s">
        <v>99</v>
      </c>
      <c r="J319" s="58">
        <v>16</v>
      </c>
      <c r="K319" s="58" t="s">
        <v>202</v>
      </c>
      <c r="L319" s="58">
        <v>1768</v>
      </c>
      <c r="M319" s="58" t="s">
        <v>5782</v>
      </c>
      <c r="N319" s="58" t="s">
        <v>6192</v>
      </c>
      <c r="O319" s="58">
        <v>15626606</v>
      </c>
      <c r="P319" s="58" t="s">
        <v>6320</v>
      </c>
    </row>
    <row r="320" spans="1:16" x14ac:dyDescent="0.25">
      <c r="A320" s="58">
        <v>10319</v>
      </c>
      <c r="B320" s="58" t="s">
        <v>5436</v>
      </c>
      <c r="C320" s="58" t="s">
        <v>967</v>
      </c>
      <c r="D320" s="58">
        <v>916</v>
      </c>
      <c r="E320" s="58" t="s">
        <v>5374</v>
      </c>
      <c r="F320" s="58">
        <v>426</v>
      </c>
      <c r="G320" s="58" t="s">
        <v>229</v>
      </c>
      <c r="H320" s="58">
        <v>90</v>
      </c>
      <c r="I320" s="58" t="s">
        <v>99</v>
      </c>
      <c r="J320" s="58">
        <v>16</v>
      </c>
      <c r="K320" s="58" t="s">
        <v>213</v>
      </c>
      <c r="L320" s="58">
        <v>2768</v>
      </c>
      <c r="M320" s="58" t="s">
        <v>5783</v>
      </c>
      <c r="N320" s="58" t="s">
        <v>6181</v>
      </c>
      <c r="O320" s="58">
        <v>13537749</v>
      </c>
      <c r="P320" s="58" t="s">
        <v>6284</v>
      </c>
    </row>
    <row r="321" spans="1:16" x14ac:dyDescent="0.25">
      <c r="A321" s="58">
        <v>10320</v>
      </c>
      <c r="B321" s="58" t="s">
        <v>5436</v>
      </c>
      <c r="C321" s="58" t="s">
        <v>967</v>
      </c>
      <c r="D321" s="58">
        <v>916</v>
      </c>
      <c r="E321" s="58" t="s">
        <v>5374</v>
      </c>
      <c r="F321" s="58">
        <v>426</v>
      </c>
      <c r="G321" s="58" t="s">
        <v>229</v>
      </c>
      <c r="H321" s="58">
        <v>90</v>
      </c>
      <c r="I321" s="58" t="s">
        <v>99</v>
      </c>
      <c r="J321" s="58">
        <v>16</v>
      </c>
      <c r="K321" s="58" t="s">
        <v>213</v>
      </c>
      <c r="L321" s="58">
        <v>2768</v>
      </c>
      <c r="M321" s="58" t="s">
        <v>5784</v>
      </c>
      <c r="N321" s="58" t="s">
        <v>6181</v>
      </c>
      <c r="O321" s="58">
        <v>13617676</v>
      </c>
      <c r="P321" s="58" t="s">
        <v>6284</v>
      </c>
    </row>
    <row r="322" spans="1:16" x14ac:dyDescent="0.25">
      <c r="A322" s="58">
        <v>10321</v>
      </c>
      <c r="B322" s="58" t="s">
        <v>5436</v>
      </c>
      <c r="C322" s="58" t="s">
        <v>967</v>
      </c>
      <c r="D322" s="58">
        <v>916</v>
      </c>
      <c r="E322" s="58" t="s">
        <v>5374</v>
      </c>
      <c r="F322" s="58">
        <v>426</v>
      </c>
      <c r="G322" s="58" t="s">
        <v>229</v>
      </c>
      <c r="H322" s="58">
        <v>90</v>
      </c>
      <c r="I322" s="58" t="s">
        <v>110</v>
      </c>
      <c r="J322" s="58">
        <v>8</v>
      </c>
      <c r="K322" s="58" t="s">
        <v>206</v>
      </c>
      <c r="L322" s="58">
        <v>1384</v>
      </c>
      <c r="M322" s="58" t="s">
        <v>5785</v>
      </c>
      <c r="N322" s="58" t="s">
        <v>6181</v>
      </c>
      <c r="O322" s="58">
        <v>13861617</v>
      </c>
      <c r="P322" s="58" t="s">
        <v>6284</v>
      </c>
    </row>
    <row r="323" spans="1:16" x14ac:dyDescent="0.25">
      <c r="A323" s="58">
        <v>10322</v>
      </c>
      <c r="B323" s="58" t="s">
        <v>5436</v>
      </c>
      <c r="C323" s="58" t="s">
        <v>967</v>
      </c>
      <c r="D323" s="58">
        <v>916</v>
      </c>
      <c r="E323" s="58" t="s">
        <v>5374</v>
      </c>
      <c r="F323" s="58">
        <v>426</v>
      </c>
      <c r="G323" s="58" t="s">
        <v>229</v>
      </c>
      <c r="H323" s="58">
        <v>90</v>
      </c>
      <c r="I323" s="58" t="s">
        <v>99</v>
      </c>
      <c r="J323" s="58">
        <v>16</v>
      </c>
      <c r="K323" s="58" t="s">
        <v>213</v>
      </c>
      <c r="L323" s="58">
        <v>2768</v>
      </c>
      <c r="M323" s="58" t="s">
        <v>5786</v>
      </c>
      <c r="N323" s="58" t="s">
        <v>6181</v>
      </c>
      <c r="O323" s="58">
        <v>14048161</v>
      </c>
      <c r="P323" s="58" t="s">
        <v>6284</v>
      </c>
    </row>
    <row r="324" spans="1:16" x14ac:dyDescent="0.25">
      <c r="A324" s="58">
        <v>10323</v>
      </c>
      <c r="B324" s="58" t="s">
        <v>5436</v>
      </c>
      <c r="C324" s="58" t="s">
        <v>967</v>
      </c>
      <c r="D324" s="58">
        <v>916</v>
      </c>
      <c r="E324" s="58" t="s">
        <v>5374</v>
      </c>
      <c r="F324" s="58">
        <v>426</v>
      </c>
      <c r="G324" s="58" t="s">
        <v>229</v>
      </c>
      <c r="H324" s="58">
        <v>90</v>
      </c>
      <c r="I324" s="58" t="s">
        <v>99</v>
      </c>
      <c r="J324" s="58">
        <v>16</v>
      </c>
      <c r="K324" s="58" t="s">
        <v>213</v>
      </c>
      <c r="L324" s="58">
        <v>2768</v>
      </c>
      <c r="M324" s="58" t="s">
        <v>5787</v>
      </c>
      <c r="N324" s="58" t="s">
        <v>6181</v>
      </c>
      <c r="O324" s="58">
        <v>15709689</v>
      </c>
      <c r="P324" s="58" t="s">
        <v>6284</v>
      </c>
    </row>
    <row r="325" spans="1:16" x14ac:dyDescent="0.25">
      <c r="A325" s="58">
        <v>10324</v>
      </c>
      <c r="B325" s="58" t="s">
        <v>5436</v>
      </c>
      <c r="C325" s="58" t="s">
        <v>967</v>
      </c>
      <c r="D325" s="58">
        <v>916</v>
      </c>
      <c r="E325" s="58" t="s">
        <v>5374</v>
      </c>
      <c r="F325" s="58">
        <v>426</v>
      </c>
      <c r="G325" s="58" t="s">
        <v>229</v>
      </c>
      <c r="H325" s="58">
        <v>90</v>
      </c>
      <c r="I325" s="58" t="s">
        <v>99</v>
      </c>
      <c r="J325" s="58">
        <v>16</v>
      </c>
      <c r="K325" s="58" t="s">
        <v>213</v>
      </c>
      <c r="L325" s="58">
        <v>2768</v>
      </c>
      <c r="M325" s="58" t="s">
        <v>5788</v>
      </c>
      <c r="N325" s="58" t="s">
        <v>6181</v>
      </c>
      <c r="O325" s="58">
        <v>16214792</v>
      </c>
      <c r="P325" s="58" t="s">
        <v>6284</v>
      </c>
    </row>
    <row r="326" spans="1:16" x14ac:dyDescent="0.25">
      <c r="A326" s="58">
        <v>10325</v>
      </c>
      <c r="B326" s="58" t="s">
        <v>446</v>
      </c>
      <c r="C326" s="58" t="s">
        <v>967</v>
      </c>
      <c r="D326" s="58">
        <v>916</v>
      </c>
      <c r="E326" s="58" t="s">
        <v>5392</v>
      </c>
      <c r="F326" s="58">
        <v>432</v>
      </c>
      <c r="G326" s="58" t="s">
        <v>134</v>
      </c>
      <c r="H326" s="58">
        <v>45</v>
      </c>
      <c r="I326" s="58" t="s">
        <v>114</v>
      </c>
      <c r="J326" s="58">
        <v>12</v>
      </c>
      <c r="K326" s="58" t="s">
        <v>202</v>
      </c>
      <c r="L326" s="58">
        <v>1768</v>
      </c>
      <c r="M326" s="58" t="s">
        <v>5789</v>
      </c>
      <c r="N326" s="58" t="s">
        <v>6160</v>
      </c>
      <c r="O326" s="58">
        <v>9577861</v>
      </c>
      <c r="P326" s="58" t="s">
        <v>6284</v>
      </c>
    </row>
    <row r="327" spans="1:16" x14ac:dyDescent="0.25">
      <c r="A327" s="58">
        <v>10326</v>
      </c>
      <c r="B327" s="58" t="s">
        <v>446</v>
      </c>
      <c r="C327" s="58" t="s">
        <v>967</v>
      </c>
      <c r="D327" s="58">
        <v>916</v>
      </c>
      <c r="E327" s="58" t="s">
        <v>5392</v>
      </c>
      <c r="F327" s="58">
        <v>432</v>
      </c>
      <c r="G327" s="58" t="s">
        <v>102</v>
      </c>
      <c r="H327" s="58">
        <v>40</v>
      </c>
      <c r="I327" s="58" t="s">
        <v>114</v>
      </c>
      <c r="J327" s="58">
        <v>12</v>
      </c>
      <c r="K327" s="58" t="s">
        <v>202</v>
      </c>
      <c r="L327" s="58">
        <v>1768</v>
      </c>
      <c r="M327" s="58" t="s">
        <v>5790</v>
      </c>
      <c r="N327" s="58" t="s">
        <v>6160</v>
      </c>
      <c r="O327" s="58">
        <v>11479457</v>
      </c>
      <c r="P327" s="58" t="s">
        <v>6284</v>
      </c>
    </row>
    <row r="328" spans="1:16" x14ac:dyDescent="0.25">
      <c r="A328" s="58">
        <v>10327</v>
      </c>
      <c r="B328" s="58" t="s">
        <v>446</v>
      </c>
      <c r="C328" s="58" t="s">
        <v>967</v>
      </c>
      <c r="D328" s="58">
        <v>916</v>
      </c>
      <c r="E328" s="58" t="s">
        <v>5392</v>
      </c>
      <c r="F328" s="58">
        <v>432</v>
      </c>
      <c r="G328" s="58" t="s">
        <v>134</v>
      </c>
      <c r="H328" s="58">
        <v>45</v>
      </c>
      <c r="I328" s="58" t="s">
        <v>114</v>
      </c>
      <c r="J328" s="58">
        <v>12</v>
      </c>
      <c r="K328" s="58" t="s">
        <v>206</v>
      </c>
      <c r="L328" s="58">
        <v>1384</v>
      </c>
      <c r="M328" s="58" t="s">
        <v>5791</v>
      </c>
      <c r="N328" s="58" t="s">
        <v>6160</v>
      </c>
      <c r="O328" s="58">
        <v>12182726</v>
      </c>
      <c r="P328" s="58" t="s">
        <v>6284</v>
      </c>
    </row>
    <row r="329" spans="1:16" x14ac:dyDescent="0.25">
      <c r="A329" s="58">
        <v>10328</v>
      </c>
      <c r="B329" s="58" t="s">
        <v>446</v>
      </c>
      <c r="C329" s="58" t="s">
        <v>967</v>
      </c>
      <c r="D329" s="58">
        <v>916</v>
      </c>
      <c r="E329" s="58" t="s">
        <v>5392</v>
      </c>
      <c r="F329" s="58">
        <v>432</v>
      </c>
      <c r="G329" s="58" t="s">
        <v>134</v>
      </c>
      <c r="H329" s="58">
        <v>45</v>
      </c>
      <c r="I329" s="58" t="s">
        <v>99</v>
      </c>
      <c r="J329" s="58">
        <v>16</v>
      </c>
      <c r="K329" s="58" t="s">
        <v>202</v>
      </c>
      <c r="L329" s="58">
        <v>1768</v>
      </c>
      <c r="M329" s="58" t="s">
        <v>5792</v>
      </c>
      <c r="N329" s="58" t="s">
        <v>6160</v>
      </c>
      <c r="O329" s="58">
        <v>12340427</v>
      </c>
      <c r="P329" s="58" t="s">
        <v>6284</v>
      </c>
    </row>
    <row r="330" spans="1:16" x14ac:dyDescent="0.25">
      <c r="A330" s="58">
        <v>10329</v>
      </c>
      <c r="B330" s="58" t="s">
        <v>446</v>
      </c>
      <c r="C330" s="58" t="s">
        <v>967</v>
      </c>
      <c r="D330" s="58">
        <v>916</v>
      </c>
      <c r="E330" s="58" t="s">
        <v>5392</v>
      </c>
      <c r="F330" s="58">
        <v>432</v>
      </c>
      <c r="G330" s="58" t="s">
        <v>102</v>
      </c>
      <c r="H330" s="58">
        <v>40</v>
      </c>
      <c r="I330" s="58" t="s">
        <v>99</v>
      </c>
      <c r="J330" s="58">
        <v>16</v>
      </c>
      <c r="K330" s="58" t="s">
        <v>202</v>
      </c>
      <c r="L330" s="58">
        <v>1768</v>
      </c>
      <c r="M330" s="58" t="s">
        <v>5793</v>
      </c>
      <c r="N330" s="58" t="s">
        <v>6160</v>
      </c>
      <c r="O330" s="58">
        <v>12469716</v>
      </c>
      <c r="P330" s="58" t="s">
        <v>6284</v>
      </c>
    </row>
    <row r="331" spans="1:16" x14ac:dyDescent="0.25">
      <c r="A331" s="58">
        <v>10330</v>
      </c>
      <c r="B331" s="58" t="s">
        <v>446</v>
      </c>
      <c r="C331" s="58" t="s">
        <v>967</v>
      </c>
      <c r="D331" s="58">
        <v>916</v>
      </c>
      <c r="E331" s="58" t="s">
        <v>5392</v>
      </c>
      <c r="F331" s="58">
        <v>432</v>
      </c>
      <c r="G331" s="58" t="s">
        <v>134</v>
      </c>
      <c r="H331" s="58">
        <v>45</v>
      </c>
      <c r="I331" s="58" t="s">
        <v>114</v>
      </c>
      <c r="J331" s="58">
        <v>12</v>
      </c>
      <c r="K331" s="58" t="s">
        <v>206</v>
      </c>
      <c r="L331" s="58">
        <v>1384</v>
      </c>
      <c r="M331" s="58" t="s">
        <v>5794</v>
      </c>
      <c r="N331" s="58" t="s">
        <v>6160</v>
      </c>
      <c r="O331" s="58">
        <v>12900201</v>
      </c>
      <c r="P331" s="58" t="s">
        <v>6284</v>
      </c>
    </row>
    <row r="332" spans="1:16" x14ac:dyDescent="0.25">
      <c r="A332" s="58">
        <v>10331</v>
      </c>
      <c r="B332" s="58" t="s">
        <v>446</v>
      </c>
      <c r="C332" s="58" t="s">
        <v>967</v>
      </c>
      <c r="D332" s="58">
        <v>916</v>
      </c>
      <c r="E332" s="58" t="s">
        <v>5392</v>
      </c>
      <c r="F332" s="58">
        <v>432</v>
      </c>
      <c r="G332" s="58" t="s">
        <v>134</v>
      </c>
      <c r="H332" s="58">
        <v>45</v>
      </c>
      <c r="I332" s="58" t="s">
        <v>99</v>
      </c>
      <c r="J332" s="58">
        <v>16</v>
      </c>
      <c r="K332" s="58" t="s">
        <v>202</v>
      </c>
      <c r="L332" s="58">
        <v>1768</v>
      </c>
      <c r="M332" s="58" t="s">
        <v>5795</v>
      </c>
      <c r="N332" s="58" t="s">
        <v>6160</v>
      </c>
      <c r="O332" s="58">
        <v>13474181</v>
      </c>
      <c r="P332" s="58" t="s">
        <v>6284</v>
      </c>
    </row>
    <row r="333" spans="1:16" x14ac:dyDescent="0.25">
      <c r="A333" s="58">
        <v>10332</v>
      </c>
      <c r="B333" s="58" t="s">
        <v>446</v>
      </c>
      <c r="C333" s="58" t="s">
        <v>967</v>
      </c>
      <c r="D333" s="58">
        <v>916</v>
      </c>
      <c r="E333" s="58" t="s">
        <v>5392</v>
      </c>
      <c r="F333" s="58">
        <v>432</v>
      </c>
      <c r="G333" s="58" t="s">
        <v>134</v>
      </c>
      <c r="H333" s="58">
        <v>45</v>
      </c>
      <c r="I333" s="58" t="s">
        <v>99</v>
      </c>
      <c r="J333" s="58">
        <v>16</v>
      </c>
      <c r="K333" s="58" t="s">
        <v>202</v>
      </c>
      <c r="L333" s="58">
        <v>1768</v>
      </c>
      <c r="M333" s="58" t="s">
        <v>5796</v>
      </c>
      <c r="N333" s="58" t="s">
        <v>6160</v>
      </c>
      <c r="O333" s="58">
        <v>13617676</v>
      </c>
      <c r="P333" s="58" t="s">
        <v>6284</v>
      </c>
    </row>
    <row r="334" spans="1:16" x14ac:dyDescent="0.25">
      <c r="A334" s="58">
        <v>10333</v>
      </c>
      <c r="B334" s="58" t="s">
        <v>446</v>
      </c>
      <c r="C334" s="58" t="s">
        <v>967</v>
      </c>
      <c r="D334" s="58">
        <v>916</v>
      </c>
      <c r="E334" s="58" t="s">
        <v>5392</v>
      </c>
      <c r="F334" s="58">
        <v>432</v>
      </c>
      <c r="G334" s="58" t="s">
        <v>134</v>
      </c>
      <c r="H334" s="58">
        <v>45</v>
      </c>
      <c r="I334" s="58" t="s">
        <v>110</v>
      </c>
      <c r="J334" s="58">
        <v>8</v>
      </c>
      <c r="K334" s="58" t="s">
        <v>206</v>
      </c>
      <c r="L334" s="58">
        <v>1384</v>
      </c>
      <c r="M334" s="58" t="s">
        <v>5797</v>
      </c>
      <c r="N334" s="58" t="s">
        <v>6160</v>
      </c>
      <c r="O334" s="58">
        <v>14349357</v>
      </c>
      <c r="P334" s="58" t="s">
        <v>6284</v>
      </c>
    </row>
    <row r="335" spans="1:16" x14ac:dyDescent="0.25">
      <c r="A335" s="58">
        <v>10334</v>
      </c>
      <c r="B335" s="58" t="s">
        <v>446</v>
      </c>
      <c r="C335" s="58" t="s">
        <v>967</v>
      </c>
      <c r="D335" s="58">
        <v>916</v>
      </c>
      <c r="E335" s="58" t="s">
        <v>5392</v>
      </c>
      <c r="F335" s="58">
        <v>432</v>
      </c>
      <c r="G335" s="58" t="s">
        <v>134</v>
      </c>
      <c r="H335" s="58">
        <v>45</v>
      </c>
      <c r="I335" s="58" t="s">
        <v>110</v>
      </c>
      <c r="J335" s="58">
        <v>8</v>
      </c>
      <c r="K335" s="58" t="s">
        <v>202</v>
      </c>
      <c r="L335" s="58">
        <v>1768</v>
      </c>
      <c r="M335" s="58" t="s">
        <v>5798</v>
      </c>
      <c r="N335" s="58" t="s">
        <v>6160</v>
      </c>
      <c r="O335" s="58">
        <v>14636347</v>
      </c>
      <c r="P335" s="58" t="s">
        <v>6284</v>
      </c>
    </row>
    <row r="336" spans="1:16" x14ac:dyDescent="0.25">
      <c r="A336" s="58">
        <v>10335</v>
      </c>
      <c r="B336" s="58" t="s">
        <v>446</v>
      </c>
      <c r="C336" s="58" t="s">
        <v>967</v>
      </c>
      <c r="D336" s="58">
        <v>916</v>
      </c>
      <c r="E336" s="58" t="s">
        <v>5392</v>
      </c>
      <c r="F336" s="58">
        <v>432</v>
      </c>
      <c r="G336" s="58" t="s">
        <v>102</v>
      </c>
      <c r="H336" s="58">
        <v>40</v>
      </c>
      <c r="I336" s="58" t="s">
        <v>211</v>
      </c>
      <c r="J336" s="58">
        <v>32</v>
      </c>
      <c r="K336" s="58" t="s">
        <v>202</v>
      </c>
      <c r="L336" s="58">
        <v>1768</v>
      </c>
      <c r="M336" s="58" t="s">
        <v>5799</v>
      </c>
      <c r="N336" s="58" t="s">
        <v>6160</v>
      </c>
      <c r="O336" s="58">
        <v>14923337</v>
      </c>
      <c r="P336" s="58" t="s">
        <v>6284</v>
      </c>
    </row>
    <row r="337" spans="1:16" x14ac:dyDescent="0.25">
      <c r="A337" s="58">
        <v>10336</v>
      </c>
      <c r="B337" s="58" t="s">
        <v>5436</v>
      </c>
      <c r="C337" s="58" t="s">
        <v>967</v>
      </c>
      <c r="D337" s="58">
        <v>916</v>
      </c>
      <c r="E337" s="58" t="s">
        <v>5392</v>
      </c>
      <c r="F337" s="58">
        <v>432</v>
      </c>
      <c r="G337" s="58" t="s">
        <v>229</v>
      </c>
      <c r="H337" s="58">
        <v>90</v>
      </c>
      <c r="I337" s="58" t="s">
        <v>99</v>
      </c>
      <c r="J337" s="58">
        <v>16</v>
      </c>
      <c r="K337" s="58" t="s">
        <v>213</v>
      </c>
      <c r="L337" s="58">
        <v>2768</v>
      </c>
      <c r="M337" s="58" t="s">
        <v>5800</v>
      </c>
      <c r="N337" s="58" t="s">
        <v>6181</v>
      </c>
      <c r="O337" s="58">
        <v>15052626</v>
      </c>
      <c r="P337" s="58" t="s">
        <v>6284</v>
      </c>
    </row>
    <row r="338" spans="1:16" x14ac:dyDescent="0.25">
      <c r="A338" s="58">
        <v>10337</v>
      </c>
      <c r="B338" s="58" t="s">
        <v>446</v>
      </c>
      <c r="C338" s="58" t="s">
        <v>967</v>
      </c>
      <c r="D338" s="58">
        <v>916</v>
      </c>
      <c r="E338" s="58" t="s">
        <v>5392</v>
      </c>
      <c r="F338" s="58">
        <v>432</v>
      </c>
      <c r="G338" s="58" t="s">
        <v>134</v>
      </c>
      <c r="H338" s="58">
        <v>45</v>
      </c>
      <c r="I338" s="58" t="s">
        <v>99</v>
      </c>
      <c r="J338" s="58">
        <v>16</v>
      </c>
      <c r="K338" s="58" t="s">
        <v>202</v>
      </c>
      <c r="L338" s="58">
        <v>1768</v>
      </c>
      <c r="M338" s="58" t="s">
        <v>5801</v>
      </c>
      <c r="N338" s="58" t="s">
        <v>6160</v>
      </c>
      <c r="O338" s="58">
        <v>15497317</v>
      </c>
      <c r="P338" s="58" t="s">
        <v>6284</v>
      </c>
    </row>
    <row r="339" spans="1:16" x14ac:dyDescent="0.25">
      <c r="A339" s="58">
        <v>10338</v>
      </c>
      <c r="B339" s="58" t="s">
        <v>5436</v>
      </c>
      <c r="C339" s="58" t="s">
        <v>967</v>
      </c>
      <c r="D339" s="58">
        <v>916</v>
      </c>
      <c r="E339" s="58" t="s">
        <v>5392</v>
      </c>
      <c r="F339" s="58">
        <v>432</v>
      </c>
      <c r="G339" s="58" t="s">
        <v>229</v>
      </c>
      <c r="H339" s="58">
        <v>90</v>
      </c>
      <c r="I339" s="58" t="s">
        <v>99</v>
      </c>
      <c r="J339" s="58">
        <v>16</v>
      </c>
      <c r="K339" s="58" t="s">
        <v>202</v>
      </c>
      <c r="L339" s="58">
        <v>1768</v>
      </c>
      <c r="M339" s="58" t="s">
        <v>5802</v>
      </c>
      <c r="N339" s="58" t="s">
        <v>6181</v>
      </c>
      <c r="O339" s="58">
        <v>15770101</v>
      </c>
      <c r="P339" s="58" t="s">
        <v>6284</v>
      </c>
    </row>
    <row r="340" spans="1:16" x14ac:dyDescent="0.25">
      <c r="A340" s="58">
        <v>10339</v>
      </c>
      <c r="B340" s="58" t="s">
        <v>446</v>
      </c>
      <c r="C340" s="58" t="s">
        <v>967</v>
      </c>
      <c r="D340" s="58">
        <v>916</v>
      </c>
      <c r="E340" s="58" t="s">
        <v>5392</v>
      </c>
      <c r="F340" s="58">
        <v>432</v>
      </c>
      <c r="G340" s="58" t="s">
        <v>134</v>
      </c>
      <c r="H340" s="58">
        <v>45</v>
      </c>
      <c r="I340" s="58" t="s">
        <v>211</v>
      </c>
      <c r="J340" s="58">
        <v>32</v>
      </c>
      <c r="K340" s="58" t="s">
        <v>202</v>
      </c>
      <c r="L340" s="58">
        <v>1768</v>
      </c>
      <c r="M340" s="58" t="s">
        <v>5803</v>
      </c>
      <c r="N340" s="58" t="s">
        <v>6160</v>
      </c>
      <c r="O340" s="58">
        <v>16501782</v>
      </c>
      <c r="P340" s="58" t="s">
        <v>6284</v>
      </c>
    </row>
    <row r="341" spans="1:16" x14ac:dyDescent="0.25">
      <c r="A341" s="58">
        <v>10340</v>
      </c>
      <c r="B341" s="58" t="s">
        <v>461</v>
      </c>
      <c r="C341" s="58" t="s">
        <v>1225</v>
      </c>
      <c r="D341" s="58">
        <v>647</v>
      </c>
      <c r="E341" s="58" t="s">
        <v>5394</v>
      </c>
      <c r="F341" s="58">
        <v>442</v>
      </c>
      <c r="G341" s="58" t="s">
        <v>462</v>
      </c>
      <c r="H341" s="58">
        <v>80</v>
      </c>
      <c r="I341" s="58" t="s">
        <v>114</v>
      </c>
      <c r="J341" s="58">
        <v>12</v>
      </c>
      <c r="K341" s="58" t="s">
        <v>206</v>
      </c>
      <c r="L341" s="58">
        <v>1384</v>
      </c>
      <c r="M341" s="58" t="s">
        <v>5804</v>
      </c>
      <c r="N341" s="58" t="s">
        <v>6149</v>
      </c>
      <c r="O341" s="58">
        <v>9599816</v>
      </c>
      <c r="P341" s="58" t="s">
        <v>6283</v>
      </c>
    </row>
    <row r="342" spans="1:16" x14ac:dyDescent="0.25">
      <c r="A342" s="58">
        <v>10341</v>
      </c>
      <c r="B342" s="58" t="s">
        <v>461</v>
      </c>
      <c r="C342" s="58" t="s">
        <v>1225</v>
      </c>
      <c r="D342" s="58">
        <v>647</v>
      </c>
      <c r="E342" s="58" t="s">
        <v>5394</v>
      </c>
      <c r="F342" s="58">
        <v>442</v>
      </c>
      <c r="G342" s="58" t="s">
        <v>462</v>
      </c>
      <c r="H342" s="58">
        <v>80</v>
      </c>
      <c r="I342" s="58" t="s">
        <v>114</v>
      </c>
      <c r="J342" s="58">
        <v>12</v>
      </c>
      <c r="K342" s="58" t="s">
        <v>206</v>
      </c>
      <c r="L342" s="58">
        <v>1384</v>
      </c>
      <c r="M342" s="58" t="s">
        <v>5805</v>
      </c>
      <c r="N342" s="58" t="s">
        <v>6149</v>
      </c>
      <c r="O342" s="58">
        <v>9728961</v>
      </c>
      <c r="P342" s="58" t="s">
        <v>6283</v>
      </c>
    </row>
    <row r="343" spans="1:16" x14ac:dyDescent="0.25">
      <c r="A343" s="58">
        <v>10342</v>
      </c>
      <c r="B343" s="58" t="s">
        <v>461</v>
      </c>
      <c r="C343" s="58" t="s">
        <v>1225</v>
      </c>
      <c r="D343" s="58">
        <v>647</v>
      </c>
      <c r="E343" s="58" t="s">
        <v>5394</v>
      </c>
      <c r="F343" s="58">
        <v>442</v>
      </c>
      <c r="G343" s="58" t="s">
        <v>462</v>
      </c>
      <c r="H343" s="58">
        <v>80</v>
      </c>
      <c r="I343" s="58" t="s">
        <v>114</v>
      </c>
      <c r="J343" s="58">
        <v>12</v>
      </c>
      <c r="K343" s="58" t="s">
        <v>206</v>
      </c>
      <c r="L343" s="58">
        <v>1384</v>
      </c>
      <c r="M343" s="58" t="s">
        <v>5806</v>
      </c>
      <c r="N343" s="58" t="s">
        <v>6149</v>
      </c>
      <c r="O343" s="58">
        <v>9872456</v>
      </c>
      <c r="P343" s="58" t="s">
        <v>6283</v>
      </c>
    </row>
    <row r="344" spans="1:16" x14ac:dyDescent="0.25">
      <c r="A344" s="58">
        <v>10343</v>
      </c>
      <c r="B344" s="58" t="s">
        <v>461</v>
      </c>
      <c r="C344" s="58" t="s">
        <v>1225</v>
      </c>
      <c r="D344" s="58">
        <v>647</v>
      </c>
      <c r="E344" s="58" t="s">
        <v>5394</v>
      </c>
      <c r="F344" s="58">
        <v>442</v>
      </c>
      <c r="G344" s="58" t="s">
        <v>462</v>
      </c>
      <c r="H344" s="58">
        <v>80</v>
      </c>
      <c r="I344" s="58" t="s">
        <v>114</v>
      </c>
      <c r="J344" s="58">
        <v>12</v>
      </c>
      <c r="K344" s="58" t="s">
        <v>206</v>
      </c>
      <c r="L344" s="58">
        <v>1384</v>
      </c>
      <c r="M344" s="58" t="s">
        <v>5807</v>
      </c>
      <c r="N344" s="58" t="s">
        <v>6149</v>
      </c>
      <c r="O344" s="58">
        <v>10030301</v>
      </c>
      <c r="P344" s="58" t="s">
        <v>6283</v>
      </c>
    </row>
    <row r="345" spans="1:16" x14ac:dyDescent="0.25">
      <c r="A345" s="58">
        <v>10344</v>
      </c>
      <c r="B345" s="58" t="s">
        <v>461</v>
      </c>
      <c r="C345" s="58" t="s">
        <v>1225</v>
      </c>
      <c r="D345" s="58">
        <v>647</v>
      </c>
      <c r="E345" s="58" t="s">
        <v>5394</v>
      </c>
      <c r="F345" s="58">
        <v>442</v>
      </c>
      <c r="G345" s="58" t="s">
        <v>462</v>
      </c>
      <c r="H345" s="58">
        <v>80</v>
      </c>
      <c r="I345" s="58" t="s">
        <v>114</v>
      </c>
      <c r="J345" s="58">
        <v>12</v>
      </c>
      <c r="K345" s="58" t="s">
        <v>202</v>
      </c>
      <c r="L345" s="58">
        <v>1768</v>
      </c>
      <c r="M345" s="58" t="s">
        <v>5808</v>
      </c>
      <c r="N345" s="58" t="s">
        <v>6149</v>
      </c>
      <c r="O345" s="58">
        <v>10317291</v>
      </c>
      <c r="P345" s="58" t="s">
        <v>6283</v>
      </c>
    </row>
    <row r="346" spans="1:16" x14ac:dyDescent="0.25">
      <c r="A346" s="58">
        <v>10345</v>
      </c>
      <c r="B346" s="58" t="s">
        <v>461</v>
      </c>
      <c r="C346" s="58" t="s">
        <v>1225</v>
      </c>
      <c r="D346" s="58">
        <v>647</v>
      </c>
      <c r="E346" s="58" t="s">
        <v>5394</v>
      </c>
      <c r="F346" s="58">
        <v>442</v>
      </c>
      <c r="G346" s="58" t="s">
        <v>462</v>
      </c>
      <c r="H346" s="58">
        <v>80</v>
      </c>
      <c r="I346" s="58" t="s">
        <v>114</v>
      </c>
      <c r="J346" s="58">
        <v>12</v>
      </c>
      <c r="K346" s="58" t="s">
        <v>206</v>
      </c>
      <c r="L346" s="58">
        <v>1384</v>
      </c>
      <c r="M346" s="58" t="s">
        <v>5809</v>
      </c>
      <c r="N346" s="58" t="s">
        <v>6149</v>
      </c>
      <c r="O346" s="58">
        <v>10317291</v>
      </c>
      <c r="P346" s="58" t="s">
        <v>6283</v>
      </c>
    </row>
    <row r="347" spans="1:16" x14ac:dyDescent="0.25">
      <c r="A347" s="58">
        <v>10346</v>
      </c>
      <c r="B347" s="58" t="s">
        <v>461</v>
      </c>
      <c r="C347" s="58" t="s">
        <v>1225</v>
      </c>
      <c r="D347" s="58">
        <v>647</v>
      </c>
      <c r="E347" s="58" t="s">
        <v>5394</v>
      </c>
      <c r="F347" s="58">
        <v>442</v>
      </c>
      <c r="G347" s="58" t="s">
        <v>462</v>
      </c>
      <c r="H347" s="58">
        <v>80</v>
      </c>
      <c r="I347" s="58" t="s">
        <v>114</v>
      </c>
      <c r="J347" s="58">
        <v>12</v>
      </c>
      <c r="K347" s="58" t="s">
        <v>206</v>
      </c>
      <c r="L347" s="58">
        <v>1384</v>
      </c>
      <c r="M347" s="58" t="s">
        <v>5810</v>
      </c>
      <c r="N347" s="58" t="s">
        <v>6149</v>
      </c>
      <c r="O347" s="58">
        <v>10747776</v>
      </c>
      <c r="P347" s="58" t="s">
        <v>6283</v>
      </c>
    </row>
    <row r="348" spans="1:16" x14ac:dyDescent="0.25">
      <c r="A348" s="58">
        <v>10347</v>
      </c>
      <c r="B348" s="58" t="s">
        <v>461</v>
      </c>
      <c r="C348" s="58" t="s">
        <v>1225</v>
      </c>
      <c r="D348" s="58">
        <v>647</v>
      </c>
      <c r="E348" s="58" t="s">
        <v>5394</v>
      </c>
      <c r="F348" s="58">
        <v>442</v>
      </c>
      <c r="G348" s="58" t="s">
        <v>462</v>
      </c>
      <c r="H348" s="58">
        <v>80</v>
      </c>
      <c r="I348" s="58" t="s">
        <v>114</v>
      </c>
      <c r="J348" s="58">
        <v>12</v>
      </c>
      <c r="K348" s="58" t="s">
        <v>206</v>
      </c>
      <c r="L348" s="58">
        <v>1384</v>
      </c>
      <c r="M348" s="58" t="s">
        <v>5811</v>
      </c>
      <c r="N348" s="58" t="s">
        <v>6149</v>
      </c>
      <c r="O348" s="58">
        <v>10747776</v>
      </c>
      <c r="P348" s="58" t="s">
        <v>6283</v>
      </c>
    </row>
    <row r="349" spans="1:16" x14ac:dyDescent="0.25">
      <c r="A349" s="58">
        <v>10348</v>
      </c>
      <c r="B349" s="58" t="s">
        <v>461</v>
      </c>
      <c r="C349" s="58" t="s">
        <v>1225</v>
      </c>
      <c r="D349" s="58">
        <v>647</v>
      </c>
      <c r="E349" s="58" t="s">
        <v>5394</v>
      </c>
      <c r="F349" s="58">
        <v>442</v>
      </c>
      <c r="G349" s="58" t="s">
        <v>462</v>
      </c>
      <c r="H349" s="58">
        <v>80</v>
      </c>
      <c r="I349" s="58" t="s">
        <v>114</v>
      </c>
      <c r="J349" s="58">
        <v>12</v>
      </c>
      <c r="K349" s="58" t="s">
        <v>206</v>
      </c>
      <c r="L349" s="58">
        <v>1384</v>
      </c>
      <c r="M349" s="58" t="s">
        <v>5812</v>
      </c>
      <c r="N349" s="58" t="s">
        <v>6149</v>
      </c>
      <c r="O349" s="58">
        <v>10891271</v>
      </c>
      <c r="P349" s="58" t="s">
        <v>6283</v>
      </c>
    </row>
    <row r="350" spans="1:16" x14ac:dyDescent="0.25">
      <c r="A350" s="58">
        <v>10349</v>
      </c>
      <c r="B350" s="58" t="s">
        <v>461</v>
      </c>
      <c r="C350" s="58" t="s">
        <v>1225</v>
      </c>
      <c r="D350" s="58">
        <v>647</v>
      </c>
      <c r="E350" s="58" t="s">
        <v>5394</v>
      </c>
      <c r="F350" s="58">
        <v>442</v>
      </c>
      <c r="G350" s="58" t="s">
        <v>462</v>
      </c>
      <c r="H350" s="58">
        <v>80</v>
      </c>
      <c r="I350" s="58" t="s">
        <v>114</v>
      </c>
      <c r="J350" s="58">
        <v>12</v>
      </c>
      <c r="K350" s="58" t="s">
        <v>202</v>
      </c>
      <c r="L350" s="58">
        <v>1768</v>
      </c>
      <c r="M350" s="58" t="s">
        <v>5813</v>
      </c>
      <c r="N350" s="58" t="s">
        <v>6149</v>
      </c>
      <c r="O350" s="58">
        <v>10891271</v>
      </c>
      <c r="P350" s="58" t="s">
        <v>6283</v>
      </c>
    </row>
    <row r="351" spans="1:16" x14ac:dyDescent="0.25">
      <c r="A351" s="58">
        <v>10350</v>
      </c>
      <c r="B351" s="58" t="s">
        <v>5450</v>
      </c>
      <c r="C351" s="58" t="s">
        <v>1225</v>
      </c>
      <c r="D351" s="58">
        <v>647</v>
      </c>
      <c r="E351" s="58" t="s">
        <v>5394</v>
      </c>
      <c r="F351" s="58">
        <v>442</v>
      </c>
      <c r="G351" s="58" t="s">
        <v>134</v>
      </c>
      <c r="H351" s="58">
        <v>45</v>
      </c>
      <c r="I351" s="58" t="s">
        <v>114</v>
      </c>
      <c r="J351" s="58">
        <v>12</v>
      </c>
      <c r="K351" s="58" t="s">
        <v>202</v>
      </c>
      <c r="L351" s="58">
        <v>1768</v>
      </c>
      <c r="M351" s="58" t="s">
        <v>5814</v>
      </c>
      <c r="N351" s="58" t="s">
        <v>6193</v>
      </c>
      <c r="O351" s="58">
        <v>10963018</v>
      </c>
      <c r="P351" s="58" t="s">
        <v>6280</v>
      </c>
    </row>
    <row r="352" spans="1:16" x14ac:dyDescent="0.25">
      <c r="A352" s="58">
        <v>10351</v>
      </c>
      <c r="B352" s="58" t="s">
        <v>49</v>
      </c>
      <c r="C352" s="58" t="s">
        <v>1225</v>
      </c>
      <c r="D352" s="58">
        <v>647</v>
      </c>
      <c r="E352" s="58" t="s">
        <v>5394</v>
      </c>
      <c r="F352" s="58">
        <v>442</v>
      </c>
      <c r="G352" s="58" t="s">
        <v>134</v>
      </c>
      <c r="H352" s="58">
        <v>45</v>
      </c>
      <c r="I352" s="58" t="s">
        <v>110</v>
      </c>
      <c r="J352" s="58">
        <v>8</v>
      </c>
      <c r="K352" s="58" t="s">
        <v>213</v>
      </c>
      <c r="L352" s="58">
        <v>2768</v>
      </c>
      <c r="M352" s="58" t="s">
        <v>5815</v>
      </c>
      <c r="N352" s="58" t="s">
        <v>6177</v>
      </c>
      <c r="O352" s="58">
        <v>11259048</v>
      </c>
      <c r="P352" s="58" t="s">
        <v>6307</v>
      </c>
    </row>
    <row r="353" spans="1:16" x14ac:dyDescent="0.25">
      <c r="A353" s="58">
        <v>10352</v>
      </c>
      <c r="B353" s="58" t="s">
        <v>461</v>
      </c>
      <c r="C353" s="58" t="s">
        <v>1225</v>
      </c>
      <c r="D353" s="58">
        <v>647</v>
      </c>
      <c r="E353" s="58" t="s">
        <v>5394</v>
      </c>
      <c r="F353" s="58">
        <v>442</v>
      </c>
      <c r="G353" s="58" t="s">
        <v>462</v>
      </c>
      <c r="H353" s="58">
        <v>80</v>
      </c>
      <c r="I353" s="58" t="s">
        <v>114</v>
      </c>
      <c r="J353" s="58">
        <v>12</v>
      </c>
      <c r="K353" s="58" t="s">
        <v>206</v>
      </c>
      <c r="L353" s="58">
        <v>1384</v>
      </c>
      <c r="M353" s="58" t="s">
        <v>5816</v>
      </c>
      <c r="N353" s="58" t="s">
        <v>6149</v>
      </c>
      <c r="O353" s="58">
        <v>11321756</v>
      </c>
      <c r="P353" s="58" t="s">
        <v>6283</v>
      </c>
    </row>
    <row r="354" spans="1:16" x14ac:dyDescent="0.25">
      <c r="A354" s="58">
        <v>10353</v>
      </c>
      <c r="B354" s="58" t="s">
        <v>461</v>
      </c>
      <c r="C354" s="58" t="s">
        <v>1225</v>
      </c>
      <c r="D354" s="58">
        <v>647</v>
      </c>
      <c r="E354" s="58" t="s">
        <v>5394</v>
      </c>
      <c r="F354" s="58">
        <v>442</v>
      </c>
      <c r="G354" s="58" t="s">
        <v>462</v>
      </c>
      <c r="H354" s="58">
        <v>80</v>
      </c>
      <c r="I354" s="58" t="s">
        <v>114</v>
      </c>
      <c r="J354" s="58">
        <v>12</v>
      </c>
      <c r="K354" s="58" t="s">
        <v>202</v>
      </c>
      <c r="L354" s="58">
        <v>1768</v>
      </c>
      <c r="M354" s="58" t="s">
        <v>5817</v>
      </c>
      <c r="N354" s="58" t="s">
        <v>6149</v>
      </c>
      <c r="O354" s="58">
        <v>11465251</v>
      </c>
      <c r="P354" s="58" t="s">
        <v>6283</v>
      </c>
    </row>
    <row r="355" spans="1:16" x14ac:dyDescent="0.25">
      <c r="A355" s="58">
        <v>10354</v>
      </c>
      <c r="B355" s="58" t="s">
        <v>461</v>
      </c>
      <c r="C355" s="58" t="s">
        <v>1225</v>
      </c>
      <c r="D355" s="58">
        <v>647</v>
      </c>
      <c r="E355" s="58" t="s">
        <v>5394</v>
      </c>
      <c r="F355" s="58">
        <v>442</v>
      </c>
      <c r="G355" s="58" t="s">
        <v>462</v>
      </c>
      <c r="H355" s="58">
        <v>80</v>
      </c>
      <c r="I355" s="58" t="s">
        <v>114</v>
      </c>
      <c r="J355" s="58">
        <v>12</v>
      </c>
      <c r="K355" s="58" t="s">
        <v>206</v>
      </c>
      <c r="L355" s="58">
        <v>1384</v>
      </c>
      <c r="M355" s="58" t="s">
        <v>5818</v>
      </c>
      <c r="N355" s="58" t="s">
        <v>6149</v>
      </c>
      <c r="O355" s="58">
        <v>11465251</v>
      </c>
      <c r="P355" s="58" t="s">
        <v>6283</v>
      </c>
    </row>
    <row r="356" spans="1:16" x14ac:dyDescent="0.25">
      <c r="A356" s="58">
        <v>10355</v>
      </c>
      <c r="B356" s="58" t="s">
        <v>461</v>
      </c>
      <c r="C356" s="58" t="s">
        <v>1225</v>
      </c>
      <c r="D356" s="58">
        <v>647</v>
      </c>
      <c r="E356" s="58" t="s">
        <v>5394</v>
      </c>
      <c r="F356" s="58">
        <v>442</v>
      </c>
      <c r="G356" s="58" t="s">
        <v>462</v>
      </c>
      <c r="H356" s="58">
        <v>80</v>
      </c>
      <c r="I356" s="58" t="s">
        <v>219</v>
      </c>
      <c r="J356" s="58">
        <v>20</v>
      </c>
      <c r="K356" s="58" t="s">
        <v>202</v>
      </c>
      <c r="L356" s="58">
        <v>1768</v>
      </c>
      <c r="M356" s="58" t="s">
        <v>5819</v>
      </c>
      <c r="N356" s="58" t="s">
        <v>6149</v>
      </c>
      <c r="O356" s="58">
        <v>11895736</v>
      </c>
      <c r="P356" s="58" t="s">
        <v>6283</v>
      </c>
    </row>
    <row r="357" spans="1:16" x14ac:dyDescent="0.25">
      <c r="A357" s="58">
        <v>10356</v>
      </c>
      <c r="B357" s="58" t="s">
        <v>461</v>
      </c>
      <c r="C357" s="58" t="s">
        <v>1225</v>
      </c>
      <c r="D357" s="58">
        <v>647</v>
      </c>
      <c r="E357" s="58" t="s">
        <v>5394</v>
      </c>
      <c r="F357" s="58">
        <v>442</v>
      </c>
      <c r="G357" s="58" t="s">
        <v>462</v>
      </c>
      <c r="H357" s="58">
        <v>80</v>
      </c>
      <c r="I357" s="58" t="s">
        <v>114</v>
      </c>
      <c r="J357" s="58">
        <v>12</v>
      </c>
      <c r="K357" s="58" t="s">
        <v>202</v>
      </c>
      <c r="L357" s="58">
        <v>1768</v>
      </c>
      <c r="M357" s="58" t="s">
        <v>5820</v>
      </c>
      <c r="N357" s="58" t="s">
        <v>6149</v>
      </c>
      <c r="O357" s="58">
        <v>12182726</v>
      </c>
      <c r="P357" s="58" t="s">
        <v>6283</v>
      </c>
    </row>
    <row r="358" spans="1:16" x14ac:dyDescent="0.25">
      <c r="A358" s="58">
        <v>10357</v>
      </c>
      <c r="B358" s="58" t="s">
        <v>461</v>
      </c>
      <c r="C358" s="58" t="s">
        <v>1225</v>
      </c>
      <c r="D358" s="58">
        <v>647</v>
      </c>
      <c r="E358" s="58" t="s">
        <v>5394</v>
      </c>
      <c r="F358" s="58">
        <v>442</v>
      </c>
      <c r="G358" s="58" t="s">
        <v>462</v>
      </c>
      <c r="H358" s="58">
        <v>80</v>
      </c>
      <c r="I358" s="58" t="s">
        <v>99</v>
      </c>
      <c r="J358" s="58">
        <v>16</v>
      </c>
      <c r="K358" s="58" t="s">
        <v>202</v>
      </c>
      <c r="L358" s="58">
        <v>1768</v>
      </c>
      <c r="M358" s="58" t="s">
        <v>5821</v>
      </c>
      <c r="N358" s="58" t="s">
        <v>6149</v>
      </c>
      <c r="O358" s="58">
        <v>12182726</v>
      </c>
      <c r="P358" s="58" t="s">
        <v>6283</v>
      </c>
    </row>
    <row r="359" spans="1:16" x14ac:dyDescent="0.25">
      <c r="A359" s="58">
        <v>10358</v>
      </c>
      <c r="B359" s="58" t="s">
        <v>461</v>
      </c>
      <c r="C359" s="58" t="s">
        <v>1225</v>
      </c>
      <c r="D359" s="58">
        <v>647</v>
      </c>
      <c r="E359" s="58" t="s">
        <v>5394</v>
      </c>
      <c r="F359" s="58">
        <v>442</v>
      </c>
      <c r="G359" s="58" t="s">
        <v>462</v>
      </c>
      <c r="H359" s="58">
        <v>80</v>
      </c>
      <c r="I359" s="58" t="s">
        <v>114</v>
      </c>
      <c r="J359" s="58">
        <v>12</v>
      </c>
      <c r="K359" s="58" t="s">
        <v>202</v>
      </c>
      <c r="L359" s="58">
        <v>1768</v>
      </c>
      <c r="M359" s="58" t="s">
        <v>5822</v>
      </c>
      <c r="N359" s="58" t="s">
        <v>6149</v>
      </c>
      <c r="O359" s="58">
        <v>12326221</v>
      </c>
      <c r="P359" s="58" t="s">
        <v>6283</v>
      </c>
    </row>
    <row r="360" spans="1:16" x14ac:dyDescent="0.25">
      <c r="A360" s="58">
        <v>10359</v>
      </c>
      <c r="B360" s="58" t="s">
        <v>461</v>
      </c>
      <c r="C360" s="58" t="s">
        <v>1225</v>
      </c>
      <c r="D360" s="58">
        <v>647</v>
      </c>
      <c r="E360" s="58" t="s">
        <v>5394</v>
      </c>
      <c r="F360" s="58">
        <v>442</v>
      </c>
      <c r="G360" s="58" t="s">
        <v>229</v>
      </c>
      <c r="H360" s="58">
        <v>90</v>
      </c>
      <c r="I360" s="58" t="s">
        <v>219</v>
      </c>
      <c r="J360" s="58">
        <v>20</v>
      </c>
      <c r="K360" s="58" t="s">
        <v>202</v>
      </c>
      <c r="L360" s="58">
        <v>1768</v>
      </c>
      <c r="M360" s="58" t="s">
        <v>5823</v>
      </c>
      <c r="N360" s="58" t="s">
        <v>6149</v>
      </c>
      <c r="O360" s="58">
        <v>12900201</v>
      </c>
      <c r="P360" s="58" t="s">
        <v>6283</v>
      </c>
    </row>
    <row r="361" spans="1:16" x14ac:dyDescent="0.25">
      <c r="A361" s="58">
        <v>10360</v>
      </c>
      <c r="B361" s="58" t="s">
        <v>5405</v>
      </c>
      <c r="C361" s="58" t="s">
        <v>5371</v>
      </c>
      <c r="D361" s="58">
        <v>569</v>
      </c>
      <c r="E361" s="58" t="s">
        <v>297</v>
      </c>
      <c r="F361" s="58">
        <v>447</v>
      </c>
      <c r="G361" s="58" t="s">
        <v>132</v>
      </c>
      <c r="H361" s="58">
        <v>50</v>
      </c>
      <c r="I361" s="58" t="s">
        <v>114</v>
      </c>
      <c r="J361" s="58">
        <v>12</v>
      </c>
      <c r="K361" s="58" t="s">
        <v>202</v>
      </c>
      <c r="L361" s="58">
        <v>1768</v>
      </c>
      <c r="M361" s="58" t="s">
        <v>5824</v>
      </c>
      <c r="N361" s="58" t="s">
        <v>6138</v>
      </c>
      <c r="O361" s="58">
        <v>8595351</v>
      </c>
      <c r="P361" s="58" t="s">
        <v>6274</v>
      </c>
    </row>
    <row r="362" spans="1:16" x14ac:dyDescent="0.25">
      <c r="A362" s="58">
        <v>10361</v>
      </c>
      <c r="B362" s="58" t="s">
        <v>5405</v>
      </c>
      <c r="C362" s="58" t="s">
        <v>5371</v>
      </c>
      <c r="D362" s="58">
        <v>569</v>
      </c>
      <c r="E362" s="58" t="s">
        <v>297</v>
      </c>
      <c r="F362" s="58">
        <v>447</v>
      </c>
      <c r="G362" s="58" t="s">
        <v>132</v>
      </c>
      <c r="H362" s="58">
        <v>50</v>
      </c>
      <c r="I362" s="58" t="s">
        <v>114</v>
      </c>
      <c r="J362" s="58">
        <v>12</v>
      </c>
      <c r="K362" s="58" t="s">
        <v>202</v>
      </c>
      <c r="L362" s="58">
        <v>1768</v>
      </c>
      <c r="M362" s="58" t="s">
        <v>5825</v>
      </c>
      <c r="N362" s="58" t="s">
        <v>6138</v>
      </c>
      <c r="O362" s="58">
        <v>9312826</v>
      </c>
      <c r="P362" s="58" t="s">
        <v>6274</v>
      </c>
    </row>
    <row r="363" spans="1:16" x14ac:dyDescent="0.25">
      <c r="A363" s="58">
        <v>10362</v>
      </c>
      <c r="B363" s="58" t="s">
        <v>5405</v>
      </c>
      <c r="C363" s="58" t="s">
        <v>5371</v>
      </c>
      <c r="D363" s="58">
        <v>569</v>
      </c>
      <c r="E363" s="58" t="s">
        <v>297</v>
      </c>
      <c r="F363" s="58">
        <v>447</v>
      </c>
      <c r="G363" s="58" t="s">
        <v>132</v>
      </c>
      <c r="H363" s="58">
        <v>50</v>
      </c>
      <c r="I363" s="58" t="s">
        <v>114</v>
      </c>
      <c r="J363" s="58">
        <v>12</v>
      </c>
      <c r="K363" s="58" t="s">
        <v>202</v>
      </c>
      <c r="L363" s="58">
        <v>1768</v>
      </c>
      <c r="M363" s="58" t="s">
        <v>5826</v>
      </c>
      <c r="N363" s="58" t="s">
        <v>6138</v>
      </c>
      <c r="O363" s="58">
        <v>9599816</v>
      </c>
      <c r="P363" s="58" t="s">
        <v>6274</v>
      </c>
    </row>
    <row r="364" spans="1:16" x14ac:dyDescent="0.25">
      <c r="A364" s="58">
        <v>10363</v>
      </c>
      <c r="B364" s="58" t="s">
        <v>140</v>
      </c>
      <c r="C364" s="58" t="s">
        <v>296</v>
      </c>
      <c r="D364" s="58">
        <v>624</v>
      </c>
      <c r="E364" s="58" t="s">
        <v>297</v>
      </c>
      <c r="F364" s="58">
        <v>447</v>
      </c>
      <c r="G364" s="58" t="s">
        <v>134</v>
      </c>
      <c r="H364" s="58">
        <v>45</v>
      </c>
      <c r="I364" s="58" t="s">
        <v>114</v>
      </c>
      <c r="J364" s="58">
        <v>12</v>
      </c>
      <c r="K364" s="58" t="s">
        <v>206</v>
      </c>
      <c r="L364" s="58">
        <v>1384</v>
      </c>
      <c r="M364" s="58" t="s">
        <v>5827</v>
      </c>
      <c r="N364" s="58" t="s">
        <v>6194</v>
      </c>
      <c r="O364" s="58">
        <v>9111933</v>
      </c>
      <c r="P364" s="58" t="s">
        <v>6321</v>
      </c>
    </row>
    <row r="365" spans="1:16" x14ac:dyDescent="0.25">
      <c r="A365" s="58">
        <v>10364</v>
      </c>
      <c r="B365" s="58" t="s">
        <v>140</v>
      </c>
      <c r="C365" s="58" t="s">
        <v>296</v>
      </c>
      <c r="D365" s="58">
        <v>624</v>
      </c>
      <c r="E365" s="58" t="s">
        <v>297</v>
      </c>
      <c r="F365" s="58">
        <v>447</v>
      </c>
      <c r="G365" s="58" t="s">
        <v>134</v>
      </c>
      <c r="H365" s="58">
        <v>45</v>
      </c>
      <c r="I365" s="58" t="s">
        <v>114</v>
      </c>
      <c r="J365" s="58">
        <v>12</v>
      </c>
      <c r="K365" s="58" t="s">
        <v>202</v>
      </c>
      <c r="L365" s="58">
        <v>1768</v>
      </c>
      <c r="M365" s="58" t="s">
        <v>5828</v>
      </c>
      <c r="N365" s="58" t="s">
        <v>6194</v>
      </c>
      <c r="O365" s="58">
        <v>9183680</v>
      </c>
      <c r="P365" s="58" t="s">
        <v>6321</v>
      </c>
    </row>
    <row r="366" spans="1:16" x14ac:dyDescent="0.25">
      <c r="A366" s="58">
        <v>10365</v>
      </c>
      <c r="B366" s="58" t="s">
        <v>140</v>
      </c>
      <c r="C366" s="58" t="s">
        <v>296</v>
      </c>
      <c r="D366" s="58">
        <v>624</v>
      </c>
      <c r="E366" s="58" t="s">
        <v>297</v>
      </c>
      <c r="F366" s="58">
        <v>447</v>
      </c>
      <c r="G366" s="58" t="s">
        <v>134</v>
      </c>
      <c r="H366" s="58">
        <v>45</v>
      </c>
      <c r="I366" s="58" t="s">
        <v>99</v>
      </c>
      <c r="J366" s="58">
        <v>16</v>
      </c>
      <c r="K366" s="58" t="s">
        <v>206</v>
      </c>
      <c r="L366" s="58">
        <v>1384</v>
      </c>
      <c r="M366" s="58" t="s">
        <v>5829</v>
      </c>
      <c r="N366" s="58" t="s">
        <v>6194</v>
      </c>
      <c r="O366" s="58">
        <v>9757660</v>
      </c>
      <c r="P366" s="58" t="s">
        <v>6321</v>
      </c>
    </row>
    <row r="367" spans="1:16" x14ac:dyDescent="0.25">
      <c r="A367" s="58">
        <v>10366</v>
      </c>
      <c r="B367" s="58" t="s">
        <v>140</v>
      </c>
      <c r="C367" s="58" t="s">
        <v>296</v>
      </c>
      <c r="D367" s="58">
        <v>624</v>
      </c>
      <c r="E367" s="58" t="s">
        <v>297</v>
      </c>
      <c r="F367" s="58">
        <v>447</v>
      </c>
      <c r="G367" s="58" t="s">
        <v>134</v>
      </c>
      <c r="H367" s="58">
        <v>45</v>
      </c>
      <c r="I367" s="58" t="s">
        <v>99</v>
      </c>
      <c r="J367" s="58">
        <v>16</v>
      </c>
      <c r="K367" s="58" t="s">
        <v>202</v>
      </c>
      <c r="L367" s="58">
        <v>1768</v>
      </c>
      <c r="M367" s="58" t="s">
        <v>5830</v>
      </c>
      <c r="N367" s="58" t="s">
        <v>6194</v>
      </c>
      <c r="O367" s="58">
        <v>10188145</v>
      </c>
      <c r="P367" s="58" t="s">
        <v>6321</v>
      </c>
    </row>
    <row r="368" spans="1:16" x14ac:dyDescent="0.25">
      <c r="A368" s="58">
        <v>10367</v>
      </c>
      <c r="B368" s="58" t="s">
        <v>49</v>
      </c>
      <c r="C368" s="58" t="s">
        <v>321</v>
      </c>
      <c r="D368" s="58">
        <v>658</v>
      </c>
      <c r="E368" s="58" t="s">
        <v>297</v>
      </c>
      <c r="F368" s="58">
        <v>447</v>
      </c>
      <c r="G368" s="58" t="s">
        <v>134</v>
      </c>
      <c r="H368" s="58">
        <v>45</v>
      </c>
      <c r="I368" s="58" t="s">
        <v>110</v>
      </c>
      <c r="J368" s="58">
        <v>8</v>
      </c>
      <c r="K368" s="58" t="s">
        <v>4119</v>
      </c>
      <c r="L368" s="58">
        <v>884</v>
      </c>
      <c r="M368" s="58" t="s">
        <v>5831</v>
      </c>
      <c r="N368" s="58" t="s">
        <v>6177</v>
      </c>
      <c r="O368" s="58">
        <v>8609557</v>
      </c>
      <c r="P368" s="58" t="s">
        <v>6307</v>
      </c>
    </row>
    <row r="369" spans="1:16" x14ac:dyDescent="0.25">
      <c r="A369" s="58">
        <v>10368</v>
      </c>
      <c r="B369" s="58" t="s">
        <v>5415</v>
      </c>
      <c r="C369" s="58" t="s">
        <v>321</v>
      </c>
      <c r="D369" s="58">
        <v>658</v>
      </c>
      <c r="E369" s="58" t="s">
        <v>297</v>
      </c>
      <c r="F369" s="58">
        <v>447</v>
      </c>
      <c r="G369" s="58" t="s">
        <v>134</v>
      </c>
      <c r="H369" s="58">
        <v>45</v>
      </c>
      <c r="I369" s="58" t="s">
        <v>110</v>
      </c>
      <c r="J369" s="58">
        <v>8</v>
      </c>
      <c r="K369" s="58" t="s">
        <v>206</v>
      </c>
      <c r="L369" s="58">
        <v>1384</v>
      </c>
      <c r="M369" s="58" t="s">
        <v>5832</v>
      </c>
      <c r="N369" s="58" t="s">
        <v>6155</v>
      </c>
      <c r="O369" s="58">
        <v>9450007</v>
      </c>
      <c r="P369" s="58" t="s">
        <v>6287</v>
      </c>
    </row>
    <row r="370" spans="1:16" x14ac:dyDescent="0.25">
      <c r="A370" s="58">
        <v>10369</v>
      </c>
      <c r="B370" s="58" t="s">
        <v>5451</v>
      </c>
      <c r="C370" s="58" t="s">
        <v>321</v>
      </c>
      <c r="D370" s="58">
        <v>658</v>
      </c>
      <c r="E370" s="58" t="s">
        <v>297</v>
      </c>
      <c r="F370" s="58">
        <v>447</v>
      </c>
      <c r="G370" s="58" t="s">
        <v>462</v>
      </c>
      <c r="H370" s="58">
        <v>80</v>
      </c>
      <c r="I370" s="58" t="s">
        <v>114</v>
      </c>
      <c r="J370" s="58">
        <v>12</v>
      </c>
      <c r="K370" s="58" t="s">
        <v>206</v>
      </c>
      <c r="L370" s="58">
        <v>1384</v>
      </c>
      <c r="M370" s="58" t="s">
        <v>5833</v>
      </c>
      <c r="N370" s="58" t="s">
        <v>6195</v>
      </c>
      <c r="O370" s="58">
        <v>9743311</v>
      </c>
      <c r="P370" s="58" t="s">
        <v>6322</v>
      </c>
    </row>
    <row r="371" spans="1:16" x14ac:dyDescent="0.25">
      <c r="A371" s="58">
        <v>10370</v>
      </c>
      <c r="B371" s="58" t="s">
        <v>49</v>
      </c>
      <c r="C371" s="58" t="s">
        <v>321</v>
      </c>
      <c r="D371" s="58">
        <v>658</v>
      </c>
      <c r="E371" s="58" t="s">
        <v>297</v>
      </c>
      <c r="F371" s="58">
        <v>447</v>
      </c>
      <c r="G371" s="58" t="s">
        <v>134</v>
      </c>
      <c r="H371" s="58">
        <v>45</v>
      </c>
      <c r="I371" s="58" t="s">
        <v>110</v>
      </c>
      <c r="J371" s="58">
        <v>8</v>
      </c>
      <c r="K371" s="58" t="s">
        <v>202</v>
      </c>
      <c r="L371" s="58">
        <v>1768</v>
      </c>
      <c r="M371" s="58" t="s">
        <v>5834</v>
      </c>
      <c r="N371" s="58" t="s">
        <v>6177</v>
      </c>
      <c r="O371" s="58">
        <v>9757517</v>
      </c>
      <c r="P371" s="58" t="s">
        <v>6307</v>
      </c>
    </row>
    <row r="372" spans="1:16" x14ac:dyDescent="0.25">
      <c r="A372" s="58">
        <v>10371</v>
      </c>
      <c r="B372" s="58" t="s">
        <v>5452</v>
      </c>
      <c r="C372" s="58" t="s">
        <v>321</v>
      </c>
      <c r="D372" s="58">
        <v>658</v>
      </c>
      <c r="E372" s="58" t="s">
        <v>297</v>
      </c>
      <c r="F372" s="58">
        <v>447</v>
      </c>
      <c r="G372" s="58" t="s">
        <v>132</v>
      </c>
      <c r="H372" s="58">
        <v>50</v>
      </c>
      <c r="I372" s="58" t="s">
        <v>110</v>
      </c>
      <c r="J372" s="58">
        <v>8</v>
      </c>
      <c r="K372" s="58" t="s">
        <v>202</v>
      </c>
      <c r="L372" s="58">
        <v>1768</v>
      </c>
      <c r="M372" s="58" t="s">
        <v>5835</v>
      </c>
      <c r="N372" s="58" t="s">
        <v>6196</v>
      </c>
      <c r="O372" s="58">
        <v>9972759</v>
      </c>
      <c r="P372" s="58" t="s">
        <v>6281</v>
      </c>
    </row>
    <row r="373" spans="1:16" x14ac:dyDescent="0.25">
      <c r="A373" s="58">
        <v>10372</v>
      </c>
      <c r="B373" s="58" t="s">
        <v>5451</v>
      </c>
      <c r="C373" s="58" t="s">
        <v>321</v>
      </c>
      <c r="D373" s="58">
        <v>658</v>
      </c>
      <c r="E373" s="58" t="s">
        <v>297</v>
      </c>
      <c r="F373" s="58">
        <v>447</v>
      </c>
      <c r="G373" s="58" t="s">
        <v>462</v>
      </c>
      <c r="H373" s="58">
        <v>80</v>
      </c>
      <c r="I373" s="58" t="s">
        <v>99</v>
      </c>
      <c r="J373" s="58">
        <v>16</v>
      </c>
      <c r="K373" s="58" t="s">
        <v>202</v>
      </c>
      <c r="L373" s="58">
        <v>1768</v>
      </c>
      <c r="M373" s="58" t="s">
        <v>5836</v>
      </c>
      <c r="N373" s="58" t="s">
        <v>6195</v>
      </c>
      <c r="O373" s="58">
        <v>10030301</v>
      </c>
      <c r="P373" s="58" t="s">
        <v>6322</v>
      </c>
    </row>
    <row r="374" spans="1:16" x14ac:dyDescent="0.25">
      <c r="A374" s="58">
        <v>10373</v>
      </c>
      <c r="B374" s="58" t="s">
        <v>5453</v>
      </c>
      <c r="C374" s="58" t="s">
        <v>321</v>
      </c>
      <c r="D374" s="58">
        <v>658</v>
      </c>
      <c r="E374" s="58" t="s">
        <v>297</v>
      </c>
      <c r="F374" s="58">
        <v>447</v>
      </c>
      <c r="G374" s="58" t="s">
        <v>132</v>
      </c>
      <c r="H374" s="58">
        <v>50</v>
      </c>
      <c r="I374" s="58" t="s">
        <v>110</v>
      </c>
      <c r="J374" s="58">
        <v>8</v>
      </c>
      <c r="K374" s="58" t="s">
        <v>206</v>
      </c>
      <c r="L374" s="58">
        <v>1384</v>
      </c>
      <c r="M374" s="58" t="s">
        <v>5837</v>
      </c>
      <c r="N374" s="58" t="s">
        <v>6197</v>
      </c>
      <c r="O374" s="58">
        <v>10030301</v>
      </c>
      <c r="P374" s="58" t="s">
        <v>6323</v>
      </c>
    </row>
    <row r="375" spans="1:16" x14ac:dyDescent="0.25">
      <c r="A375" s="58">
        <v>10374</v>
      </c>
      <c r="B375" s="58" t="s">
        <v>146</v>
      </c>
      <c r="C375" s="58" t="s">
        <v>321</v>
      </c>
      <c r="D375" s="58">
        <v>658</v>
      </c>
      <c r="E375" s="58" t="s">
        <v>297</v>
      </c>
      <c r="F375" s="58">
        <v>447</v>
      </c>
      <c r="G375" s="58" t="s">
        <v>134</v>
      </c>
      <c r="H375" s="58">
        <v>45</v>
      </c>
      <c r="I375" s="58" t="s">
        <v>114</v>
      </c>
      <c r="J375" s="58">
        <v>12</v>
      </c>
      <c r="K375" s="58" t="s">
        <v>202</v>
      </c>
      <c r="L375" s="58">
        <v>1768</v>
      </c>
      <c r="M375" s="58" t="s">
        <v>5838</v>
      </c>
      <c r="N375" s="58" t="s">
        <v>6198</v>
      </c>
      <c r="O375" s="58">
        <v>10044507</v>
      </c>
      <c r="P375" s="58" t="s">
        <v>6324</v>
      </c>
    </row>
    <row r="376" spans="1:16" x14ac:dyDescent="0.25">
      <c r="A376" s="58">
        <v>10375</v>
      </c>
      <c r="B376" s="58" t="s">
        <v>49</v>
      </c>
      <c r="C376" s="58" t="s">
        <v>321</v>
      </c>
      <c r="D376" s="58">
        <v>658</v>
      </c>
      <c r="E376" s="58" t="s">
        <v>297</v>
      </c>
      <c r="F376" s="58">
        <v>447</v>
      </c>
      <c r="G376" s="58" t="s">
        <v>134</v>
      </c>
      <c r="H376" s="58">
        <v>45</v>
      </c>
      <c r="I376" s="58" t="s">
        <v>114</v>
      </c>
      <c r="J376" s="58">
        <v>12</v>
      </c>
      <c r="K376" s="58" t="s">
        <v>202</v>
      </c>
      <c r="L376" s="58">
        <v>1768</v>
      </c>
      <c r="M376" s="58" t="s">
        <v>5839</v>
      </c>
      <c r="N376" s="58" t="s">
        <v>6177</v>
      </c>
      <c r="O376" s="58">
        <v>10044507</v>
      </c>
      <c r="P376" s="58" t="s">
        <v>6307</v>
      </c>
    </row>
    <row r="377" spans="1:16" x14ac:dyDescent="0.25">
      <c r="A377" s="58">
        <v>10376</v>
      </c>
      <c r="B377" s="58" t="s">
        <v>5454</v>
      </c>
      <c r="C377" s="58" t="s">
        <v>321</v>
      </c>
      <c r="D377" s="58">
        <v>658</v>
      </c>
      <c r="E377" s="58" t="s">
        <v>297</v>
      </c>
      <c r="F377" s="58">
        <v>447</v>
      </c>
      <c r="G377" s="58" t="s">
        <v>109</v>
      </c>
      <c r="H377" s="58">
        <v>35</v>
      </c>
      <c r="I377" s="58" t="s">
        <v>110</v>
      </c>
      <c r="J377" s="58">
        <v>8</v>
      </c>
      <c r="K377" s="58" t="s">
        <v>4117</v>
      </c>
      <c r="L377" s="58">
        <v>1268</v>
      </c>
      <c r="M377" s="58" t="s">
        <v>5840</v>
      </c>
      <c r="N377" s="58" t="s">
        <v>6199</v>
      </c>
      <c r="O377" s="58">
        <v>10274242</v>
      </c>
      <c r="P377" s="58" t="s">
        <v>6325</v>
      </c>
    </row>
    <row r="378" spans="1:16" x14ac:dyDescent="0.25">
      <c r="A378" s="58">
        <v>10377</v>
      </c>
      <c r="B378" s="58" t="s">
        <v>49</v>
      </c>
      <c r="C378" s="58" t="s">
        <v>321</v>
      </c>
      <c r="D378" s="58">
        <v>658</v>
      </c>
      <c r="E378" s="58" t="s">
        <v>297</v>
      </c>
      <c r="F378" s="58">
        <v>447</v>
      </c>
      <c r="G378" s="58" t="s">
        <v>134</v>
      </c>
      <c r="H378" s="58">
        <v>45</v>
      </c>
      <c r="I378" s="58" t="s">
        <v>114</v>
      </c>
      <c r="J378" s="58">
        <v>12</v>
      </c>
      <c r="K378" s="58" t="s">
        <v>206</v>
      </c>
      <c r="L378" s="58">
        <v>1384</v>
      </c>
      <c r="M378" s="58" t="s">
        <v>5841</v>
      </c>
      <c r="N378" s="58" t="s">
        <v>6177</v>
      </c>
      <c r="O378" s="58">
        <v>10474992</v>
      </c>
      <c r="P378" s="58" t="s">
        <v>6307</v>
      </c>
    </row>
    <row r="379" spans="1:16" x14ac:dyDescent="0.25">
      <c r="A379" s="58">
        <v>10378</v>
      </c>
      <c r="B379" s="58" t="s">
        <v>5452</v>
      </c>
      <c r="C379" s="58" t="s">
        <v>321</v>
      </c>
      <c r="D379" s="58">
        <v>658</v>
      </c>
      <c r="E379" s="58" t="s">
        <v>297</v>
      </c>
      <c r="F379" s="58">
        <v>447</v>
      </c>
      <c r="G379" s="58" t="s">
        <v>132</v>
      </c>
      <c r="H379" s="58">
        <v>50</v>
      </c>
      <c r="I379" s="58" t="s">
        <v>99</v>
      </c>
      <c r="J379" s="58">
        <v>16</v>
      </c>
      <c r="K379" s="58" t="s">
        <v>202</v>
      </c>
      <c r="L379" s="58">
        <v>1768</v>
      </c>
      <c r="M379" s="58" t="s">
        <v>5842</v>
      </c>
      <c r="N379" s="58" t="s">
        <v>6196</v>
      </c>
      <c r="O379" s="58">
        <v>10690234</v>
      </c>
      <c r="P379" s="58" t="s">
        <v>6281</v>
      </c>
    </row>
    <row r="380" spans="1:16" x14ac:dyDescent="0.25">
      <c r="A380" s="58">
        <v>10379</v>
      </c>
      <c r="B380" s="58" t="s">
        <v>5454</v>
      </c>
      <c r="C380" s="58" t="s">
        <v>321</v>
      </c>
      <c r="D380" s="58">
        <v>658</v>
      </c>
      <c r="E380" s="58" t="s">
        <v>297</v>
      </c>
      <c r="F380" s="58">
        <v>447</v>
      </c>
      <c r="G380" s="58" t="s">
        <v>109</v>
      </c>
      <c r="H380" s="58">
        <v>35</v>
      </c>
      <c r="I380" s="58" t="s">
        <v>110</v>
      </c>
      <c r="J380" s="58">
        <v>8</v>
      </c>
      <c r="K380" s="58" t="s">
        <v>202</v>
      </c>
      <c r="L380" s="58">
        <v>1768</v>
      </c>
      <c r="M380" s="58" t="s">
        <v>5843</v>
      </c>
      <c r="N380" s="58" t="s">
        <v>6199</v>
      </c>
      <c r="O380" s="58">
        <v>10719077</v>
      </c>
      <c r="P380" s="58" t="s">
        <v>6325</v>
      </c>
    </row>
    <row r="381" spans="1:16" x14ac:dyDescent="0.25">
      <c r="A381" s="58">
        <v>10380</v>
      </c>
      <c r="B381" s="58" t="s">
        <v>49</v>
      </c>
      <c r="C381" s="58" t="s">
        <v>321</v>
      </c>
      <c r="D381" s="58">
        <v>658</v>
      </c>
      <c r="E381" s="58" t="s">
        <v>297</v>
      </c>
      <c r="F381" s="58">
        <v>447</v>
      </c>
      <c r="G381" s="58" t="s">
        <v>132</v>
      </c>
      <c r="H381" s="58">
        <v>50</v>
      </c>
      <c r="I381" s="58" t="s">
        <v>114</v>
      </c>
      <c r="J381" s="58">
        <v>12</v>
      </c>
      <c r="K381" s="58" t="s">
        <v>202</v>
      </c>
      <c r="L381" s="58">
        <v>1768</v>
      </c>
      <c r="M381" s="58" t="s">
        <v>5844</v>
      </c>
      <c r="N381" s="58" t="s">
        <v>6177</v>
      </c>
      <c r="O381" s="58">
        <v>10963018</v>
      </c>
      <c r="P381" s="58" t="s">
        <v>6307</v>
      </c>
    </row>
    <row r="382" spans="1:16" x14ac:dyDescent="0.25">
      <c r="A382" s="58">
        <v>10381</v>
      </c>
      <c r="B382" s="58" t="s">
        <v>5451</v>
      </c>
      <c r="C382" s="58" t="s">
        <v>321</v>
      </c>
      <c r="D382" s="58">
        <v>658</v>
      </c>
      <c r="E382" s="58" t="s">
        <v>297</v>
      </c>
      <c r="F382" s="58">
        <v>447</v>
      </c>
      <c r="G382" s="58" t="s">
        <v>462</v>
      </c>
      <c r="H382" s="58">
        <v>80</v>
      </c>
      <c r="I382" s="58" t="s">
        <v>99</v>
      </c>
      <c r="J382" s="58">
        <v>16</v>
      </c>
      <c r="K382" s="58" t="s">
        <v>206</v>
      </c>
      <c r="L382" s="58">
        <v>1384</v>
      </c>
      <c r="M382" s="58" t="s">
        <v>5845</v>
      </c>
      <c r="N382" s="58" t="s">
        <v>6195</v>
      </c>
      <c r="O382" s="58">
        <v>11221309</v>
      </c>
      <c r="P382" s="58" t="s">
        <v>6322</v>
      </c>
    </row>
    <row r="383" spans="1:16" x14ac:dyDescent="0.25">
      <c r="A383" s="58">
        <v>10382</v>
      </c>
      <c r="B383" s="58" t="s">
        <v>5455</v>
      </c>
      <c r="C383" s="58" t="s">
        <v>321</v>
      </c>
      <c r="D383" s="58">
        <v>658</v>
      </c>
      <c r="E383" s="58" t="s">
        <v>297</v>
      </c>
      <c r="F383" s="58">
        <v>447</v>
      </c>
      <c r="G383" s="58" t="s">
        <v>462</v>
      </c>
      <c r="H383" s="58">
        <v>80</v>
      </c>
      <c r="I383" s="58" t="s">
        <v>99</v>
      </c>
      <c r="J383" s="58">
        <v>16</v>
      </c>
      <c r="K383" s="58" t="s">
        <v>206</v>
      </c>
      <c r="L383" s="58">
        <v>1384</v>
      </c>
      <c r="M383" s="58" t="s">
        <v>5846</v>
      </c>
      <c r="N383" s="58" t="s">
        <v>6200</v>
      </c>
      <c r="O383" s="58">
        <v>11221309</v>
      </c>
      <c r="P383" s="58" t="s">
        <v>6281</v>
      </c>
    </row>
    <row r="384" spans="1:16" x14ac:dyDescent="0.25">
      <c r="A384" s="58">
        <v>10383</v>
      </c>
      <c r="B384" s="58" t="s">
        <v>5455</v>
      </c>
      <c r="C384" s="58" t="s">
        <v>321</v>
      </c>
      <c r="D384" s="58">
        <v>658</v>
      </c>
      <c r="E384" s="58" t="s">
        <v>297</v>
      </c>
      <c r="F384" s="58">
        <v>447</v>
      </c>
      <c r="G384" s="58" t="s">
        <v>462</v>
      </c>
      <c r="H384" s="58">
        <v>80</v>
      </c>
      <c r="I384" s="58" t="s">
        <v>99</v>
      </c>
      <c r="J384" s="58">
        <v>16</v>
      </c>
      <c r="K384" s="58" t="s">
        <v>206</v>
      </c>
      <c r="L384" s="58">
        <v>1384</v>
      </c>
      <c r="M384" s="58" t="s">
        <v>5847</v>
      </c>
      <c r="N384" s="58" t="s">
        <v>6200</v>
      </c>
      <c r="O384" s="58">
        <v>11221309</v>
      </c>
      <c r="P384" s="58" t="s">
        <v>6281</v>
      </c>
    </row>
    <row r="385" spans="1:16" x14ac:dyDescent="0.25">
      <c r="A385" s="58">
        <v>10384</v>
      </c>
      <c r="B385" s="58" t="s">
        <v>5450</v>
      </c>
      <c r="C385" s="58" t="s">
        <v>321</v>
      </c>
      <c r="D385" s="58">
        <v>658</v>
      </c>
      <c r="E385" s="58" t="s">
        <v>297</v>
      </c>
      <c r="F385" s="58">
        <v>447</v>
      </c>
      <c r="G385" s="58" t="s">
        <v>134</v>
      </c>
      <c r="H385" s="58">
        <v>45</v>
      </c>
      <c r="I385" s="58" t="s">
        <v>114</v>
      </c>
      <c r="J385" s="58">
        <v>12</v>
      </c>
      <c r="K385" s="58" t="s">
        <v>202</v>
      </c>
      <c r="L385" s="58">
        <v>1768</v>
      </c>
      <c r="M385" s="58" t="s">
        <v>5814</v>
      </c>
      <c r="N385" s="58" t="s">
        <v>6193</v>
      </c>
      <c r="O385" s="58">
        <v>11465251</v>
      </c>
      <c r="P385" s="58" t="s">
        <v>6280</v>
      </c>
    </row>
    <row r="386" spans="1:16" x14ac:dyDescent="0.25">
      <c r="A386" s="58">
        <v>10385</v>
      </c>
      <c r="B386" s="58" t="s">
        <v>5452</v>
      </c>
      <c r="C386" s="58" t="s">
        <v>321</v>
      </c>
      <c r="D386" s="58">
        <v>658</v>
      </c>
      <c r="E386" s="58" t="s">
        <v>297</v>
      </c>
      <c r="F386" s="58">
        <v>447</v>
      </c>
      <c r="G386" s="58" t="s">
        <v>132</v>
      </c>
      <c r="H386" s="58">
        <v>50</v>
      </c>
      <c r="I386" s="58" t="s">
        <v>211</v>
      </c>
      <c r="J386" s="58">
        <v>32</v>
      </c>
      <c r="K386" s="58" t="s">
        <v>202</v>
      </c>
      <c r="L386" s="58">
        <v>1768</v>
      </c>
      <c r="M386" s="58" t="s">
        <v>5848</v>
      </c>
      <c r="N386" s="58" t="s">
        <v>6196</v>
      </c>
      <c r="O386" s="58">
        <v>12412174</v>
      </c>
      <c r="P386" s="58" t="s">
        <v>6281</v>
      </c>
    </row>
    <row r="387" spans="1:16" x14ac:dyDescent="0.25">
      <c r="A387" s="58">
        <v>10386</v>
      </c>
      <c r="B387" s="58" t="s">
        <v>5404</v>
      </c>
      <c r="C387" s="58" t="s">
        <v>321</v>
      </c>
      <c r="D387" s="58">
        <v>658</v>
      </c>
      <c r="E387" s="58" t="s">
        <v>297</v>
      </c>
      <c r="F387" s="58">
        <v>447</v>
      </c>
      <c r="G387" s="58" t="s">
        <v>462</v>
      </c>
      <c r="H387" s="58">
        <v>80</v>
      </c>
      <c r="I387" s="58" t="s">
        <v>99</v>
      </c>
      <c r="J387" s="58">
        <v>16</v>
      </c>
      <c r="K387" s="58" t="s">
        <v>206</v>
      </c>
      <c r="L387" s="58">
        <v>1384</v>
      </c>
      <c r="M387" s="58" t="s">
        <v>5849</v>
      </c>
      <c r="N387" s="58" t="s">
        <v>6134</v>
      </c>
      <c r="O387" s="58">
        <v>12699308</v>
      </c>
      <c r="P387" s="58" t="s">
        <v>6271</v>
      </c>
    </row>
    <row r="388" spans="1:16" x14ac:dyDescent="0.25">
      <c r="A388" s="58">
        <v>10387</v>
      </c>
      <c r="B388" s="58" t="s">
        <v>5451</v>
      </c>
      <c r="C388" s="58" t="s">
        <v>321</v>
      </c>
      <c r="D388" s="58">
        <v>658</v>
      </c>
      <c r="E388" s="58" t="s">
        <v>297</v>
      </c>
      <c r="F388" s="58">
        <v>447</v>
      </c>
      <c r="G388" s="58" t="s">
        <v>462</v>
      </c>
      <c r="H388" s="58">
        <v>80</v>
      </c>
      <c r="I388" s="58" t="s">
        <v>99</v>
      </c>
      <c r="J388" s="58">
        <v>16</v>
      </c>
      <c r="K388" s="58" t="s">
        <v>206</v>
      </c>
      <c r="L388" s="58">
        <v>1384</v>
      </c>
      <c r="M388" s="58" t="s">
        <v>5850</v>
      </c>
      <c r="N388" s="58" t="s">
        <v>6195</v>
      </c>
      <c r="O388" s="58">
        <v>12699308</v>
      </c>
      <c r="P388" s="58" t="s">
        <v>6322</v>
      </c>
    </row>
    <row r="389" spans="1:16" x14ac:dyDescent="0.25">
      <c r="A389" s="58">
        <v>10388</v>
      </c>
      <c r="B389" s="58" t="s">
        <v>5455</v>
      </c>
      <c r="C389" s="58" t="s">
        <v>321</v>
      </c>
      <c r="D389" s="58">
        <v>658</v>
      </c>
      <c r="E389" s="58" t="s">
        <v>297</v>
      </c>
      <c r="F389" s="58">
        <v>447</v>
      </c>
      <c r="G389" s="58" t="s">
        <v>462</v>
      </c>
      <c r="H389" s="58">
        <v>80</v>
      </c>
      <c r="I389" s="58" t="s">
        <v>99</v>
      </c>
      <c r="J389" s="58">
        <v>16</v>
      </c>
      <c r="K389" s="58" t="s">
        <v>206</v>
      </c>
      <c r="L389" s="58">
        <v>1384</v>
      </c>
      <c r="M389" s="58" t="s">
        <v>5851</v>
      </c>
      <c r="N389" s="58" t="s">
        <v>6200</v>
      </c>
      <c r="O389" s="58">
        <v>12699308</v>
      </c>
      <c r="P389" s="58" t="s">
        <v>6281</v>
      </c>
    </row>
    <row r="390" spans="1:16" x14ac:dyDescent="0.25">
      <c r="A390" s="58">
        <v>10389</v>
      </c>
      <c r="B390" s="58" t="s">
        <v>49</v>
      </c>
      <c r="C390" s="58" t="s">
        <v>321</v>
      </c>
      <c r="D390" s="58">
        <v>658</v>
      </c>
      <c r="E390" s="58" t="s">
        <v>297</v>
      </c>
      <c r="F390" s="58">
        <v>447</v>
      </c>
      <c r="G390" s="58" t="s">
        <v>134</v>
      </c>
      <c r="H390" s="58">
        <v>45</v>
      </c>
      <c r="I390" s="58" t="s">
        <v>110</v>
      </c>
      <c r="J390" s="58">
        <v>8</v>
      </c>
      <c r="K390" s="58" t="s">
        <v>206</v>
      </c>
      <c r="L390" s="58">
        <v>1384</v>
      </c>
      <c r="M390" s="58" t="s">
        <v>5852</v>
      </c>
      <c r="N390" s="58" t="s">
        <v>6177</v>
      </c>
      <c r="O390" s="58">
        <v>12914407</v>
      </c>
      <c r="P390" s="58" t="s">
        <v>6307</v>
      </c>
    </row>
    <row r="391" spans="1:16" x14ac:dyDescent="0.25">
      <c r="A391" s="58">
        <v>10390</v>
      </c>
      <c r="B391" s="58" t="s">
        <v>5451</v>
      </c>
      <c r="C391" s="58" t="s">
        <v>321</v>
      </c>
      <c r="D391" s="58">
        <v>658</v>
      </c>
      <c r="E391" s="58" t="s">
        <v>297</v>
      </c>
      <c r="F391" s="58">
        <v>447</v>
      </c>
      <c r="G391" s="58" t="s">
        <v>462</v>
      </c>
      <c r="H391" s="58">
        <v>80</v>
      </c>
      <c r="I391" s="58" t="s">
        <v>99</v>
      </c>
      <c r="J391" s="58">
        <v>16</v>
      </c>
      <c r="K391" s="58" t="s">
        <v>202</v>
      </c>
      <c r="L391" s="58">
        <v>1768</v>
      </c>
      <c r="M391" s="58" t="s">
        <v>5853</v>
      </c>
      <c r="N391" s="58" t="s">
        <v>6195</v>
      </c>
      <c r="O391" s="58">
        <v>13431132</v>
      </c>
      <c r="P391" s="58" t="s">
        <v>6322</v>
      </c>
    </row>
    <row r="392" spans="1:16" x14ac:dyDescent="0.25">
      <c r="A392" s="58">
        <v>10391</v>
      </c>
      <c r="B392" s="58" t="s">
        <v>5451</v>
      </c>
      <c r="C392" s="58" t="s">
        <v>321</v>
      </c>
      <c r="D392" s="58">
        <v>658</v>
      </c>
      <c r="E392" s="58" t="s">
        <v>297</v>
      </c>
      <c r="F392" s="58">
        <v>447</v>
      </c>
      <c r="G392" s="58" t="s">
        <v>462</v>
      </c>
      <c r="H392" s="58">
        <v>80</v>
      </c>
      <c r="I392" s="58" t="s">
        <v>99</v>
      </c>
      <c r="J392" s="58">
        <v>16</v>
      </c>
      <c r="K392" s="58" t="s">
        <v>206</v>
      </c>
      <c r="L392" s="58">
        <v>1384</v>
      </c>
      <c r="M392" s="58" t="s">
        <v>5854</v>
      </c>
      <c r="N392" s="58" t="s">
        <v>6195</v>
      </c>
      <c r="O392" s="58">
        <v>13431132</v>
      </c>
      <c r="P392" s="58" t="s">
        <v>6322</v>
      </c>
    </row>
    <row r="393" spans="1:16" x14ac:dyDescent="0.25">
      <c r="A393" s="58">
        <v>10392</v>
      </c>
      <c r="B393" s="58" t="s">
        <v>5451</v>
      </c>
      <c r="C393" s="58" t="s">
        <v>321</v>
      </c>
      <c r="D393" s="58">
        <v>658</v>
      </c>
      <c r="E393" s="58" t="s">
        <v>297</v>
      </c>
      <c r="F393" s="58">
        <v>447</v>
      </c>
      <c r="G393" s="58" t="s">
        <v>462</v>
      </c>
      <c r="H393" s="58">
        <v>80</v>
      </c>
      <c r="I393" s="58" t="s">
        <v>99</v>
      </c>
      <c r="J393" s="58">
        <v>16</v>
      </c>
      <c r="K393" s="58" t="s">
        <v>202</v>
      </c>
      <c r="L393" s="58">
        <v>1768</v>
      </c>
      <c r="M393" s="58" t="s">
        <v>5855</v>
      </c>
      <c r="N393" s="58" t="s">
        <v>6195</v>
      </c>
      <c r="O393" s="58">
        <v>13431132</v>
      </c>
      <c r="P393" s="58" t="s">
        <v>6322</v>
      </c>
    </row>
    <row r="394" spans="1:16" x14ac:dyDescent="0.25">
      <c r="A394" s="58">
        <v>10393</v>
      </c>
      <c r="B394" s="58" t="s">
        <v>5451</v>
      </c>
      <c r="C394" s="58" t="s">
        <v>321</v>
      </c>
      <c r="D394" s="58">
        <v>658</v>
      </c>
      <c r="E394" s="58" t="s">
        <v>297</v>
      </c>
      <c r="F394" s="58">
        <v>447</v>
      </c>
      <c r="G394" s="58" t="s">
        <v>462</v>
      </c>
      <c r="H394" s="58">
        <v>80</v>
      </c>
      <c r="I394" s="58" t="s">
        <v>99</v>
      </c>
      <c r="J394" s="58">
        <v>16</v>
      </c>
      <c r="K394" s="58" t="s">
        <v>206</v>
      </c>
      <c r="L394" s="58">
        <v>1384</v>
      </c>
      <c r="M394" s="58" t="s">
        <v>5856</v>
      </c>
      <c r="N394" s="58" t="s">
        <v>6195</v>
      </c>
      <c r="O394" s="58">
        <v>13431132</v>
      </c>
      <c r="P394" s="58" t="s">
        <v>6322</v>
      </c>
    </row>
    <row r="395" spans="1:16" x14ac:dyDescent="0.25">
      <c r="A395" s="58">
        <v>10394</v>
      </c>
      <c r="B395" s="58" t="s">
        <v>5451</v>
      </c>
      <c r="C395" s="58" t="s">
        <v>321</v>
      </c>
      <c r="D395" s="58">
        <v>658</v>
      </c>
      <c r="E395" s="58" t="s">
        <v>297</v>
      </c>
      <c r="F395" s="58">
        <v>447</v>
      </c>
      <c r="G395" s="58" t="s">
        <v>462</v>
      </c>
      <c r="H395" s="58">
        <v>80</v>
      </c>
      <c r="I395" s="58" t="s">
        <v>99</v>
      </c>
      <c r="J395" s="58">
        <v>16</v>
      </c>
      <c r="K395" s="58" t="s">
        <v>206</v>
      </c>
      <c r="L395" s="58">
        <v>1384</v>
      </c>
      <c r="M395" s="58" t="s">
        <v>5857</v>
      </c>
      <c r="N395" s="58" t="s">
        <v>6195</v>
      </c>
      <c r="O395" s="58">
        <v>13431132</v>
      </c>
      <c r="P395" s="58" t="s">
        <v>6322</v>
      </c>
    </row>
    <row r="396" spans="1:16" x14ac:dyDescent="0.25">
      <c r="A396" s="58">
        <v>10395</v>
      </c>
      <c r="B396" s="58" t="s">
        <v>5451</v>
      </c>
      <c r="C396" s="58" t="s">
        <v>321</v>
      </c>
      <c r="D396" s="58">
        <v>658</v>
      </c>
      <c r="E396" s="58" t="s">
        <v>297</v>
      </c>
      <c r="F396" s="58">
        <v>447</v>
      </c>
      <c r="G396" s="58" t="s">
        <v>462</v>
      </c>
      <c r="H396" s="58">
        <v>80</v>
      </c>
      <c r="I396" s="58" t="s">
        <v>99</v>
      </c>
      <c r="J396" s="58">
        <v>16</v>
      </c>
      <c r="K396" s="58" t="s">
        <v>202</v>
      </c>
      <c r="L396" s="58">
        <v>1768</v>
      </c>
      <c r="M396" s="58" t="s">
        <v>5858</v>
      </c>
      <c r="N396" s="58" t="s">
        <v>6195</v>
      </c>
      <c r="O396" s="58">
        <v>13431132</v>
      </c>
      <c r="P396" s="58" t="s">
        <v>6322</v>
      </c>
    </row>
    <row r="397" spans="1:16" x14ac:dyDescent="0.25">
      <c r="A397" s="58">
        <v>10396</v>
      </c>
      <c r="B397" s="58" t="s">
        <v>5455</v>
      </c>
      <c r="C397" s="58" t="s">
        <v>321</v>
      </c>
      <c r="D397" s="58">
        <v>658</v>
      </c>
      <c r="E397" s="58" t="s">
        <v>297</v>
      </c>
      <c r="F397" s="58">
        <v>447</v>
      </c>
      <c r="G397" s="58" t="s">
        <v>462</v>
      </c>
      <c r="H397" s="58">
        <v>80</v>
      </c>
      <c r="I397" s="58" t="s">
        <v>99</v>
      </c>
      <c r="J397" s="58">
        <v>16</v>
      </c>
      <c r="K397" s="58" t="s">
        <v>202</v>
      </c>
      <c r="L397" s="58">
        <v>1768</v>
      </c>
      <c r="M397" s="58" t="s">
        <v>5859</v>
      </c>
      <c r="N397" s="58" t="s">
        <v>6200</v>
      </c>
      <c r="O397" s="58">
        <v>13431132</v>
      </c>
      <c r="P397" s="58" t="s">
        <v>6281</v>
      </c>
    </row>
    <row r="398" spans="1:16" x14ac:dyDescent="0.25">
      <c r="A398" s="58">
        <v>10397</v>
      </c>
      <c r="B398" s="58" t="s">
        <v>5455</v>
      </c>
      <c r="C398" s="58" t="s">
        <v>321</v>
      </c>
      <c r="D398" s="58">
        <v>658</v>
      </c>
      <c r="E398" s="58" t="s">
        <v>297</v>
      </c>
      <c r="F398" s="58">
        <v>447</v>
      </c>
      <c r="G398" s="58" t="s">
        <v>462</v>
      </c>
      <c r="H398" s="58">
        <v>80</v>
      </c>
      <c r="I398" s="58" t="s">
        <v>99</v>
      </c>
      <c r="J398" s="58">
        <v>16</v>
      </c>
      <c r="K398" s="58" t="s">
        <v>202</v>
      </c>
      <c r="L398" s="58">
        <v>1768</v>
      </c>
      <c r="M398" s="58" t="s">
        <v>5860</v>
      </c>
      <c r="N398" s="58" t="s">
        <v>6200</v>
      </c>
      <c r="O398" s="58">
        <v>13431132</v>
      </c>
      <c r="P398" s="58" t="s">
        <v>6281</v>
      </c>
    </row>
    <row r="399" spans="1:16" x14ac:dyDescent="0.25">
      <c r="A399" s="58">
        <v>10398</v>
      </c>
      <c r="B399" s="58" t="s">
        <v>5404</v>
      </c>
      <c r="C399" s="58" t="s">
        <v>321</v>
      </c>
      <c r="D399" s="58">
        <v>658</v>
      </c>
      <c r="E399" s="58" t="s">
        <v>297</v>
      </c>
      <c r="F399" s="58">
        <v>447</v>
      </c>
      <c r="G399" s="58" t="s">
        <v>462</v>
      </c>
      <c r="H399" s="58">
        <v>80</v>
      </c>
      <c r="I399" s="58" t="s">
        <v>99</v>
      </c>
      <c r="J399" s="58">
        <v>16</v>
      </c>
      <c r="K399" s="58" t="s">
        <v>206</v>
      </c>
      <c r="L399" s="58">
        <v>1384</v>
      </c>
      <c r="M399" s="58" t="s">
        <v>5861</v>
      </c>
      <c r="N399" s="58" t="s">
        <v>6134</v>
      </c>
      <c r="O399" s="58">
        <v>14177306</v>
      </c>
      <c r="P399" s="58" t="s">
        <v>6271</v>
      </c>
    </row>
    <row r="400" spans="1:16" x14ac:dyDescent="0.25">
      <c r="A400" s="58">
        <v>10399</v>
      </c>
      <c r="B400" s="58" t="s">
        <v>5451</v>
      </c>
      <c r="C400" s="58" t="s">
        <v>321</v>
      </c>
      <c r="D400" s="58">
        <v>658</v>
      </c>
      <c r="E400" s="58" t="s">
        <v>297</v>
      </c>
      <c r="F400" s="58">
        <v>447</v>
      </c>
      <c r="G400" s="58" t="s">
        <v>462</v>
      </c>
      <c r="H400" s="58">
        <v>80</v>
      </c>
      <c r="I400" s="58" t="s">
        <v>211</v>
      </c>
      <c r="J400" s="58">
        <v>32</v>
      </c>
      <c r="K400" s="58" t="s">
        <v>206</v>
      </c>
      <c r="L400" s="58">
        <v>1384</v>
      </c>
      <c r="M400" s="58" t="s">
        <v>5862</v>
      </c>
      <c r="N400" s="58" t="s">
        <v>6195</v>
      </c>
      <c r="O400" s="58">
        <v>14177306</v>
      </c>
      <c r="P400" s="58" t="s">
        <v>6322</v>
      </c>
    </row>
    <row r="401" spans="1:16" x14ac:dyDescent="0.25">
      <c r="A401" s="58">
        <v>10400</v>
      </c>
      <c r="B401" s="58" t="s">
        <v>5451</v>
      </c>
      <c r="C401" s="58" t="s">
        <v>321</v>
      </c>
      <c r="D401" s="58">
        <v>658</v>
      </c>
      <c r="E401" s="58" t="s">
        <v>297</v>
      </c>
      <c r="F401" s="58">
        <v>447</v>
      </c>
      <c r="G401" s="58" t="s">
        <v>462</v>
      </c>
      <c r="H401" s="58">
        <v>80</v>
      </c>
      <c r="I401" s="58" t="s">
        <v>211</v>
      </c>
      <c r="J401" s="58">
        <v>32</v>
      </c>
      <c r="K401" s="58" t="s">
        <v>206</v>
      </c>
      <c r="L401" s="58">
        <v>1384</v>
      </c>
      <c r="M401" s="58" t="s">
        <v>5863</v>
      </c>
      <c r="N401" s="58" t="s">
        <v>6195</v>
      </c>
      <c r="O401" s="58">
        <v>14177306</v>
      </c>
      <c r="P401" s="58" t="s">
        <v>6322</v>
      </c>
    </row>
    <row r="402" spans="1:16" x14ac:dyDescent="0.25">
      <c r="A402" s="58">
        <v>10401</v>
      </c>
      <c r="B402" s="58" t="s">
        <v>5404</v>
      </c>
      <c r="C402" s="58" t="s">
        <v>321</v>
      </c>
      <c r="D402" s="58">
        <v>658</v>
      </c>
      <c r="E402" s="58" t="s">
        <v>297</v>
      </c>
      <c r="F402" s="58">
        <v>447</v>
      </c>
      <c r="G402" s="58" t="s">
        <v>462</v>
      </c>
      <c r="H402" s="58">
        <v>80</v>
      </c>
      <c r="I402" s="58" t="s">
        <v>99</v>
      </c>
      <c r="J402" s="58">
        <v>16</v>
      </c>
      <c r="K402" s="58" t="s">
        <v>206</v>
      </c>
      <c r="L402" s="58">
        <v>1384</v>
      </c>
      <c r="M402" s="58" t="s">
        <v>5864</v>
      </c>
      <c r="N402" s="58" t="s">
        <v>6134</v>
      </c>
      <c r="O402" s="58">
        <v>14909131</v>
      </c>
      <c r="P402" s="58" t="s">
        <v>6271</v>
      </c>
    </row>
    <row r="403" spans="1:16" x14ac:dyDescent="0.25">
      <c r="A403" s="58">
        <v>10402</v>
      </c>
      <c r="B403" s="58" t="s">
        <v>5455</v>
      </c>
      <c r="C403" s="58" t="s">
        <v>321</v>
      </c>
      <c r="D403" s="58">
        <v>658</v>
      </c>
      <c r="E403" s="58" t="s">
        <v>297</v>
      </c>
      <c r="F403" s="58">
        <v>447</v>
      </c>
      <c r="G403" s="58" t="s">
        <v>462</v>
      </c>
      <c r="H403" s="58">
        <v>80</v>
      </c>
      <c r="I403" s="58" t="s">
        <v>99</v>
      </c>
      <c r="J403" s="58">
        <v>16</v>
      </c>
      <c r="K403" s="58" t="s">
        <v>213</v>
      </c>
      <c r="L403" s="58">
        <v>2768</v>
      </c>
      <c r="M403" s="58" t="s">
        <v>5865</v>
      </c>
      <c r="N403" s="58" t="s">
        <v>6200</v>
      </c>
      <c r="O403" s="58">
        <v>14909131</v>
      </c>
      <c r="P403" s="58" t="s">
        <v>6281</v>
      </c>
    </row>
    <row r="404" spans="1:16" x14ac:dyDescent="0.25">
      <c r="A404" s="58">
        <v>10403</v>
      </c>
      <c r="B404" s="58" t="s">
        <v>5455</v>
      </c>
      <c r="C404" s="58" t="s">
        <v>321</v>
      </c>
      <c r="D404" s="58">
        <v>658</v>
      </c>
      <c r="E404" s="58" t="s">
        <v>297</v>
      </c>
      <c r="F404" s="58">
        <v>447</v>
      </c>
      <c r="G404" s="58" t="s">
        <v>462</v>
      </c>
      <c r="H404" s="58">
        <v>80</v>
      </c>
      <c r="I404" s="58" t="s">
        <v>99</v>
      </c>
      <c r="J404" s="58">
        <v>16</v>
      </c>
      <c r="K404" s="58" t="s">
        <v>206</v>
      </c>
      <c r="L404" s="58">
        <v>1384</v>
      </c>
      <c r="M404" s="58" t="s">
        <v>5866</v>
      </c>
      <c r="N404" s="58" t="s">
        <v>6200</v>
      </c>
      <c r="O404" s="58">
        <v>14909131</v>
      </c>
      <c r="P404" s="58" t="s">
        <v>6281</v>
      </c>
    </row>
    <row r="405" spans="1:16" x14ac:dyDescent="0.25">
      <c r="A405" s="58">
        <v>10404</v>
      </c>
      <c r="B405" s="58" t="s">
        <v>5455</v>
      </c>
      <c r="C405" s="58" t="s">
        <v>321</v>
      </c>
      <c r="D405" s="58">
        <v>658</v>
      </c>
      <c r="E405" s="58" t="s">
        <v>297</v>
      </c>
      <c r="F405" s="58">
        <v>447</v>
      </c>
      <c r="G405" s="58" t="s">
        <v>462</v>
      </c>
      <c r="H405" s="58">
        <v>80</v>
      </c>
      <c r="I405" s="58" t="s">
        <v>99</v>
      </c>
      <c r="J405" s="58">
        <v>16</v>
      </c>
      <c r="K405" s="58" t="s">
        <v>213</v>
      </c>
      <c r="L405" s="58">
        <v>2768</v>
      </c>
      <c r="M405" s="58" t="s">
        <v>5867</v>
      </c>
      <c r="N405" s="58" t="s">
        <v>6200</v>
      </c>
      <c r="O405" s="58">
        <v>14909131</v>
      </c>
      <c r="P405" s="58" t="s">
        <v>6281</v>
      </c>
    </row>
    <row r="406" spans="1:16" x14ac:dyDescent="0.25">
      <c r="A406" s="58">
        <v>10405</v>
      </c>
      <c r="B406" s="58" t="s">
        <v>5455</v>
      </c>
      <c r="C406" s="58" t="s">
        <v>321</v>
      </c>
      <c r="D406" s="58">
        <v>658</v>
      </c>
      <c r="E406" s="58" t="s">
        <v>297</v>
      </c>
      <c r="F406" s="58">
        <v>447</v>
      </c>
      <c r="G406" s="58" t="s">
        <v>462</v>
      </c>
      <c r="H406" s="58">
        <v>80</v>
      </c>
      <c r="I406" s="58" t="s">
        <v>99</v>
      </c>
      <c r="J406" s="58">
        <v>16</v>
      </c>
      <c r="K406" s="58" t="s">
        <v>213</v>
      </c>
      <c r="L406" s="58">
        <v>2768</v>
      </c>
      <c r="M406" s="58" t="s">
        <v>5868</v>
      </c>
      <c r="N406" s="58" t="s">
        <v>6200</v>
      </c>
      <c r="O406" s="58">
        <v>14909131</v>
      </c>
      <c r="P406" s="58" t="s">
        <v>6281</v>
      </c>
    </row>
    <row r="407" spans="1:16" x14ac:dyDescent="0.25">
      <c r="A407" s="58">
        <v>10406</v>
      </c>
      <c r="B407" s="58" t="s">
        <v>5455</v>
      </c>
      <c r="C407" s="58" t="s">
        <v>321</v>
      </c>
      <c r="D407" s="58">
        <v>658</v>
      </c>
      <c r="E407" s="58" t="s">
        <v>297</v>
      </c>
      <c r="F407" s="58">
        <v>447</v>
      </c>
      <c r="G407" s="58" t="s">
        <v>462</v>
      </c>
      <c r="H407" s="58">
        <v>80</v>
      </c>
      <c r="I407" s="58" t="s">
        <v>99</v>
      </c>
      <c r="J407" s="58">
        <v>16</v>
      </c>
      <c r="K407" s="58" t="s">
        <v>206</v>
      </c>
      <c r="L407" s="58">
        <v>1384</v>
      </c>
      <c r="M407" s="58" t="s">
        <v>5869</v>
      </c>
      <c r="N407" s="58" t="s">
        <v>6200</v>
      </c>
      <c r="O407" s="58">
        <v>14909131</v>
      </c>
      <c r="P407" s="58" t="s">
        <v>6281</v>
      </c>
    </row>
    <row r="408" spans="1:16" x14ac:dyDescent="0.25">
      <c r="A408" s="58">
        <v>10407</v>
      </c>
      <c r="B408" s="58" t="s">
        <v>5455</v>
      </c>
      <c r="C408" s="58" t="s">
        <v>321</v>
      </c>
      <c r="D408" s="58">
        <v>658</v>
      </c>
      <c r="E408" s="58" t="s">
        <v>297</v>
      </c>
      <c r="F408" s="58">
        <v>447</v>
      </c>
      <c r="G408" s="58" t="s">
        <v>462</v>
      </c>
      <c r="H408" s="58">
        <v>80</v>
      </c>
      <c r="I408" s="58" t="s">
        <v>99</v>
      </c>
      <c r="J408" s="58">
        <v>16</v>
      </c>
      <c r="K408" s="58" t="s">
        <v>213</v>
      </c>
      <c r="L408" s="58">
        <v>2768</v>
      </c>
      <c r="M408" s="58" t="s">
        <v>5870</v>
      </c>
      <c r="N408" s="58" t="s">
        <v>6200</v>
      </c>
      <c r="O408" s="58">
        <v>14909131</v>
      </c>
      <c r="P408" s="58" t="s">
        <v>6281</v>
      </c>
    </row>
    <row r="409" spans="1:16" x14ac:dyDescent="0.25">
      <c r="A409" s="58">
        <v>10408</v>
      </c>
      <c r="B409" s="58" t="s">
        <v>5404</v>
      </c>
      <c r="C409" s="58" t="s">
        <v>321</v>
      </c>
      <c r="D409" s="58">
        <v>658</v>
      </c>
      <c r="E409" s="58" t="s">
        <v>297</v>
      </c>
      <c r="F409" s="58">
        <v>447</v>
      </c>
      <c r="G409" s="58" t="s">
        <v>462</v>
      </c>
      <c r="H409" s="58">
        <v>80</v>
      </c>
      <c r="I409" s="58" t="s">
        <v>211</v>
      </c>
      <c r="J409" s="58">
        <v>32</v>
      </c>
      <c r="K409" s="58" t="s">
        <v>206</v>
      </c>
      <c r="L409" s="58">
        <v>1384</v>
      </c>
      <c r="M409" s="58" t="s">
        <v>5871</v>
      </c>
      <c r="N409" s="58" t="s">
        <v>6134</v>
      </c>
      <c r="O409" s="58">
        <v>15655305</v>
      </c>
      <c r="P409" s="58" t="s">
        <v>6271</v>
      </c>
    </row>
    <row r="410" spans="1:16" x14ac:dyDescent="0.25">
      <c r="A410" s="58">
        <v>10409</v>
      </c>
      <c r="B410" s="58" t="s">
        <v>5451</v>
      </c>
      <c r="C410" s="58" t="s">
        <v>321</v>
      </c>
      <c r="D410" s="58">
        <v>658</v>
      </c>
      <c r="E410" s="58" t="s">
        <v>297</v>
      </c>
      <c r="F410" s="58">
        <v>447</v>
      </c>
      <c r="G410" s="58" t="s">
        <v>462</v>
      </c>
      <c r="H410" s="58">
        <v>80</v>
      </c>
      <c r="I410" s="58" t="s">
        <v>99</v>
      </c>
      <c r="J410" s="58">
        <v>16</v>
      </c>
      <c r="K410" s="58" t="s">
        <v>202</v>
      </c>
      <c r="L410" s="58">
        <v>1768</v>
      </c>
      <c r="M410" s="58" t="s">
        <v>5872</v>
      </c>
      <c r="N410" s="58" t="s">
        <v>6195</v>
      </c>
      <c r="O410" s="58">
        <v>15655305</v>
      </c>
      <c r="P410" s="58" t="s">
        <v>6322</v>
      </c>
    </row>
    <row r="411" spans="1:16" x14ac:dyDescent="0.25">
      <c r="A411" s="58">
        <v>10410</v>
      </c>
      <c r="B411" s="58" t="s">
        <v>5451</v>
      </c>
      <c r="C411" s="58" t="s">
        <v>321</v>
      </c>
      <c r="D411" s="58">
        <v>658</v>
      </c>
      <c r="E411" s="58" t="s">
        <v>297</v>
      </c>
      <c r="F411" s="58">
        <v>447</v>
      </c>
      <c r="G411" s="58" t="s">
        <v>462</v>
      </c>
      <c r="H411" s="58">
        <v>80</v>
      </c>
      <c r="I411" s="58" t="s">
        <v>211</v>
      </c>
      <c r="J411" s="58">
        <v>32</v>
      </c>
      <c r="K411" s="58" t="s">
        <v>206</v>
      </c>
      <c r="L411" s="58">
        <v>1384</v>
      </c>
      <c r="M411" s="58" t="s">
        <v>5873</v>
      </c>
      <c r="N411" s="58" t="s">
        <v>6195</v>
      </c>
      <c r="O411" s="58">
        <v>15655305</v>
      </c>
      <c r="P411" s="58" t="s">
        <v>6322</v>
      </c>
    </row>
    <row r="412" spans="1:16" x14ac:dyDescent="0.25">
      <c r="A412" s="58">
        <v>10411</v>
      </c>
      <c r="B412" s="58" t="s">
        <v>5451</v>
      </c>
      <c r="C412" s="58" t="s">
        <v>321</v>
      </c>
      <c r="D412" s="58">
        <v>658</v>
      </c>
      <c r="E412" s="58" t="s">
        <v>297</v>
      </c>
      <c r="F412" s="58">
        <v>447</v>
      </c>
      <c r="G412" s="58" t="s">
        <v>462</v>
      </c>
      <c r="H412" s="58">
        <v>80</v>
      </c>
      <c r="I412" s="58" t="s">
        <v>99</v>
      </c>
      <c r="J412" s="58">
        <v>16</v>
      </c>
      <c r="K412" s="58" t="s">
        <v>202</v>
      </c>
      <c r="L412" s="58">
        <v>1768</v>
      </c>
      <c r="M412" s="58" t="s">
        <v>5874</v>
      </c>
      <c r="N412" s="58" t="s">
        <v>6195</v>
      </c>
      <c r="O412" s="58">
        <v>15655305</v>
      </c>
      <c r="P412" s="58" t="s">
        <v>6322</v>
      </c>
    </row>
    <row r="413" spans="1:16" x14ac:dyDescent="0.25">
      <c r="A413" s="58">
        <v>10412</v>
      </c>
      <c r="B413" s="58" t="s">
        <v>5451</v>
      </c>
      <c r="C413" s="58" t="s">
        <v>321</v>
      </c>
      <c r="D413" s="58">
        <v>658</v>
      </c>
      <c r="E413" s="58" t="s">
        <v>297</v>
      </c>
      <c r="F413" s="58">
        <v>447</v>
      </c>
      <c r="G413" s="58" t="s">
        <v>462</v>
      </c>
      <c r="H413" s="58">
        <v>80</v>
      </c>
      <c r="I413" s="58" t="s">
        <v>99</v>
      </c>
      <c r="J413" s="58">
        <v>16</v>
      </c>
      <c r="K413" s="58" t="s">
        <v>202</v>
      </c>
      <c r="L413" s="58">
        <v>1768</v>
      </c>
      <c r="M413" s="58" t="s">
        <v>5875</v>
      </c>
      <c r="N413" s="58" t="s">
        <v>6195</v>
      </c>
      <c r="O413" s="58">
        <v>15655305</v>
      </c>
      <c r="P413" s="58" t="s">
        <v>6322</v>
      </c>
    </row>
    <row r="414" spans="1:16" x14ac:dyDescent="0.25">
      <c r="A414" s="58">
        <v>10413</v>
      </c>
      <c r="B414" s="58" t="s">
        <v>5404</v>
      </c>
      <c r="C414" s="58" t="s">
        <v>806</v>
      </c>
      <c r="D414" s="58">
        <v>1093</v>
      </c>
      <c r="E414" s="58" t="s">
        <v>297</v>
      </c>
      <c r="F414" s="58">
        <v>447</v>
      </c>
      <c r="G414" s="58" t="s">
        <v>462</v>
      </c>
      <c r="H414" s="58">
        <v>80</v>
      </c>
      <c r="I414" s="58" t="s">
        <v>114</v>
      </c>
      <c r="J414" s="58">
        <v>12</v>
      </c>
      <c r="K414" s="58" t="s">
        <v>202</v>
      </c>
      <c r="L414" s="58">
        <v>1768</v>
      </c>
      <c r="M414" s="58" t="s">
        <v>5876</v>
      </c>
      <c r="N414" s="58" t="s">
        <v>6134</v>
      </c>
      <c r="O414" s="58">
        <v>13617676</v>
      </c>
      <c r="P414" s="58" t="s">
        <v>6271</v>
      </c>
    </row>
    <row r="415" spans="1:16" x14ac:dyDescent="0.25">
      <c r="A415" s="58">
        <v>10414</v>
      </c>
      <c r="B415" s="58" t="s">
        <v>5456</v>
      </c>
      <c r="C415" s="58" t="s">
        <v>351</v>
      </c>
      <c r="D415" s="58">
        <v>904</v>
      </c>
      <c r="E415" s="58" t="s">
        <v>5373</v>
      </c>
      <c r="F415" s="58">
        <v>460</v>
      </c>
      <c r="G415" s="58" t="s">
        <v>132</v>
      </c>
      <c r="H415" s="58">
        <v>50</v>
      </c>
      <c r="I415" s="58" t="s">
        <v>110</v>
      </c>
      <c r="J415" s="58">
        <v>8</v>
      </c>
      <c r="K415" s="58" t="s">
        <v>202</v>
      </c>
      <c r="L415" s="58">
        <v>1768</v>
      </c>
      <c r="M415" s="58" t="s">
        <v>5877</v>
      </c>
      <c r="N415" s="58" t="s">
        <v>6201</v>
      </c>
      <c r="O415" s="58">
        <v>14765636</v>
      </c>
      <c r="P415" s="58" t="s">
        <v>6326</v>
      </c>
    </row>
    <row r="416" spans="1:16" x14ac:dyDescent="0.25">
      <c r="A416" s="58">
        <v>10415</v>
      </c>
      <c r="B416" s="58" t="s">
        <v>5456</v>
      </c>
      <c r="C416" s="58" t="s">
        <v>351</v>
      </c>
      <c r="D416" s="58">
        <v>904</v>
      </c>
      <c r="E416" s="58" t="s">
        <v>5373</v>
      </c>
      <c r="F416" s="58">
        <v>460</v>
      </c>
      <c r="G416" s="58" t="s">
        <v>132</v>
      </c>
      <c r="H416" s="58">
        <v>50</v>
      </c>
      <c r="I416" s="58" t="s">
        <v>99</v>
      </c>
      <c r="J416" s="58">
        <v>16</v>
      </c>
      <c r="K416" s="58" t="s">
        <v>202</v>
      </c>
      <c r="L416" s="58">
        <v>1768</v>
      </c>
      <c r="M416" s="58" t="s">
        <v>5878</v>
      </c>
      <c r="N416" s="58" t="s">
        <v>6201</v>
      </c>
      <c r="O416" s="58">
        <v>16344081</v>
      </c>
      <c r="P416" s="58" t="s">
        <v>6326</v>
      </c>
    </row>
    <row r="417" spans="1:16" x14ac:dyDescent="0.25">
      <c r="A417" s="58">
        <v>10416</v>
      </c>
      <c r="B417" s="58" t="s">
        <v>5457</v>
      </c>
      <c r="C417" s="58" t="s">
        <v>967</v>
      </c>
      <c r="D417" s="58">
        <v>916</v>
      </c>
      <c r="E417" s="58" t="s">
        <v>5372</v>
      </c>
      <c r="F417" s="58">
        <v>460</v>
      </c>
      <c r="G417" s="58" t="s">
        <v>132</v>
      </c>
      <c r="H417" s="58">
        <v>50</v>
      </c>
      <c r="I417" s="58" t="s">
        <v>110</v>
      </c>
      <c r="J417" s="58">
        <v>8</v>
      </c>
      <c r="K417" s="58" t="s">
        <v>202</v>
      </c>
      <c r="L417" s="58">
        <v>1768</v>
      </c>
      <c r="M417" s="58" t="s">
        <v>5879</v>
      </c>
      <c r="N417" s="58" t="s">
        <v>6202</v>
      </c>
      <c r="O417" s="58">
        <v>16344081</v>
      </c>
      <c r="P417" s="58" t="s">
        <v>6327</v>
      </c>
    </row>
    <row r="418" spans="1:16" x14ac:dyDescent="0.25">
      <c r="A418" s="58">
        <v>10417</v>
      </c>
      <c r="B418" s="58" t="s">
        <v>5458</v>
      </c>
      <c r="C418" s="58" t="s">
        <v>1052</v>
      </c>
      <c r="D418" s="58">
        <v>837</v>
      </c>
      <c r="E418" s="58" t="s">
        <v>5376</v>
      </c>
      <c r="F418" s="58">
        <v>462</v>
      </c>
      <c r="G418" s="58" t="s">
        <v>132</v>
      </c>
      <c r="H418" s="58">
        <v>50</v>
      </c>
      <c r="I418" s="58" t="s">
        <v>110</v>
      </c>
      <c r="J418" s="58">
        <v>8</v>
      </c>
      <c r="K418" s="58" t="s">
        <v>206</v>
      </c>
      <c r="L418" s="58">
        <v>1384</v>
      </c>
      <c r="M418" s="58" t="s">
        <v>5880</v>
      </c>
      <c r="N418" s="58" t="s">
        <v>6203</v>
      </c>
      <c r="O418" s="58">
        <v>14336729</v>
      </c>
      <c r="P418" s="58" t="s">
        <v>6328</v>
      </c>
    </row>
    <row r="419" spans="1:16" x14ac:dyDescent="0.25">
      <c r="A419" s="58">
        <v>10418</v>
      </c>
      <c r="B419" s="58" t="s">
        <v>5459</v>
      </c>
      <c r="C419" s="58" t="s">
        <v>1052</v>
      </c>
      <c r="D419" s="58">
        <v>837</v>
      </c>
      <c r="E419" s="58" t="s">
        <v>5376</v>
      </c>
      <c r="F419" s="58">
        <v>462</v>
      </c>
      <c r="G419" s="58" t="s">
        <v>132</v>
      </c>
      <c r="H419" s="58">
        <v>50</v>
      </c>
      <c r="I419" s="58" t="s">
        <v>99</v>
      </c>
      <c r="J419" s="58">
        <v>16</v>
      </c>
      <c r="K419" s="58" t="s">
        <v>213</v>
      </c>
      <c r="L419" s="58">
        <v>2768</v>
      </c>
      <c r="M419" s="58" t="s">
        <v>5881</v>
      </c>
      <c r="N419" s="58" t="s">
        <v>6204</v>
      </c>
      <c r="O419" s="58">
        <v>16344081</v>
      </c>
      <c r="P419" s="58" t="s">
        <v>6329</v>
      </c>
    </row>
    <row r="420" spans="1:16" x14ac:dyDescent="0.25">
      <c r="A420" s="58">
        <v>10419</v>
      </c>
      <c r="B420" s="58" t="s">
        <v>5459</v>
      </c>
      <c r="C420" s="58" t="s">
        <v>1052</v>
      </c>
      <c r="D420" s="58">
        <v>837</v>
      </c>
      <c r="E420" s="58" t="s">
        <v>5375</v>
      </c>
      <c r="F420" s="58">
        <v>462</v>
      </c>
      <c r="G420" s="58" t="s">
        <v>132</v>
      </c>
      <c r="H420" s="58">
        <v>50</v>
      </c>
      <c r="I420" s="58" t="s">
        <v>90</v>
      </c>
      <c r="J420" s="58">
        <v>4</v>
      </c>
      <c r="K420" s="58" t="s">
        <v>206</v>
      </c>
      <c r="L420" s="58">
        <v>1384</v>
      </c>
      <c r="M420" s="58" t="s">
        <v>5882</v>
      </c>
      <c r="N420" s="58" t="s">
        <v>6204</v>
      </c>
      <c r="O420" s="58">
        <v>13316336</v>
      </c>
      <c r="P420" s="58" t="s">
        <v>6329</v>
      </c>
    </row>
    <row r="421" spans="1:16" x14ac:dyDescent="0.25">
      <c r="A421" s="58">
        <v>10420</v>
      </c>
      <c r="B421" s="58" t="s">
        <v>5459</v>
      </c>
      <c r="C421" s="58" t="s">
        <v>1052</v>
      </c>
      <c r="D421" s="58">
        <v>837</v>
      </c>
      <c r="E421" s="58" t="s">
        <v>5375</v>
      </c>
      <c r="F421" s="58">
        <v>462</v>
      </c>
      <c r="G421" s="58" t="s">
        <v>132</v>
      </c>
      <c r="H421" s="58">
        <v>50</v>
      </c>
      <c r="I421" s="58" t="s">
        <v>110</v>
      </c>
      <c r="J421" s="58">
        <v>8</v>
      </c>
      <c r="K421" s="58" t="s">
        <v>206</v>
      </c>
      <c r="L421" s="58">
        <v>1384</v>
      </c>
      <c r="M421" s="58" t="s">
        <v>5883</v>
      </c>
      <c r="N421" s="58" t="s">
        <v>6204</v>
      </c>
      <c r="O421" s="58">
        <v>13330686</v>
      </c>
      <c r="P421" s="58" t="s">
        <v>6329</v>
      </c>
    </row>
    <row r="422" spans="1:16" x14ac:dyDescent="0.25">
      <c r="A422" s="58">
        <v>10421</v>
      </c>
      <c r="B422" s="58" t="s">
        <v>5460</v>
      </c>
      <c r="C422" s="58" t="s">
        <v>1052</v>
      </c>
      <c r="D422" s="58">
        <v>837</v>
      </c>
      <c r="E422" s="58" t="s">
        <v>5375</v>
      </c>
      <c r="F422" s="58">
        <v>462</v>
      </c>
      <c r="G422" s="58" t="s">
        <v>132</v>
      </c>
      <c r="H422" s="58">
        <v>50</v>
      </c>
      <c r="I422" s="58" t="s">
        <v>90</v>
      </c>
      <c r="J422" s="58">
        <v>4</v>
      </c>
      <c r="K422" s="58" t="s">
        <v>261</v>
      </c>
      <c r="L422" s="58">
        <v>2384</v>
      </c>
      <c r="M422" s="58" t="s">
        <v>5884</v>
      </c>
      <c r="N422" s="58" t="s">
        <v>6205</v>
      </c>
      <c r="O422" s="58">
        <v>13330686</v>
      </c>
      <c r="P422" s="58" t="s">
        <v>6286</v>
      </c>
    </row>
    <row r="423" spans="1:16" x14ac:dyDescent="0.25">
      <c r="A423" s="58">
        <v>10422</v>
      </c>
      <c r="B423" s="58" t="s">
        <v>5460</v>
      </c>
      <c r="C423" s="58" t="s">
        <v>1052</v>
      </c>
      <c r="D423" s="58">
        <v>837</v>
      </c>
      <c r="E423" s="58" t="s">
        <v>5375</v>
      </c>
      <c r="F423" s="58">
        <v>462</v>
      </c>
      <c r="G423" s="58" t="s">
        <v>132</v>
      </c>
      <c r="H423" s="58">
        <v>50</v>
      </c>
      <c r="I423" s="58" t="s">
        <v>110</v>
      </c>
      <c r="J423" s="58">
        <v>8</v>
      </c>
      <c r="K423" s="58" t="s">
        <v>206</v>
      </c>
      <c r="L423" s="58">
        <v>1384</v>
      </c>
      <c r="M423" s="58" t="s">
        <v>5885</v>
      </c>
      <c r="N423" s="58" t="s">
        <v>6205</v>
      </c>
      <c r="O423" s="58">
        <v>13617676</v>
      </c>
      <c r="P423" s="58" t="s">
        <v>6286</v>
      </c>
    </row>
    <row r="424" spans="1:16" x14ac:dyDescent="0.25">
      <c r="A424" s="58">
        <v>10423</v>
      </c>
      <c r="B424" s="58" t="s">
        <v>5459</v>
      </c>
      <c r="C424" s="58" t="s">
        <v>1052</v>
      </c>
      <c r="D424" s="58">
        <v>837</v>
      </c>
      <c r="E424" s="58" t="s">
        <v>5375</v>
      </c>
      <c r="F424" s="58">
        <v>462</v>
      </c>
      <c r="G424" s="58" t="s">
        <v>132</v>
      </c>
      <c r="H424" s="58">
        <v>50</v>
      </c>
      <c r="I424" s="58" t="s">
        <v>110</v>
      </c>
      <c r="J424" s="58">
        <v>8</v>
      </c>
      <c r="K424" s="58" t="s">
        <v>261</v>
      </c>
      <c r="L424" s="58">
        <v>2384</v>
      </c>
      <c r="M424" s="58" t="s">
        <v>5886</v>
      </c>
      <c r="N424" s="58" t="s">
        <v>6204</v>
      </c>
      <c r="O424" s="58">
        <v>14048161</v>
      </c>
      <c r="P424" s="58" t="s">
        <v>6329</v>
      </c>
    </row>
    <row r="425" spans="1:16" x14ac:dyDescent="0.25">
      <c r="A425" s="58">
        <v>10424</v>
      </c>
      <c r="B425" s="58" t="s">
        <v>5459</v>
      </c>
      <c r="C425" s="58" t="s">
        <v>1052</v>
      </c>
      <c r="D425" s="58">
        <v>837</v>
      </c>
      <c r="E425" s="58" t="s">
        <v>5375</v>
      </c>
      <c r="F425" s="58">
        <v>462</v>
      </c>
      <c r="G425" s="58" t="s">
        <v>132</v>
      </c>
      <c r="H425" s="58">
        <v>50</v>
      </c>
      <c r="I425" s="58" t="s">
        <v>110</v>
      </c>
      <c r="J425" s="58">
        <v>8</v>
      </c>
      <c r="K425" s="58" t="s">
        <v>202</v>
      </c>
      <c r="L425" s="58">
        <v>1768</v>
      </c>
      <c r="M425" s="58" t="s">
        <v>5887</v>
      </c>
      <c r="N425" s="58" t="s">
        <v>6204</v>
      </c>
      <c r="O425" s="58">
        <v>14478646</v>
      </c>
      <c r="P425" s="58" t="s">
        <v>6329</v>
      </c>
    </row>
    <row r="426" spans="1:16" x14ac:dyDescent="0.25">
      <c r="A426" s="58">
        <v>10425</v>
      </c>
      <c r="B426" s="58" t="s">
        <v>5459</v>
      </c>
      <c r="C426" s="58" t="s">
        <v>1052</v>
      </c>
      <c r="D426" s="58">
        <v>837</v>
      </c>
      <c r="E426" s="58" t="s">
        <v>5375</v>
      </c>
      <c r="F426" s="58">
        <v>462</v>
      </c>
      <c r="G426" s="58" t="s">
        <v>132</v>
      </c>
      <c r="H426" s="58">
        <v>50</v>
      </c>
      <c r="I426" s="58" t="s">
        <v>90</v>
      </c>
      <c r="J426" s="58">
        <v>4</v>
      </c>
      <c r="K426" s="58" t="s">
        <v>202</v>
      </c>
      <c r="L426" s="58">
        <v>1768</v>
      </c>
      <c r="M426" s="58" t="s">
        <v>5888</v>
      </c>
      <c r="N426" s="58" t="s">
        <v>6204</v>
      </c>
      <c r="O426" s="58">
        <v>14765636</v>
      </c>
      <c r="P426" s="58" t="s">
        <v>6329</v>
      </c>
    </row>
    <row r="427" spans="1:16" x14ac:dyDescent="0.25">
      <c r="A427" s="58">
        <v>10426</v>
      </c>
      <c r="B427" s="58" t="s">
        <v>5459</v>
      </c>
      <c r="C427" s="58" t="s">
        <v>1052</v>
      </c>
      <c r="D427" s="58">
        <v>837</v>
      </c>
      <c r="E427" s="58" t="s">
        <v>5375</v>
      </c>
      <c r="F427" s="58">
        <v>462</v>
      </c>
      <c r="G427" s="58" t="s">
        <v>132</v>
      </c>
      <c r="H427" s="58">
        <v>50</v>
      </c>
      <c r="I427" s="58" t="s">
        <v>110</v>
      </c>
      <c r="J427" s="58">
        <v>8</v>
      </c>
      <c r="K427" s="58" t="s">
        <v>213</v>
      </c>
      <c r="L427" s="58">
        <v>2768</v>
      </c>
      <c r="M427" s="58" t="s">
        <v>5889</v>
      </c>
      <c r="N427" s="58" t="s">
        <v>6204</v>
      </c>
      <c r="O427" s="58">
        <v>14909131</v>
      </c>
      <c r="P427" s="58" t="s">
        <v>6329</v>
      </c>
    </row>
    <row r="428" spans="1:16" x14ac:dyDescent="0.25">
      <c r="A428" s="58">
        <v>10427</v>
      </c>
      <c r="B428" s="58" t="s">
        <v>5460</v>
      </c>
      <c r="C428" s="58" t="s">
        <v>1052</v>
      </c>
      <c r="D428" s="58">
        <v>837</v>
      </c>
      <c r="E428" s="58" t="s">
        <v>5375</v>
      </c>
      <c r="F428" s="58">
        <v>462</v>
      </c>
      <c r="G428" s="58" t="s">
        <v>132</v>
      </c>
      <c r="H428" s="58">
        <v>50</v>
      </c>
      <c r="I428" s="58" t="s">
        <v>114</v>
      </c>
      <c r="J428" s="58">
        <v>12</v>
      </c>
      <c r="K428" s="58" t="s">
        <v>206</v>
      </c>
      <c r="L428" s="58">
        <v>1384</v>
      </c>
      <c r="M428" s="58" t="s">
        <v>5890</v>
      </c>
      <c r="N428" s="58" t="s">
        <v>6205</v>
      </c>
      <c r="O428" s="58">
        <v>15052626</v>
      </c>
      <c r="P428" s="58" t="s">
        <v>6286</v>
      </c>
    </row>
    <row r="429" spans="1:16" x14ac:dyDescent="0.25">
      <c r="A429" s="58">
        <v>10428</v>
      </c>
      <c r="B429" s="58" t="s">
        <v>5459</v>
      </c>
      <c r="C429" s="58" t="s">
        <v>1052</v>
      </c>
      <c r="D429" s="58">
        <v>837</v>
      </c>
      <c r="E429" s="58" t="s">
        <v>5375</v>
      </c>
      <c r="F429" s="58">
        <v>462</v>
      </c>
      <c r="G429" s="58" t="s">
        <v>132</v>
      </c>
      <c r="H429" s="58">
        <v>50</v>
      </c>
      <c r="I429" s="58" t="s">
        <v>90</v>
      </c>
      <c r="J429" s="58">
        <v>4</v>
      </c>
      <c r="K429" s="58" t="s">
        <v>213</v>
      </c>
      <c r="L429" s="58">
        <v>2768</v>
      </c>
      <c r="M429" s="58" t="s">
        <v>5891</v>
      </c>
      <c r="N429" s="58" t="s">
        <v>6204</v>
      </c>
      <c r="O429" s="58">
        <v>15196121</v>
      </c>
      <c r="P429" s="58" t="s">
        <v>6329</v>
      </c>
    </row>
    <row r="430" spans="1:16" x14ac:dyDescent="0.25">
      <c r="A430" s="58">
        <v>10429</v>
      </c>
      <c r="B430" s="58" t="s">
        <v>5459</v>
      </c>
      <c r="C430" s="58" t="s">
        <v>1052</v>
      </c>
      <c r="D430" s="58">
        <v>837</v>
      </c>
      <c r="E430" s="58" t="s">
        <v>5375</v>
      </c>
      <c r="F430" s="58">
        <v>462</v>
      </c>
      <c r="G430" s="58" t="s">
        <v>132</v>
      </c>
      <c r="H430" s="58">
        <v>50</v>
      </c>
      <c r="I430" s="58" t="s">
        <v>114</v>
      </c>
      <c r="J430" s="58">
        <v>12</v>
      </c>
      <c r="K430" s="58" t="s">
        <v>261</v>
      </c>
      <c r="L430" s="58">
        <v>2384</v>
      </c>
      <c r="M430" s="58" t="s">
        <v>5892</v>
      </c>
      <c r="N430" s="58" t="s">
        <v>6204</v>
      </c>
      <c r="O430" s="58">
        <v>15483111</v>
      </c>
      <c r="P430" s="58" t="s">
        <v>6329</v>
      </c>
    </row>
    <row r="431" spans="1:16" x14ac:dyDescent="0.25">
      <c r="A431" s="58">
        <v>10430</v>
      </c>
      <c r="B431" s="58" t="s">
        <v>5459</v>
      </c>
      <c r="C431" s="58" t="s">
        <v>1052</v>
      </c>
      <c r="D431" s="58">
        <v>837</v>
      </c>
      <c r="E431" s="58" t="s">
        <v>5375</v>
      </c>
      <c r="F431" s="58">
        <v>462</v>
      </c>
      <c r="G431" s="58" t="s">
        <v>132</v>
      </c>
      <c r="H431" s="58">
        <v>50</v>
      </c>
      <c r="I431" s="58" t="s">
        <v>99</v>
      </c>
      <c r="J431" s="58">
        <v>16</v>
      </c>
      <c r="K431" s="58" t="s">
        <v>261</v>
      </c>
      <c r="L431" s="58">
        <v>2384</v>
      </c>
      <c r="M431" s="58" t="s">
        <v>5893</v>
      </c>
      <c r="N431" s="58" t="s">
        <v>6204</v>
      </c>
      <c r="O431" s="58">
        <v>15483111</v>
      </c>
      <c r="P431" s="58" t="s">
        <v>6329</v>
      </c>
    </row>
    <row r="432" spans="1:16" x14ac:dyDescent="0.25">
      <c r="A432" s="58">
        <v>10431</v>
      </c>
      <c r="B432" s="58" t="s">
        <v>5460</v>
      </c>
      <c r="C432" s="58" t="s">
        <v>1052</v>
      </c>
      <c r="D432" s="58">
        <v>837</v>
      </c>
      <c r="E432" s="58" t="s">
        <v>5375</v>
      </c>
      <c r="F432" s="58">
        <v>462</v>
      </c>
      <c r="G432" s="58" t="s">
        <v>132</v>
      </c>
      <c r="H432" s="58">
        <v>50</v>
      </c>
      <c r="I432" s="58" t="s">
        <v>110</v>
      </c>
      <c r="J432" s="58">
        <v>8</v>
      </c>
      <c r="K432" s="58" t="s">
        <v>202</v>
      </c>
      <c r="L432" s="58">
        <v>1768</v>
      </c>
      <c r="M432" s="58" t="s">
        <v>5894</v>
      </c>
      <c r="N432" s="58" t="s">
        <v>6205</v>
      </c>
      <c r="O432" s="58">
        <v>15770101</v>
      </c>
      <c r="P432" s="58" t="s">
        <v>6286</v>
      </c>
    </row>
    <row r="433" spans="1:16" x14ac:dyDescent="0.25">
      <c r="A433" s="58">
        <v>10432</v>
      </c>
      <c r="B433" s="58" t="s">
        <v>5460</v>
      </c>
      <c r="C433" s="58" t="s">
        <v>1052</v>
      </c>
      <c r="D433" s="58">
        <v>837</v>
      </c>
      <c r="E433" s="58" t="s">
        <v>5375</v>
      </c>
      <c r="F433" s="58">
        <v>462</v>
      </c>
      <c r="G433" s="58" t="s">
        <v>132</v>
      </c>
      <c r="H433" s="58">
        <v>50</v>
      </c>
      <c r="I433" s="58" t="s">
        <v>99</v>
      </c>
      <c r="J433" s="58">
        <v>16</v>
      </c>
      <c r="K433" s="58" t="s">
        <v>261</v>
      </c>
      <c r="L433" s="58">
        <v>2384</v>
      </c>
      <c r="M433" s="58" t="s">
        <v>5895</v>
      </c>
      <c r="N433" s="58" t="s">
        <v>6205</v>
      </c>
      <c r="O433" s="58">
        <v>16200586</v>
      </c>
      <c r="P433" s="58" t="s">
        <v>6286</v>
      </c>
    </row>
    <row r="434" spans="1:16" x14ac:dyDescent="0.25">
      <c r="A434" s="58">
        <v>10433</v>
      </c>
      <c r="B434" s="58" t="s">
        <v>5459</v>
      </c>
      <c r="C434" s="58" t="s">
        <v>1052</v>
      </c>
      <c r="D434" s="58">
        <v>837</v>
      </c>
      <c r="E434" s="58" t="s">
        <v>5375</v>
      </c>
      <c r="F434" s="58">
        <v>462</v>
      </c>
      <c r="G434" s="58" t="s">
        <v>132</v>
      </c>
      <c r="H434" s="58">
        <v>50</v>
      </c>
      <c r="I434" s="58" t="s">
        <v>114</v>
      </c>
      <c r="J434" s="58">
        <v>12</v>
      </c>
      <c r="K434" s="58" t="s">
        <v>202</v>
      </c>
      <c r="L434" s="58">
        <v>1768</v>
      </c>
      <c r="M434" s="58" t="s">
        <v>5896</v>
      </c>
      <c r="N434" s="58" t="s">
        <v>6204</v>
      </c>
      <c r="O434" s="58">
        <v>16200586</v>
      </c>
      <c r="P434" s="58" t="s">
        <v>6329</v>
      </c>
    </row>
    <row r="435" spans="1:16" x14ac:dyDescent="0.25">
      <c r="A435" s="58">
        <v>10434</v>
      </c>
      <c r="B435" s="58" t="s">
        <v>5459</v>
      </c>
      <c r="C435" s="58" t="s">
        <v>1052</v>
      </c>
      <c r="D435" s="58">
        <v>837</v>
      </c>
      <c r="E435" s="58" t="s">
        <v>5375</v>
      </c>
      <c r="F435" s="58">
        <v>462</v>
      </c>
      <c r="G435" s="58" t="s">
        <v>132</v>
      </c>
      <c r="H435" s="58">
        <v>50</v>
      </c>
      <c r="I435" s="58" t="s">
        <v>110</v>
      </c>
      <c r="J435" s="58">
        <v>8</v>
      </c>
      <c r="K435" s="58" t="s">
        <v>213</v>
      </c>
      <c r="L435" s="58">
        <v>2768</v>
      </c>
      <c r="M435" s="58" t="s">
        <v>5897</v>
      </c>
      <c r="N435" s="58" t="s">
        <v>6204</v>
      </c>
      <c r="O435" s="58">
        <v>16200586</v>
      </c>
      <c r="P435" s="58" t="s">
        <v>6329</v>
      </c>
    </row>
    <row r="436" spans="1:16" x14ac:dyDescent="0.25">
      <c r="A436" s="58">
        <v>10435</v>
      </c>
      <c r="B436" s="58" t="s">
        <v>5459</v>
      </c>
      <c r="C436" s="58" t="s">
        <v>1052</v>
      </c>
      <c r="D436" s="58">
        <v>837</v>
      </c>
      <c r="E436" s="58" t="s">
        <v>5375</v>
      </c>
      <c r="F436" s="58">
        <v>462</v>
      </c>
      <c r="G436" s="58" t="s">
        <v>132</v>
      </c>
      <c r="H436" s="58">
        <v>50</v>
      </c>
      <c r="I436" s="58" t="s">
        <v>99</v>
      </c>
      <c r="J436" s="58">
        <v>16</v>
      </c>
      <c r="K436" s="58" t="s">
        <v>202</v>
      </c>
      <c r="L436" s="58">
        <v>1768</v>
      </c>
      <c r="M436" s="58" t="s">
        <v>5898</v>
      </c>
      <c r="N436" s="58" t="s">
        <v>6204</v>
      </c>
      <c r="O436" s="58">
        <v>16918061</v>
      </c>
      <c r="P436" s="58" t="s">
        <v>6329</v>
      </c>
    </row>
    <row r="437" spans="1:16" x14ac:dyDescent="0.25">
      <c r="A437" s="58">
        <v>10436</v>
      </c>
      <c r="B437" s="58" t="s">
        <v>5461</v>
      </c>
      <c r="C437" s="58" t="s">
        <v>986</v>
      </c>
      <c r="D437" s="58">
        <v>906</v>
      </c>
      <c r="E437" s="58" t="s">
        <v>5379</v>
      </c>
      <c r="F437" s="58">
        <v>481</v>
      </c>
      <c r="G437" s="58" t="s">
        <v>132</v>
      </c>
      <c r="H437" s="58">
        <v>50</v>
      </c>
      <c r="I437" s="58" t="s">
        <v>99</v>
      </c>
      <c r="J437" s="58">
        <v>16</v>
      </c>
      <c r="K437" s="58" t="s">
        <v>206</v>
      </c>
      <c r="L437" s="58">
        <v>1384</v>
      </c>
      <c r="M437" s="58" t="s">
        <v>5899</v>
      </c>
      <c r="N437" s="58" t="s">
        <v>6206</v>
      </c>
      <c r="O437" s="58">
        <v>16200586</v>
      </c>
      <c r="P437" s="58" t="s">
        <v>6330</v>
      </c>
    </row>
    <row r="438" spans="1:16" x14ac:dyDescent="0.25">
      <c r="A438" s="58">
        <v>10437</v>
      </c>
      <c r="B438" s="58" t="s">
        <v>263</v>
      </c>
      <c r="C438" s="58" t="s">
        <v>340</v>
      </c>
      <c r="D438" s="58">
        <v>963</v>
      </c>
      <c r="E438" s="58" t="s">
        <v>5389</v>
      </c>
      <c r="F438" s="58">
        <v>526</v>
      </c>
      <c r="G438" s="58" t="s">
        <v>134</v>
      </c>
      <c r="H438" s="58">
        <v>45</v>
      </c>
      <c r="I438" s="58" t="s">
        <v>110</v>
      </c>
      <c r="J438" s="58">
        <v>8</v>
      </c>
      <c r="K438" s="58" t="s">
        <v>213</v>
      </c>
      <c r="L438" s="58">
        <v>2768</v>
      </c>
      <c r="M438" s="58" t="s">
        <v>5900</v>
      </c>
      <c r="N438" s="58" t="s">
        <v>6207</v>
      </c>
      <c r="O438" s="58">
        <v>12914407</v>
      </c>
      <c r="P438" s="58" t="s">
        <v>6331</v>
      </c>
    </row>
    <row r="439" spans="1:16" x14ac:dyDescent="0.25">
      <c r="A439" s="58">
        <v>10438</v>
      </c>
      <c r="B439" s="58" t="s">
        <v>263</v>
      </c>
      <c r="C439" s="58" t="s">
        <v>340</v>
      </c>
      <c r="D439" s="58">
        <v>963</v>
      </c>
      <c r="E439" s="58" t="s">
        <v>5389</v>
      </c>
      <c r="F439" s="58">
        <v>526</v>
      </c>
      <c r="G439" s="58" t="s">
        <v>134</v>
      </c>
      <c r="H439" s="58">
        <v>45</v>
      </c>
      <c r="I439" s="58" t="s">
        <v>110</v>
      </c>
      <c r="J439" s="58">
        <v>8</v>
      </c>
      <c r="K439" s="58" t="s">
        <v>261</v>
      </c>
      <c r="L439" s="58">
        <v>2384</v>
      </c>
      <c r="M439" s="58" t="s">
        <v>5901</v>
      </c>
      <c r="N439" s="58" t="s">
        <v>6207</v>
      </c>
      <c r="O439" s="58">
        <v>12914407</v>
      </c>
      <c r="P439" s="58" t="s">
        <v>6331</v>
      </c>
    </row>
    <row r="440" spans="1:16" x14ac:dyDescent="0.25">
      <c r="A440" s="58">
        <v>10439</v>
      </c>
      <c r="B440" s="58" t="s">
        <v>263</v>
      </c>
      <c r="C440" s="58" t="s">
        <v>340</v>
      </c>
      <c r="D440" s="58">
        <v>963</v>
      </c>
      <c r="E440" s="58" t="s">
        <v>5389</v>
      </c>
      <c r="F440" s="58">
        <v>526</v>
      </c>
      <c r="G440" s="58" t="s">
        <v>134</v>
      </c>
      <c r="H440" s="58">
        <v>45</v>
      </c>
      <c r="I440" s="58" t="s">
        <v>110</v>
      </c>
      <c r="J440" s="58">
        <v>8</v>
      </c>
      <c r="K440" s="58" t="s">
        <v>261</v>
      </c>
      <c r="L440" s="58">
        <v>2384</v>
      </c>
      <c r="M440" s="58" t="s">
        <v>5902</v>
      </c>
      <c r="N440" s="58" t="s">
        <v>6207</v>
      </c>
      <c r="O440" s="58">
        <v>12914407</v>
      </c>
      <c r="P440" s="58" t="s">
        <v>6331</v>
      </c>
    </row>
    <row r="441" spans="1:16" x14ac:dyDescent="0.25">
      <c r="A441" s="58">
        <v>10440</v>
      </c>
      <c r="B441" s="58" t="s">
        <v>263</v>
      </c>
      <c r="C441" s="58" t="s">
        <v>340</v>
      </c>
      <c r="D441" s="58">
        <v>963</v>
      </c>
      <c r="E441" s="58" t="s">
        <v>5389</v>
      </c>
      <c r="F441" s="58">
        <v>526</v>
      </c>
      <c r="G441" s="58" t="s">
        <v>134</v>
      </c>
      <c r="H441" s="58">
        <v>45</v>
      </c>
      <c r="I441" s="58" t="s">
        <v>110</v>
      </c>
      <c r="J441" s="58">
        <v>8</v>
      </c>
      <c r="K441" s="58" t="s">
        <v>202</v>
      </c>
      <c r="L441" s="58">
        <v>1768</v>
      </c>
      <c r="M441" s="58" t="s">
        <v>5903</v>
      </c>
      <c r="N441" s="58" t="s">
        <v>6207</v>
      </c>
      <c r="O441" s="58">
        <v>12914407</v>
      </c>
      <c r="P441" s="58" t="s">
        <v>6331</v>
      </c>
    </row>
    <row r="442" spans="1:16" x14ac:dyDescent="0.25">
      <c r="A442" s="58">
        <v>10441</v>
      </c>
      <c r="B442" s="58" t="s">
        <v>263</v>
      </c>
      <c r="C442" s="58" t="s">
        <v>340</v>
      </c>
      <c r="D442" s="58">
        <v>963</v>
      </c>
      <c r="E442" s="58" t="s">
        <v>5389</v>
      </c>
      <c r="F442" s="58">
        <v>526</v>
      </c>
      <c r="G442" s="58" t="s">
        <v>134</v>
      </c>
      <c r="H442" s="58">
        <v>45</v>
      </c>
      <c r="I442" s="58" t="s">
        <v>99</v>
      </c>
      <c r="J442" s="58">
        <v>16</v>
      </c>
      <c r="K442" s="58" t="s">
        <v>261</v>
      </c>
      <c r="L442" s="58">
        <v>2384</v>
      </c>
      <c r="M442" s="58" t="s">
        <v>5904</v>
      </c>
      <c r="N442" s="58" t="s">
        <v>6207</v>
      </c>
      <c r="O442" s="58">
        <v>14349357</v>
      </c>
      <c r="P442" s="58" t="s">
        <v>6331</v>
      </c>
    </row>
    <row r="443" spans="1:16" x14ac:dyDescent="0.25">
      <c r="A443" s="58">
        <v>10442</v>
      </c>
      <c r="B443" s="58" t="s">
        <v>263</v>
      </c>
      <c r="C443" s="58" t="s">
        <v>340</v>
      </c>
      <c r="D443" s="58">
        <v>963</v>
      </c>
      <c r="E443" s="58" t="s">
        <v>5389</v>
      </c>
      <c r="F443" s="58">
        <v>526</v>
      </c>
      <c r="G443" s="58" t="s">
        <v>134</v>
      </c>
      <c r="H443" s="58">
        <v>45</v>
      </c>
      <c r="I443" s="58" t="s">
        <v>110</v>
      </c>
      <c r="J443" s="58">
        <v>8</v>
      </c>
      <c r="K443" s="58" t="s">
        <v>202</v>
      </c>
      <c r="L443" s="58">
        <v>1768</v>
      </c>
      <c r="M443" s="58" t="s">
        <v>5905</v>
      </c>
      <c r="N443" s="58" t="s">
        <v>6207</v>
      </c>
      <c r="O443" s="58">
        <v>14349357</v>
      </c>
      <c r="P443" s="58" t="s">
        <v>6331</v>
      </c>
    </row>
    <row r="444" spans="1:16" x14ac:dyDescent="0.25">
      <c r="A444" s="58">
        <v>10443</v>
      </c>
      <c r="B444" s="58" t="s">
        <v>263</v>
      </c>
      <c r="C444" s="58" t="s">
        <v>340</v>
      </c>
      <c r="D444" s="58">
        <v>963</v>
      </c>
      <c r="E444" s="58" t="s">
        <v>5389</v>
      </c>
      <c r="F444" s="58">
        <v>526</v>
      </c>
      <c r="G444" s="58" t="s">
        <v>134</v>
      </c>
      <c r="H444" s="58">
        <v>45</v>
      </c>
      <c r="I444" s="58" t="s">
        <v>110</v>
      </c>
      <c r="J444" s="58">
        <v>8</v>
      </c>
      <c r="K444" s="58" t="s">
        <v>213</v>
      </c>
      <c r="L444" s="58">
        <v>2768</v>
      </c>
      <c r="M444" s="58" t="s">
        <v>5900</v>
      </c>
      <c r="N444" s="58" t="s">
        <v>6207</v>
      </c>
      <c r="O444" s="58">
        <v>14349357</v>
      </c>
      <c r="P444" s="58" t="s">
        <v>6331</v>
      </c>
    </row>
    <row r="445" spans="1:16" x14ac:dyDescent="0.25">
      <c r="A445" s="58">
        <v>10444</v>
      </c>
      <c r="B445" s="58" t="s">
        <v>263</v>
      </c>
      <c r="C445" s="58" t="s">
        <v>340</v>
      </c>
      <c r="D445" s="58">
        <v>963</v>
      </c>
      <c r="E445" s="58" t="s">
        <v>5389</v>
      </c>
      <c r="F445" s="58">
        <v>526</v>
      </c>
      <c r="G445" s="58" t="s">
        <v>134</v>
      </c>
      <c r="H445" s="58">
        <v>45</v>
      </c>
      <c r="I445" s="58" t="s">
        <v>99</v>
      </c>
      <c r="J445" s="58">
        <v>16</v>
      </c>
      <c r="K445" s="58" t="s">
        <v>213</v>
      </c>
      <c r="L445" s="58">
        <v>2768</v>
      </c>
      <c r="M445" s="58" t="s">
        <v>5906</v>
      </c>
      <c r="N445" s="58" t="s">
        <v>6207</v>
      </c>
      <c r="O445" s="58">
        <v>14349357</v>
      </c>
      <c r="P445" s="58" t="s">
        <v>6331</v>
      </c>
    </row>
    <row r="446" spans="1:16" x14ac:dyDescent="0.25">
      <c r="A446" s="58">
        <v>10445</v>
      </c>
      <c r="B446" s="58" t="s">
        <v>263</v>
      </c>
      <c r="C446" s="58" t="s">
        <v>340</v>
      </c>
      <c r="D446" s="58">
        <v>963</v>
      </c>
      <c r="E446" s="58" t="s">
        <v>5389</v>
      </c>
      <c r="F446" s="58">
        <v>526</v>
      </c>
      <c r="G446" s="58" t="s">
        <v>134</v>
      </c>
      <c r="H446" s="58">
        <v>45</v>
      </c>
      <c r="I446" s="58" t="s">
        <v>99</v>
      </c>
      <c r="J446" s="58">
        <v>16</v>
      </c>
      <c r="K446" s="58" t="s">
        <v>213</v>
      </c>
      <c r="L446" s="58">
        <v>2768</v>
      </c>
      <c r="M446" s="58" t="s">
        <v>5906</v>
      </c>
      <c r="N446" s="58" t="s">
        <v>6207</v>
      </c>
      <c r="O446" s="58">
        <v>15784307</v>
      </c>
      <c r="P446" s="58" t="s">
        <v>6331</v>
      </c>
    </row>
    <row r="447" spans="1:16" x14ac:dyDescent="0.25">
      <c r="A447" s="58">
        <v>10446</v>
      </c>
      <c r="B447" s="58" t="s">
        <v>263</v>
      </c>
      <c r="C447" s="58" t="s">
        <v>340</v>
      </c>
      <c r="D447" s="58">
        <v>963</v>
      </c>
      <c r="E447" s="58" t="s">
        <v>5389</v>
      </c>
      <c r="F447" s="58">
        <v>526</v>
      </c>
      <c r="G447" s="58" t="s">
        <v>134</v>
      </c>
      <c r="H447" s="58">
        <v>45</v>
      </c>
      <c r="I447" s="58" t="s">
        <v>99</v>
      </c>
      <c r="J447" s="58">
        <v>16</v>
      </c>
      <c r="K447" s="58" t="s">
        <v>202</v>
      </c>
      <c r="L447" s="58">
        <v>1768</v>
      </c>
      <c r="M447" s="58" t="s">
        <v>5907</v>
      </c>
      <c r="N447" s="58" t="s">
        <v>6207</v>
      </c>
      <c r="O447" s="58">
        <v>15784307</v>
      </c>
      <c r="P447" s="58" t="s">
        <v>6331</v>
      </c>
    </row>
    <row r="448" spans="1:16" x14ac:dyDescent="0.25">
      <c r="A448" s="58">
        <v>10447</v>
      </c>
      <c r="B448" s="58" t="s">
        <v>263</v>
      </c>
      <c r="C448" s="58" t="s">
        <v>340</v>
      </c>
      <c r="D448" s="58">
        <v>963</v>
      </c>
      <c r="E448" s="58" t="s">
        <v>5389</v>
      </c>
      <c r="F448" s="58">
        <v>526</v>
      </c>
      <c r="G448" s="58" t="s">
        <v>134</v>
      </c>
      <c r="H448" s="58">
        <v>45</v>
      </c>
      <c r="I448" s="58" t="s">
        <v>211</v>
      </c>
      <c r="J448" s="58">
        <v>32</v>
      </c>
      <c r="K448" s="58" t="s">
        <v>261</v>
      </c>
      <c r="L448" s="58">
        <v>2384</v>
      </c>
      <c r="M448" s="58" t="s">
        <v>5908</v>
      </c>
      <c r="N448" s="58" t="s">
        <v>6207</v>
      </c>
      <c r="O448" s="58">
        <v>15784307</v>
      </c>
      <c r="P448" s="58" t="s">
        <v>6331</v>
      </c>
    </row>
    <row r="449" spans="1:16" x14ac:dyDescent="0.25">
      <c r="A449" s="58">
        <v>10448</v>
      </c>
      <c r="B449" s="58" t="s">
        <v>190</v>
      </c>
      <c r="C449" s="58" t="s">
        <v>336</v>
      </c>
      <c r="D449" s="58">
        <v>1062</v>
      </c>
      <c r="E449" s="58" t="s">
        <v>5389</v>
      </c>
      <c r="F449" s="58">
        <v>526</v>
      </c>
      <c r="G449" s="58" t="s">
        <v>4114</v>
      </c>
      <c r="H449" s="58">
        <v>55</v>
      </c>
      <c r="I449" s="58" t="s">
        <v>99</v>
      </c>
      <c r="J449" s="58">
        <v>16</v>
      </c>
      <c r="K449" s="58" t="s">
        <v>202</v>
      </c>
      <c r="L449" s="58">
        <v>1768</v>
      </c>
      <c r="M449" s="58" t="s">
        <v>5909</v>
      </c>
      <c r="N449" s="58" t="s">
        <v>6167</v>
      </c>
      <c r="O449" s="58">
        <v>11048972</v>
      </c>
      <c r="P449" s="58" t="s">
        <v>6296</v>
      </c>
    </row>
    <row r="450" spans="1:16" x14ac:dyDescent="0.25">
      <c r="A450" s="58">
        <v>10449</v>
      </c>
      <c r="B450" s="58" t="s">
        <v>3065</v>
      </c>
      <c r="C450" s="58" t="s">
        <v>331</v>
      </c>
      <c r="D450" s="58">
        <v>1102</v>
      </c>
      <c r="E450" s="58" t="s">
        <v>5389</v>
      </c>
      <c r="F450" s="58">
        <v>526</v>
      </c>
      <c r="G450" s="58" t="s">
        <v>4114</v>
      </c>
      <c r="H450" s="58">
        <v>55</v>
      </c>
      <c r="I450" s="58" t="s">
        <v>110</v>
      </c>
      <c r="J450" s="58">
        <v>8</v>
      </c>
      <c r="K450" s="58" t="s">
        <v>206</v>
      </c>
      <c r="L450" s="58">
        <v>1384</v>
      </c>
      <c r="M450" s="58" t="s">
        <v>5910</v>
      </c>
      <c r="N450" s="58" t="s">
        <v>6208</v>
      </c>
      <c r="O450" s="58">
        <v>12900201</v>
      </c>
      <c r="P450" s="58" t="s">
        <v>6332</v>
      </c>
    </row>
    <row r="451" spans="1:16" x14ac:dyDescent="0.25">
      <c r="A451" s="58">
        <v>10450</v>
      </c>
      <c r="B451" s="58" t="s">
        <v>194</v>
      </c>
      <c r="C451" s="58" t="s">
        <v>334</v>
      </c>
      <c r="D451" s="58">
        <v>1039</v>
      </c>
      <c r="E451" s="58" t="s">
        <v>5388</v>
      </c>
      <c r="F451" s="58">
        <v>526</v>
      </c>
      <c r="G451" s="58" t="s">
        <v>134</v>
      </c>
      <c r="H451" s="58">
        <v>45</v>
      </c>
      <c r="I451" s="58" t="s">
        <v>110</v>
      </c>
      <c r="J451" s="58">
        <v>8</v>
      </c>
      <c r="K451" s="58" t="s">
        <v>202</v>
      </c>
      <c r="L451" s="58">
        <v>1768</v>
      </c>
      <c r="M451" s="58" t="s">
        <v>5911</v>
      </c>
      <c r="N451" s="58" t="s">
        <v>6208</v>
      </c>
      <c r="O451" s="58">
        <v>12182726</v>
      </c>
      <c r="P451" s="58" t="s">
        <v>6333</v>
      </c>
    </row>
    <row r="452" spans="1:16" x14ac:dyDescent="0.25">
      <c r="A452" s="58">
        <v>10451</v>
      </c>
      <c r="B452" s="58" t="s">
        <v>189</v>
      </c>
      <c r="C452" s="58" t="s">
        <v>329</v>
      </c>
      <c r="D452" s="58">
        <v>787</v>
      </c>
      <c r="E452" s="58" t="s">
        <v>5387</v>
      </c>
      <c r="F452" s="58">
        <v>526</v>
      </c>
      <c r="G452" s="58" t="s">
        <v>132</v>
      </c>
      <c r="H452" s="58">
        <v>50</v>
      </c>
      <c r="I452" s="58" t="s">
        <v>110</v>
      </c>
      <c r="J452" s="58">
        <v>8</v>
      </c>
      <c r="K452" s="58" t="s">
        <v>4117</v>
      </c>
      <c r="L452" s="58">
        <v>1268</v>
      </c>
      <c r="M452" s="58" t="s">
        <v>5912</v>
      </c>
      <c r="N452" s="58" t="s">
        <v>6208</v>
      </c>
      <c r="O452" s="58">
        <v>10905333</v>
      </c>
      <c r="P452" s="58" t="s">
        <v>6334</v>
      </c>
    </row>
    <row r="453" spans="1:16" x14ac:dyDescent="0.25">
      <c r="A453" s="58">
        <v>10452</v>
      </c>
      <c r="B453" s="58" t="s">
        <v>5462</v>
      </c>
      <c r="C453" s="58" t="s">
        <v>337</v>
      </c>
      <c r="D453" s="58">
        <v>933</v>
      </c>
      <c r="E453" s="58" t="s">
        <v>5387</v>
      </c>
      <c r="F453" s="58">
        <v>526</v>
      </c>
      <c r="G453" s="58" t="s">
        <v>134</v>
      </c>
      <c r="H453" s="58">
        <v>45</v>
      </c>
      <c r="I453" s="58" t="s">
        <v>110</v>
      </c>
      <c r="J453" s="58">
        <v>8</v>
      </c>
      <c r="K453" s="58" t="s">
        <v>206</v>
      </c>
      <c r="L453" s="58">
        <v>1384</v>
      </c>
      <c r="M453" s="58" t="s">
        <v>5913</v>
      </c>
      <c r="N453" s="58" t="s">
        <v>6209</v>
      </c>
      <c r="O453" s="58">
        <v>12900201</v>
      </c>
      <c r="P453" s="58" t="s">
        <v>6329</v>
      </c>
    </row>
    <row r="454" spans="1:16" x14ac:dyDescent="0.25">
      <c r="A454" s="58">
        <v>10453</v>
      </c>
      <c r="B454" s="58" t="s">
        <v>199</v>
      </c>
      <c r="C454" s="58" t="s">
        <v>337</v>
      </c>
      <c r="D454" s="58">
        <v>933</v>
      </c>
      <c r="E454" s="58" t="s">
        <v>5387</v>
      </c>
      <c r="F454" s="58">
        <v>526</v>
      </c>
      <c r="G454" s="58" t="s">
        <v>132</v>
      </c>
      <c r="H454" s="58">
        <v>50</v>
      </c>
      <c r="I454" s="58" t="s">
        <v>110</v>
      </c>
      <c r="J454" s="58">
        <v>8</v>
      </c>
      <c r="K454" s="58" t="s">
        <v>206</v>
      </c>
      <c r="L454" s="58">
        <v>1384</v>
      </c>
      <c r="M454" s="58" t="s">
        <v>5914</v>
      </c>
      <c r="N454" s="58" t="s">
        <v>6210</v>
      </c>
      <c r="O454" s="58">
        <v>12914407</v>
      </c>
      <c r="P454" s="58" t="s">
        <v>6333</v>
      </c>
    </row>
    <row r="455" spans="1:16" x14ac:dyDescent="0.25">
      <c r="A455" s="58">
        <v>10454</v>
      </c>
      <c r="B455" s="58" t="s">
        <v>199</v>
      </c>
      <c r="C455" s="58" t="s">
        <v>337</v>
      </c>
      <c r="D455" s="58">
        <v>933</v>
      </c>
      <c r="E455" s="58" t="s">
        <v>5387</v>
      </c>
      <c r="F455" s="58">
        <v>526</v>
      </c>
      <c r="G455" s="58" t="s">
        <v>132</v>
      </c>
      <c r="H455" s="58">
        <v>50</v>
      </c>
      <c r="I455" s="58" t="s">
        <v>110</v>
      </c>
      <c r="J455" s="58">
        <v>8</v>
      </c>
      <c r="K455" s="58" t="s">
        <v>202</v>
      </c>
      <c r="L455" s="58">
        <v>1768</v>
      </c>
      <c r="M455" s="58" t="s">
        <v>5915</v>
      </c>
      <c r="N455" s="58" t="s">
        <v>6210</v>
      </c>
      <c r="O455" s="58">
        <v>14191656</v>
      </c>
      <c r="P455" s="58" t="s">
        <v>6333</v>
      </c>
    </row>
    <row r="456" spans="1:16" x14ac:dyDescent="0.25">
      <c r="A456" s="58">
        <v>10455</v>
      </c>
      <c r="B456" s="58" t="s">
        <v>5462</v>
      </c>
      <c r="C456" s="58" t="s">
        <v>337</v>
      </c>
      <c r="D456" s="58">
        <v>933</v>
      </c>
      <c r="E456" s="58" t="s">
        <v>5387</v>
      </c>
      <c r="F456" s="58">
        <v>526</v>
      </c>
      <c r="G456" s="58" t="s">
        <v>134</v>
      </c>
      <c r="H456" s="58">
        <v>45</v>
      </c>
      <c r="I456" s="58" t="s">
        <v>110</v>
      </c>
      <c r="J456" s="58">
        <v>8</v>
      </c>
      <c r="K456" s="58" t="s">
        <v>202</v>
      </c>
      <c r="L456" s="58">
        <v>1768</v>
      </c>
      <c r="M456" s="58" t="s">
        <v>5916</v>
      </c>
      <c r="N456" s="58" t="s">
        <v>6209</v>
      </c>
      <c r="O456" s="58">
        <v>14335151</v>
      </c>
      <c r="P456" s="58" t="s">
        <v>6329</v>
      </c>
    </row>
    <row r="457" spans="1:16" x14ac:dyDescent="0.25">
      <c r="A457" s="58">
        <v>10456</v>
      </c>
      <c r="B457" s="58" t="s">
        <v>5463</v>
      </c>
      <c r="C457" s="58" t="s">
        <v>337</v>
      </c>
      <c r="D457" s="58">
        <v>933</v>
      </c>
      <c r="E457" s="58" t="s">
        <v>5387</v>
      </c>
      <c r="F457" s="58">
        <v>526</v>
      </c>
      <c r="G457" s="58" t="s">
        <v>134</v>
      </c>
      <c r="H457" s="58">
        <v>45</v>
      </c>
      <c r="I457" s="58" t="s">
        <v>99</v>
      </c>
      <c r="J457" s="58">
        <v>16</v>
      </c>
      <c r="K457" s="58" t="s">
        <v>206</v>
      </c>
      <c r="L457" s="58">
        <v>1384</v>
      </c>
      <c r="M457" s="58" t="s">
        <v>5917</v>
      </c>
      <c r="N457" s="58" t="s">
        <v>6211</v>
      </c>
      <c r="O457" s="58">
        <v>15052626</v>
      </c>
      <c r="P457" s="58" t="s">
        <v>6329</v>
      </c>
    </row>
    <row r="458" spans="1:16" x14ac:dyDescent="0.25">
      <c r="A458" s="58">
        <v>10457</v>
      </c>
      <c r="B458" s="58" t="s">
        <v>5463</v>
      </c>
      <c r="C458" s="58" t="s">
        <v>337</v>
      </c>
      <c r="D458" s="58">
        <v>933</v>
      </c>
      <c r="E458" s="58" t="s">
        <v>5387</v>
      </c>
      <c r="F458" s="58">
        <v>526</v>
      </c>
      <c r="G458" s="58" t="s">
        <v>134</v>
      </c>
      <c r="H458" s="58">
        <v>45</v>
      </c>
      <c r="I458" s="58" t="s">
        <v>99</v>
      </c>
      <c r="J458" s="58">
        <v>16</v>
      </c>
      <c r="K458" s="58" t="s">
        <v>202</v>
      </c>
      <c r="L458" s="58">
        <v>1768</v>
      </c>
      <c r="M458" s="58" t="s">
        <v>5918</v>
      </c>
      <c r="N458" s="58" t="s">
        <v>6211</v>
      </c>
      <c r="O458" s="58">
        <v>15770101</v>
      </c>
      <c r="P458" s="58" t="s">
        <v>6329</v>
      </c>
    </row>
    <row r="459" spans="1:16" x14ac:dyDescent="0.25">
      <c r="A459" s="58">
        <v>10458</v>
      </c>
      <c r="B459" s="58" t="s">
        <v>5464</v>
      </c>
      <c r="C459" s="58" t="s">
        <v>340</v>
      </c>
      <c r="D459" s="58">
        <v>963</v>
      </c>
      <c r="E459" s="58" t="s">
        <v>5387</v>
      </c>
      <c r="F459" s="58">
        <v>526</v>
      </c>
      <c r="G459" s="58" t="s">
        <v>134</v>
      </c>
      <c r="H459" s="58">
        <v>45</v>
      </c>
      <c r="I459" s="58" t="s">
        <v>99</v>
      </c>
      <c r="J459" s="58">
        <v>16</v>
      </c>
      <c r="K459" s="58" t="s">
        <v>202</v>
      </c>
      <c r="L459" s="58">
        <v>1768</v>
      </c>
      <c r="M459" s="58" t="s">
        <v>5919</v>
      </c>
      <c r="N459" s="58" t="s">
        <v>6212</v>
      </c>
      <c r="O459" s="58">
        <v>13958476</v>
      </c>
      <c r="P459" s="58" t="s">
        <v>6335</v>
      </c>
    </row>
    <row r="460" spans="1:16" x14ac:dyDescent="0.25">
      <c r="A460" s="58">
        <v>10459</v>
      </c>
      <c r="B460" s="58" t="s">
        <v>5462</v>
      </c>
      <c r="C460" s="58" t="s">
        <v>340</v>
      </c>
      <c r="D460" s="58">
        <v>963</v>
      </c>
      <c r="E460" s="58" t="s">
        <v>5387</v>
      </c>
      <c r="F460" s="58">
        <v>526</v>
      </c>
      <c r="G460" s="58" t="s">
        <v>134</v>
      </c>
      <c r="H460" s="58">
        <v>45</v>
      </c>
      <c r="I460" s="58" t="s">
        <v>99</v>
      </c>
      <c r="J460" s="58">
        <v>16</v>
      </c>
      <c r="K460" s="58" t="s">
        <v>206</v>
      </c>
      <c r="L460" s="58">
        <v>1384</v>
      </c>
      <c r="M460" s="58" t="s">
        <v>5920</v>
      </c>
      <c r="N460" s="58" t="s">
        <v>6209</v>
      </c>
      <c r="O460" s="58">
        <v>15066832</v>
      </c>
      <c r="P460" s="58" t="s">
        <v>6329</v>
      </c>
    </row>
    <row r="461" spans="1:16" x14ac:dyDescent="0.25">
      <c r="A461" s="58">
        <v>10460</v>
      </c>
      <c r="B461" s="58" t="s">
        <v>5465</v>
      </c>
      <c r="C461" s="58" t="s">
        <v>336</v>
      </c>
      <c r="D461" s="58">
        <v>1062</v>
      </c>
      <c r="E461" s="58" t="s">
        <v>5387</v>
      </c>
      <c r="F461" s="58">
        <v>526</v>
      </c>
      <c r="G461" s="58" t="s">
        <v>132</v>
      </c>
      <c r="H461" s="58">
        <v>50</v>
      </c>
      <c r="I461" s="58" t="s">
        <v>110</v>
      </c>
      <c r="J461" s="58">
        <v>8</v>
      </c>
      <c r="K461" s="58" t="s">
        <v>206</v>
      </c>
      <c r="L461" s="58">
        <v>1384</v>
      </c>
      <c r="M461" s="58" t="s">
        <v>5921</v>
      </c>
      <c r="N461" s="58" t="s">
        <v>6213</v>
      </c>
      <c r="O461" s="58">
        <v>11752241</v>
      </c>
      <c r="P461" s="58" t="s">
        <v>6336</v>
      </c>
    </row>
    <row r="462" spans="1:16" x14ac:dyDescent="0.25">
      <c r="A462" s="58">
        <v>10461</v>
      </c>
      <c r="B462" s="58" t="s">
        <v>205</v>
      </c>
      <c r="C462" s="58" t="s">
        <v>336</v>
      </c>
      <c r="D462" s="58">
        <v>1062</v>
      </c>
      <c r="E462" s="58" t="s">
        <v>5387</v>
      </c>
      <c r="F462" s="58">
        <v>526</v>
      </c>
      <c r="G462" s="58" t="s">
        <v>132</v>
      </c>
      <c r="H462" s="58">
        <v>50</v>
      </c>
      <c r="I462" s="58" t="s">
        <v>99</v>
      </c>
      <c r="J462" s="58">
        <v>16</v>
      </c>
      <c r="K462" s="58" t="s">
        <v>206</v>
      </c>
      <c r="L462" s="58">
        <v>1384</v>
      </c>
      <c r="M462" s="58" t="s">
        <v>5922</v>
      </c>
      <c r="N462" s="58" t="s">
        <v>6214</v>
      </c>
      <c r="O462" s="58">
        <v>12182726</v>
      </c>
      <c r="P462" s="58" t="s">
        <v>6333</v>
      </c>
    </row>
    <row r="463" spans="1:16" x14ac:dyDescent="0.25">
      <c r="A463" s="58">
        <v>10462</v>
      </c>
      <c r="B463" s="58" t="s">
        <v>259</v>
      </c>
      <c r="C463" s="58" t="s">
        <v>331</v>
      </c>
      <c r="D463" s="58">
        <v>1102</v>
      </c>
      <c r="E463" s="58" t="s">
        <v>5387</v>
      </c>
      <c r="F463" s="58">
        <v>526</v>
      </c>
      <c r="G463" s="58" t="s">
        <v>200</v>
      </c>
      <c r="H463" s="58">
        <v>60</v>
      </c>
      <c r="I463" s="58" t="s">
        <v>99</v>
      </c>
      <c r="J463" s="58">
        <v>16</v>
      </c>
      <c r="K463" s="58" t="s">
        <v>206</v>
      </c>
      <c r="L463" s="58">
        <v>1384</v>
      </c>
      <c r="M463" s="58" t="s">
        <v>5923</v>
      </c>
      <c r="N463" s="58" t="s">
        <v>6215</v>
      </c>
      <c r="O463" s="58">
        <v>15770101</v>
      </c>
      <c r="P463" s="58" t="s">
        <v>6337</v>
      </c>
    </row>
    <row r="464" spans="1:16" x14ac:dyDescent="0.25">
      <c r="A464" s="58">
        <v>10463</v>
      </c>
      <c r="B464" s="58" t="s">
        <v>199</v>
      </c>
      <c r="C464" s="58" t="s">
        <v>337</v>
      </c>
      <c r="D464" s="58">
        <v>933</v>
      </c>
      <c r="E464" s="58" t="s">
        <v>5386</v>
      </c>
      <c r="F464" s="58">
        <v>536</v>
      </c>
      <c r="G464" s="58" t="s">
        <v>132</v>
      </c>
      <c r="H464" s="58">
        <v>50</v>
      </c>
      <c r="I464" s="58" t="s">
        <v>110</v>
      </c>
      <c r="J464" s="58">
        <v>8</v>
      </c>
      <c r="K464" s="58" t="s">
        <v>202</v>
      </c>
      <c r="L464" s="58">
        <v>1768</v>
      </c>
      <c r="M464" s="58" t="s">
        <v>5924</v>
      </c>
      <c r="N464" s="58" t="s">
        <v>6210</v>
      </c>
      <c r="O464" s="58">
        <v>12469716</v>
      </c>
      <c r="P464" s="58" t="s">
        <v>6333</v>
      </c>
    </row>
    <row r="465" spans="1:16" x14ac:dyDescent="0.25">
      <c r="A465" s="58">
        <v>10464</v>
      </c>
      <c r="B465" s="58" t="s">
        <v>199</v>
      </c>
      <c r="C465" s="58" t="s">
        <v>337</v>
      </c>
      <c r="D465" s="58">
        <v>933</v>
      </c>
      <c r="E465" s="58" t="s">
        <v>5386</v>
      </c>
      <c r="F465" s="58">
        <v>536</v>
      </c>
      <c r="G465" s="58" t="s">
        <v>132</v>
      </c>
      <c r="H465" s="58">
        <v>50</v>
      </c>
      <c r="I465" s="58" t="s">
        <v>99</v>
      </c>
      <c r="J465" s="58">
        <v>16</v>
      </c>
      <c r="K465" s="58" t="s">
        <v>202</v>
      </c>
      <c r="L465" s="58">
        <v>1768</v>
      </c>
      <c r="M465" s="58" t="s">
        <v>5925</v>
      </c>
      <c r="N465" s="58" t="s">
        <v>6210</v>
      </c>
      <c r="O465" s="58">
        <v>12770912</v>
      </c>
      <c r="P465" s="58" t="s">
        <v>6333</v>
      </c>
    </row>
    <row r="466" spans="1:16" x14ac:dyDescent="0.25">
      <c r="A466" s="58">
        <v>10465</v>
      </c>
      <c r="B466" s="58" t="s">
        <v>230</v>
      </c>
      <c r="C466" s="58" t="s">
        <v>337</v>
      </c>
      <c r="D466" s="58">
        <v>933</v>
      </c>
      <c r="E466" s="58" t="s">
        <v>5386</v>
      </c>
      <c r="F466" s="58">
        <v>536</v>
      </c>
      <c r="G466" s="58" t="s">
        <v>132</v>
      </c>
      <c r="H466" s="58">
        <v>50</v>
      </c>
      <c r="I466" s="58" t="s">
        <v>99</v>
      </c>
      <c r="J466" s="58">
        <v>16</v>
      </c>
      <c r="K466" s="58" t="s">
        <v>206</v>
      </c>
      <c r="L466" s="58">
        <v>1384</v>
      </c>
      <c r="M466" s="58" t="s">
        <v>5926</v>
      </c>
      <c r="N466" s="58" t="s">
        <v>6216</v>
      </c>
      <c r="O466" s="58">
        <v>12900201</v>
      </c>
      <c r="P466" s="58" t="s">
        <v>6320</v>
      </c>
    </row>
    <row r="467" spans="1:16" x14ac:dyDescent="0.25">
      <c r="A467" s="58">
        <v>10466</v>
      </c>
      <c r="B467" s="58" t="s">
        <v>199</v>
      </c>
      <c r="C467" s="58" t="s">
        <v>337</v>
      </c>
      <c r="D467" s="58">
        <v>933</v>
      </c>
      <c r="E467" s="58" t="s">
        <v>5386</v>
      </c>
      <c r="F467" s="58">
        <v>536</v>
      </c>
      <c r="G467" s="58" t="s">
        <v>132</v>
      </c>
      <c r="H467" s="58">
        <v>50</v>
      </c>
      <c r="I467" s="58" t="s">
        <v>110</v>
      </c>
      <c r="J467" s="58">
        <v>8</v>
      </c>
      <c r="K467" s="58" t="s">
        <v>206</v>
      </c>
      <c r="L467" s="58">
        <v>1384</v>
      </c>
      <c r="M467" s="58" t="s">
        <v>5927</v>
      </c>
      <c r="N467" s="58" t="s">
        <v>6210</v>
      </c>
      <c r="O467" s="58">
        <v>14048161</v>
      </c>
      <c r="P467" s="58" t="s">
        <v>6333</v>
      </c>
    </row>
    <row r="468" spans="1:16" x14ac:dyDescent="0.25">
      <c r="A468" s="58">
        <v>10467</v>
      </c>
      <c r="B468" s="58" t="s">
        <v>203</v>
      </c>
      <c r="C468" s="58" t="s">
        <v>336</v>
      </c>
      <c r="D468" s="58">
        <v>1062</v>
      </c>
      <c r="E468" s="58" t="s">
        <v>5386</v>
      </c>
      <c r="F468" s="58">
        <v>536</v>
      </c>
      <c r="G468" s="58" t="s">
        <v>132</v>
      </c>
      <c r="H468" s="58">
        <v>50</v>
      </c>
      <c r="I468" s="58" t="s">
        <v>110</v>
      </c>
      <c r="J468" s="58">
        <v>8</v>
      </c>
      <c r="K468" s="58" t="s">
        <v>206</v>
      </c>
      <c r="L468" s="58">
        <v>1384</v>
      </c>
      <c r="M468" s="58" t="s">
        <v>5928</v>
      </c>
      <c r="N468" s="58" t="s">
        <v>6217</v>
      </c>
      <c r="O468" s="58">
        <v>12182726</v>
      </c>
      <c r="P468" s="58" t="s">
        <v>6338</v>
      </c>
    </row>
    <row r="469" spans="1:16" x14ac:dyDescent="0.25">
      <c r="A469" s="58">
        <v>10468</v>
      </c>
      <c r="B469" s="58" t="s">
        <v>203</v>
      </c>
      <c r="C469" s="58" t="s">
        <v>336</v>
      </c>
      <c r="D469" s="58">
        <v>1062</v>
      </c>
      <c r="E469" s="58" t="s">
        <v>5386</v>
      </c>
      <c r="F469" s="58">
        <v>536</v>
      </c>
      <c r="G469" s="58" t="s">
        <v>132</v>
      </c>
      <c r="H469" s="58">
        <v>50</v>
      </c>
      <c r="I469" s="58" t="s">
        <v>99</v>
      </c>
      <c r="J469" s="58">
        <v>16</v>
      </c>
      <c r="K469" s="58" t="s">
        <v>206</v>
      </c>
      <c r="L469" s="58">
        <v>1384</v>
      </c>
      <c r="M469" s="58" t="s">
        <v>5929</v>
      </c>
      <c r="N469" s="58" t="s">
        <v>6217</v>
      </c>
      <c r="O469" s="58">
        <v>12196932</v>
      </c>
      <c r="P469" s="58" t="s">
        <v>6338</v>
      </c>
    </row>
    <row r="470" spans="1:16" x14ac:dyDescent="0.25">
      <c r="A470" s="58">
        <v>10469</v>
      </c>
      <c r="B470" s="58" t="s">
        <v>203</v>
      </c>
      <c r="C470" s="58" t="s">
        <v>336</v>
      </c>
      <c r="D470" s="58">
        <v>1062</v>
      </c>
      <c r="E470" s="58" t="s">
        <v>5386</v>
      </c>
      <c r="F470" s="58">
        <v>536</v>
      </c>
      <c r="G470" s="58" t="s">
        <v>132</v>
      </c>
      <c r="H470" s="58">
        <v>50</v>
      </c>
      <c r="I470" s="58" t="s">
        <v>110</v>
      </c>
      <c r="J470" s="58">
        <v>8</v>
      </c>
      <c r="K470" s="58" t="s">
        <v>206</v>
      </c>
      <c r="L470" s="58">
        <v>1384</v>
      </c>
      <c r="M470" s="58" t="s">
        <v>5930</v>
      </c>
      <c r="N470" s="58" t="s">
        <v>6217</v>
      </c>
      <c r="O470" s="58">
        <v>12455366</v>
      </c>
      <c r="P470" s="58" t="s">
        <v>6338</v>
      </c>
    </row>
    <row r="471" spans="1:16" x14ac:dyDescent="0.25">
      <c r="A471" s="58">
        <v>10470</v>
      </c>
      <c r="B471" s="58" t="s">
        <v>3044</v>
      </c>
      <c r="C471" s="58" t="s">
        <v>336</v>
      </c>
      <c r="D471" s="58">
        <v>1062</v>
      </c>
      <c r="E471" s="58" t="s">
        <v>5386</v>
      </c>
      <c r="F471" s="58">
        <v>536</v>
      </c>
      <c r="G471" s="58" t="s">
        <v>132</v>
      </c>
      <c r="H471" s="58">
        <v>50</v>
      </c>
      <c r="I471" s="58" t="s">
        <v>110</v>
      </c>
      <c r="J471" s="58">
        <v>8</v>
      </c>
      <c r="K471" s="58" t="s">
        <v>206</v>
      </c>
      <c r="L471" s="58">
        <v>1384</v>
      </c>
      <c r="M471" s="58" t="s">
        <v>5931</v>
      </c>
      <c r="N471" s="58" t="s">
        <v>6218</v>
      </c>
      <c r="O471" s="58">
        <v>12900057</v>
      </c>
      <c r="P471" s="58" t="s">
        <v>6339</v>
      </c>
    </row>
    <row r="472" spans="1:16" x14ac:dyDescent="0.25">
      <c r="A472" s="58">
        <v>10471</v>
      </c>
      <c r="B472" s="58" t="s">
        <v>3049</v>
      </c>
      <c r="C472" s="58" t="s">
        <v>336</v>
      </c>
      <c r="D472" s="58">
        <v>1062</v>
      </c>
      <c r="E472" s="58" t="s">
        <v>5386</v>
      </c>
      <c r="F472" s="58">
        <v>536</v>
      </c>
      <c r="G472" s="58" t="s">
        <v>132</v>
      </c>
      <c r="H472" s="58">
        <v>50</v>
      </c>
      <c r="I472" s="58" t="s">
        <v>99</v>
      </c>
      <c r="J472" s="58">
        <v>16</v>
      </c>
      <c r="K472" s="58" t="s">
        <v>202</v>
      </c>
      <c r="L472" s="58">
        <v>1768</v>
      </c>
      <c r="M472" s="58" t="s">
        <v>5932</v>
      </c>
      <c r="N472" s="58" t="s">
        <v>6218</v>
      </c>
      <c r="O472" s="58">
        <v>12900201</v>
      </c>
      <c r="P472" s="58" t="s">
        <v>6339</v>
      </c>
    </row>
    <row r="473" spans="1:16" x14ac:dyDescent="0.25">
      <c r="A473" s="58">
        <v>10472</v>
      </c>
      <c r="B473" s="58" t="s">
        <v>203</v>
      </c>
      <c r="C473" s="58" t="s">
        <v>336</v>
      </c>
      <c r="D473" s="58">
        <v>1062</v>
      </c>
      <c r="E473" s="58" t="s">
        <v>5386</v>
      </c>
      <c r="F473" s="58">
        <v>536</v>
      </c>
      <c r="G473" s="58" t="s">
        <v>132</v>
      </c>
      <c r="H473" s="58">
        <v>50</v>
      </c>
      <c r="I473" s="58" t="s">
        <v>99</v>
      </c>
      <c r="J473" s="58">
        <v>16</v>
      </c>
      <c r="K473" s="58" t="s">
        <v>202</v>
      </c>
      <c r="L473" s="58">
        <v>1768</v>
      </c>
      <c r="M473" s="58" t="s">
        <v>5933</v>
      </c>
      <c r="N473" s="58" t="s">
        <v>6217</v>
      </c>
      <c r="O473" s="58">
        <v>12900201</v>
      </c>
      <c r="P473" s="58" t="s">
        <v>6338</v>
      </c>
    </row>
    <row r="474" spans="1:16" x14ac:dyDescent="0.25">
      <c r="A474" s="58">
        <v>10473</v>
      </c>
      <c r="B474" s="58" t="s">
        <v>203</v>
      </c>
      <c r="C474" s="58" t="s">
        <v>336</v>
      </c>
      <c r="D474" s="58">
        <v>1062</v>
      </c>
      <c r="E474" s="58" t="s">
        <v>5386</v>
      </c>
      <c r="F474" s="58">
        <v>536</v>
      </c>
      <c r="G474" s="58" t="s">
        <v>132</v>
      </c>
      <c r="H474" s="58">
        <v>50</v>
      </c>
      <c r="I474" s="58" t="s">
        <v>99</v>
      </c>
      <c r="J474" s="58">
        <v>16</v>
      </c>
      <c r="K474" s="58" t="s">
        <v>202</v>
      </c>
      <c r="L474" s="58">
        <v>1768</v>
      </c>
      <c r="M474" s="58" t="s">
        <v>5934</v>
      </c>
      <c r="N474" s="58" t="s">
        <v>6217</v>
      </c>
      <c r="O474" s="58">
        <v>12900201</v>
      </c>
      <c r="P474" s="58" t="s">
        <v>6338</v>
      </c>
    </row>
    <row r="475" spans="1:16" x14ac:dyDescent="0.25">
      <c r="A475" s="58">
        <v>10474</v>
      </c>
      <c r="B475" s="58" t="s">
        <v>217</v>
      </c>
      <c r="C475" s="58" t="s">
        <v>336</v>
      </c>
      <c r="D475" s="58">
        <v>1062</v>
      </c>
      <c r="E475" s="58" t="s">
        <v>5386</v>
      </c>
      <c r="F475" s="58">
        <v>536</v>
      </c>
      <c r="G475" s="58" t="s">
        <v>132</v>
      </c>
      <c r="H475" s="58">
        <v>50</v>
      </c>
      <c r="I475" s="58" t="s">
        <v>99</v>
      </c>
      <c r="J475" s="58">
        <v>16</v>
      </c>
      <c r="K475" s="58" t="s">
        <v>202</v>
      </c>
      <c r="L475" s="58">
        <v>1768</v>
      </c>
      <c r="M475" s="58" t="s">
        <v>5935</v>
      </c>
      <c r="N475" s="58" t="s">
        <v>6218</v>
      </c>
      <c r="O475" s="58">
        <v>12900201</v>
      </c>
      <c r="P475" s="58" t="s">
        <v>6333</v>
      </c>
    </row>
    <row r="476" spans="1:16" x14ac:dyDescent="0.25">
      <c r="A476" s="58">
        <v>10475</v>
      </c>
      <c r="B476" s="58" t="s">
        <v>203</v>
      </c>
      <c r="C476" s="58" t="s">
        <v>336</v>
      </c>
      <c r="D476" s="58">
        <v>1062</v>
      </c>
      <c r="E476" s="58" t="s">
        <v>5386</v>
      </c>
      <c r="F476" s="58">
        <v>536</v>
      </c>
      <c r="G476" s="58" t="s">
        <v>132</v>
      </c>
      <c r="H476" s="58">
        <v>50</v>
      </c>
      <c r="I476" s="58" t="s">
        <v>99</v>
      </c>
      <c r="J476" s="58">
        <v>16</v>
      </c>
      <c r="K476" s="58" t="s">
        <v>206</v>
      </c>
      <c r="L476" s="58">
        <v>1384</v>
      </c>
      <c r="M476" s="58" t="s">
        <v>5936</v>
      </c>
      <c r="N476" s="58" t="s">
        <v>6217</v>
      </c>
      <c r="O476" s="58">
        <v>12914407</v>
      </c>
      <c r="P476" s="58" t="s">
        <v>6338</v>
      </c>
    </row>
    <row r="477" spans="1:16" x14ac:dyDescent="0.25">
      <c r="A477" s="58">
        <v>10476</v>
      </c>
      <c r="B477" s="58" t="s">
        <v>249</v>
      </c>
      <c r="C477" s="58" t="s">
        <v>336</v>
      </c>
      <c r="D477" s="58">
        <v>1062</v>
      </c>
      <c r="E477" s="58" t="s">
        <v>5386</v>
      </c>
      <c r="F477" s="58">
        <v>536</v>
      </c>
      <c r="G477" s="58" t="s">
        <v>132</v>
      </c>
      <c r="H477" s="58">
        <v>50</v>
      </c>
      <c r="I477" s="58" t="s">
        <v>110</v>
      </c>
      <c r="J477" s="58">
        <v>8</v>
      </c>
      <c r="K477" s="58" t="s">
        <v>206</v>
      </c>
      <c r="L477" s="58">
        <v>1384</v>
      </c>
      <c r="M477" s="58" t="s">
        <v>5937</v>
      </c>
      <c r="N477" s="58" t="s">
        <v>6218</v>
      </c>
      <c r="O477" s="58">
        <v>13761171</v>
      </c>
      <c r="P477" s="58" t="s">
        <v>6340</v>
      </c>
    </row>
    <row r="478" spans="1:16" x14ac:dyDescent="0.25">
      <c r="A478" s="58">
        <v>10477</v>
      </c>
      <c r="B478" s="58" t="s">
        <v>249</v>
      </c>
      <c r="C478" s="58" t="s">
        <v>336</v>
      </c>
      <c r="D478" s="58">
        <v>1062</v>
      </c>
      <c r="E478" s="58" t="s">
        <v>5386</v>
      </c>
      <c r="F478" s="58">
        <v>536</v>
      </c>
      <c r="G478" s="58" t="s">
        <v>132</v>
      </c>
      <c r="H478" s="58">
        <v>50</v>
      </c>
      <c r="I478" s="58" t="s">
        <v>99</v>
      </c>
      <c r="J478" s="58">
        <v>16</v>
      </c>
      <c r="K478" s="58" t="s">
        <v>202</v>
      </c>
      <c r="L478" s="58">
        <v>1768</v>
      </c>
      <c r="M478" s="58" t="s">
        <v>5938</v>
      </c>
      <c r="N478" s="58" t="s">
        <v>6218</v>
      </c>
      <c r="O478" s="58">
        <v>13761171</v>
      </c>
      <c r="P478" s="58" t="s">
        <v>6340</v>
      </c>
    </row>
    <row r="479" spans="1:16" x14ac:dyDescent="0.25">
      <c r="A479" s="58">
        <v>10478</v>
      </c>
      <c r="B479" s="58" t="s">
        <v>203</v>
      </c>
      <c r="C479" s="58" t="s">
        <v>336</v>
      </c>
      <c r="D479" s="58">
        <v>1062</v>
      </c>
      <c r="E479" s="58" t="s">
        <v>5386</v>
      </c>
      <c r="F479" s="58">
        <v>536</v>
      </c>
      <c r="G479" s="58" t="s">
        <v>132</v>
      </c>
      <c r="H479" s="58">
        <v>50</v>
      </c>
      <c r="I479" s="58" t="s">
        <v>211</v>
      </c>
      <c r="J479" s="58">
        <v>32</v>
      </c>
      <c r="K479" s="58" t="s">
        <v>202</v>
      </c>
      <c r="L479" s="58">
        <v>1768</v>
      </c>
      <c r="M479" s="58" t="s">
        <v>5939</v>
      </c>
      <c r="N479" s="58" t="s">
        <v>6217</v>
      </c>
      <c r="O479" s="58">
        <v>13904666</v>
      </c>
      <c r="P479" s="58" t="s">
        <v>6338</v>
      </c>
    </row>
    <row r="480" spans="1:16" x14ac:dyDescent="0.25">
      <c r="A480" s="58">
        <v>10479</v>
      </c>
      <c r="B480" s="58" t="s">
        <v>248</v>
      </c>
      <c r="C480" s="58" t="s">
        <v>336</v>
      </c>
      <c r="D480" s="58">
        <v>1062</v>
      </c>
      <c r="E480" s="58" t="s">
        <v>5386</v>
      </c>
      <c r="F480" s="58">
        <v>536</v>
      </c>
      <c r="G480" s="58" t="s">
        <v>132</v>
      </c>
      <c r="H480" s="58">
        <v>50</v>
      </c>
      <c r="I480" s="58" t="s">
        <v>110</v>
      </c>
      <c r="J480" s="58">
        <v>8</v>
      </c>
      <c r="K480" s="58" t="s">
        <v>206</v>
      </c>
      <c r="L480" s="58">
        <v>1384</v>
      </c>
      <c r="M480" s="58" t="s">
        <v>5940</v>
      </c>
      <c r="N480" s="58" t="s">
        <v>6219</v>
      </c>
      <c r="O480" s="58">
        <v>14503183</v>
      </c>
      <c r="P480" s="58" t="s">
        <v>6340</v>
      </c>
    </row>
    <row r="481" spans="1:16" x14ac:dyDescent="0.25">
      <c r="A481" s="58">
        <v>10480</v>
      </c>
      <c r="B481" s="58" t="s">
        <v>218</v>
      </c>
      <c r="C481" s="58" t="s">
        <v>336</v>
      </c>
      <c r="D481" s="58">
        <v>1062</v>
      </c>
      <c r="E481" s="58" t="s">
        <v>5386</v>
      </c>
      <c r="F481" s="58">
        <v>536</v>
      </c>
      <c r="G481" s="58" t="s">
        <v>132</v>
      </c>
      <c r="H481" s="58">
        <v>50</v>
      </c>
      <c r="I481" s="58" t="s">
        <v>99</v>
      </c>
      <c r="J481" s="58">
        <v>16</v>
      </c>
      <c r="K481" s="58" t="s">
        <v>202</v>
      </c>
      <c r="L481" s="58">
        <v>1768</v>
      </c>
      <c r="M481" s="58" t="s">
        <v>5941</v>
      </c>
      <c r="N481" s="58" t="s">
        <v>6220</v>
      </c>
      <c r="O481" s="58">
        <v>15483111</v>
      </c>
      <c r="P481" s="58" t="s">
        <v>6320</v>
      </c>
    </row>
    <row r="482" spans="1:16" x14ac:dyDescent="0.25">
      <c r="A482" s="58">
        <v>10481</v>
      </c>
      <c r="B482" s="58" t="s">
        <v>5466</v>
      </c>
      <c r="C482" s="58" t="s">
        <v>331</v>
      </c>
      <c r="D482" s="58">
        <v>1102</v>
      </c>
      <c r="E482" s="58" t="s">
        <v>5386</v>
      </c>
      <c r="F482" s="58">
        <v>536</v>
      </c>
      <c r="G482" s="58" t="s">
        <v>4114</v>
      </c>
      <c r="H482" s="58">
        <v>55</v>
      </c>
      <c r="I482" s="58" t="s">
        <v>110</v>
      </c>
      <c r="J482" s="58">
        <v>8</v>
      </c>
      <c r="K482" s="58" t="s">
        <v>206</v>
      </c>
      <c r="L482" s="58">
        <v>1384</v>
      </c>
      <c r="M482" s="58" t="s">
        <v>5942</v>
      </c>
      <c r="N482" s="58" t="s">
        <v>6221</v>
      </c>
      <c r="O482" s="58">
        <v>12326221</v>
      </c>
      <c r="P482" s="58" t="s">
        <v>6331</v>
      </c>
    </row>
    <row r="483" spans="1:16" x14ac:dyDescent="0.25">
      <c r="A483" s="58">
        <v>10482</v>
      </c>
      <c r="B483" s="58" t="s">
        <v>238</v>
      </c>
      <c r="C483" s="58" t="s">
        <v>331</v>
      </c>
      <c r="D483" s="58">
        <v>1102</v>
      </c>
      <c r="E483" s="58" t="s">
        <v>5386</v>
      </c>
      <c r="F483" s="58">
        <v>536</v>
      </c>
      <c r="G483" s="58" t="s">
        <v>132</v>
      </c>
      <c r="H483" s="58">
        <v>50</v>
      </c>
      <c r="I483" s="58" t="s">
        <v>110</v>
      </c>
      <c r="J483" s="58">
        <v>8</v>
      </c>
      <c r="K483" s="58" t="s">
        <v>206</v>
      </c>
      <c r="L483" s="58">
        <v>1384</v>
      </c>
      <c r="M483" s="58" t="s">
        <v>5943</v>
      </c>
      <c r="N483" s="58" t="s">
        <v>6222</v>
      </c>
      <c r="O483" s="58">
        <v>14320658</v>
      </c>
      <c r="P483" s="58" t="s">
        <v>6341</v>
      </c>
    </row>
    <row r="484" spans="1:16" x14ac:dyDescent="0.25">
      <c r="A484" s="58">
        <v>10483</v>
      </c>
      <c r="B484" s="58" t="s">
        <v>238</v>
      </c>
      <c r="C484" s="58" t="s">
        <v>331</v>
      </c>
      <c r="D484" s="58">
        <v>1102</v>
      </c>
      <c r="E484" s="58" t="s">
        <v>5386</v>
      </c>
      <c r="F484" s="58">
        <v>536</v>
      </c>
      <c r="G484" s="58" t="s">
        <v>132</v>
      </c>
      <c r="H484" s="58">
        <v>50</v>
      </c>
      <c r="I484" s="58" t="s">
        <v>99</v>
      </c>
      <c r="J484" s="58">
        <v>16</v>
      </c>
      <c r="K484" s="58" t="s">
        <v>202</v>
      </c>
      <c r="L484" s="58">
        <v>1768</v>
      </c>
      <c r="M484" s="58" t="s">
        <v>5944</v>
      </c>
      <c r="N484" s="58" t="s">
        <v>6222</v>
      </c>
      <c r="O484" s="58">
        <v>14622141</v>
      </c>
      <c r="P484" s="58" t="s">
        <v>6341</v>
      </c>
    </row>
    <row r="485" spans="1:16" x14ac:dyDescent="0.25">
      <c r="A485" s="58">
        <v>10484</v>
      </c>
      <c r="B485" s="58" t="s">
        <v>3065</v>
      </c>
      <c r="C485" s="58" t="s">
        <v>331</v>
      </c>
      <c r="D485" s="58">
        <v>1102</v>
      </c>
      <c r="E485" s="58" t="s">
        <v>5386</v>
      </c>
      <c r="F485" s="58">
        <v>536</v>
      </c>
      <c r="G485" s="58" t="s">
        <v>134</v>
      </c>
      <c r="H485" s="58">
        <v>45</v>
      </c>
      <c r="I485" s="58" t="s">
        <v>110</v>
      </c>
      <c r="J485" s="58">
        <v>8</v>
      </c>
      <c r="K485" s="58" t="s">
        <v>206</v>
      </c>
      <c r="L485" s="58">
        <v>1384</v>
      </c>
      <c r="M485" s="58" t="s">
        <v>5945</v>
      </c>
      <c r="N485" s="58" t="s">
        <v>6208</v>
      </c>
      <c r="O485" s="58">
        <v>15497317</v>
      </c>
      <c r="P485" s="58" t="s">
        <v>6332</v>
      </c>
    </row>
    <row r="486" spans="1:16" x14ac:dyDescent="0.25">
      <c r="A486" s="58">
        <v>10485</v>
      </c>
      <c r="B486" s="58" t="s">
        <v>3093</v>
      </c>
      <c r="C486" s="58" t="s">
        <v>331</v>
      </c>
      <c r="D486" s="58">
        <v>1102</v>
      </c>
      <c r="E486" s="58" t="s">
        <v>5386</v>
      </c>
      <c r="F486" s="58">
        <v>536</v>
      </c>
      <c r="G486" s="58" t="s">
        <v>134</v>
      </c>
      <c r="H486" s="58">
        <v>45</v>
      </c>
      <c r="I486" s="58" t="s">
        <v>99</v>
      </c>
      <c r="J486" s="58">
        <v>16</v>
      </c>
      <c r="K486" s="58" t="s">
        <v>202</v>
      </c>
      <c r="L486" s="58">
        <v>1768</v>
      </c>
      <c r="M486" s="58" t="s">
        <v>5946</v>
      </c>
      <c r="N486" s="58" t="s">
        <v>6167</v>
      </c>
      <c r="O486" s="58">
        <v>15727052</v>
      </c>
      <c r="P486" s="58" t="s">
        <v>6296</v>
      </c>
    </row>
    <row r="487" spans="1:16" x14ac:dyDescent="0.25">
      <c r="A487" s="58">
        <v>10486</v>
      </c>
      <c r="B487" s="58" t="s">
        <v>190</v>
      </c>
      <c r="C487" s="58" t="s">
        <v>331</v>
      </c>
      <c r="D487" s="58">
        <v>1102</v>
      </c>
      <c r="E487" s="58" t="s">
        <v>5386</v>
      </c>
      <c r="F487" s="58">
        <v>536</v>
      </c>
      <c r="G487" s="58" t="s">
        <v>132</v>
      </c>
      <c r="H487" s="58">
        <v>50</v>
      </c>
      <c r="I487" s="58" t="s">
        <v>99</v>
      </c>
      <c r="J487" s="58">
        <v>16</v>
      </c>
      <c r="K487" s="58" t="s">
        <v>202</v>
      </c>
      <c r="L487" s="58">
        <v>1768</v>
      </c>
      <c r="M487" s="58" t="s">
        <v>5947</v>
      </c>
      <c r="N487" s="58" t="s">
        <v>6167</v>
      </c>
      <c r="O487" s="58">
        <v>15755751</v>
      </c>
      <c r="P487" s="58" t="s">
        <v>6296</v>
      </c>
    </row>
    <row r="488" spans="1:16" x14ac:dyDescent="0.25">
      <c r="A488" s="58">
        <v>10487</v>
      </c>
      <c r="B488" s="58" t="s">
        <v>255</v>
      </c>
      <c r="C488" s="58" t="s">
        <v>331</v>
      </c>
      <c r="D488" s="58">
        <v>1102</v>
      </c>
      <c r="E488" s="58" t="s">
        <v>5386</v>
      </c>
      <c r="F488" s="58">
        <v>536</v>
      </c>
      <c r="G488" s="58" t="s">
        <v>132</v>
      </c>
      <c r="H488" s="58">
        <v>50</v>
      </c>
      <c r="I488" s="58" t="s">
        <v>110</v>
      </c>
      <c r="J488" s="58">
        <v>8</v>
      </c>
      <c r="K488" s="58" t="s">
        <v>202</v>
      </c>
      <c r="L488" s="58">
        <v>1768</v>
      </c>
      <c r="M488" s="58" t="s">
        <v>5948</v>
      </c>
      <c r="N488" s="58" t="s">
        <v>6223</v>
      </c>
      <c r="O488" s="58">
        <v>15770101</v>
      </c>
      <c r="P488" s="58" t="s">
        <v>6342</v>
      </c>
    </row>
    <row r="489" spans="1:16" x14ac:dyDescent="0.25">
      <c r="A489" s="58">
        <v>10488</v>
      </c>
      <c r="B489" s="58" t="s">
        <v>190</v>
      </c>
      <c r="C489" s="58" t="s">
        <v>331</v>
      </c>
      <c r="D489" s="58">
        <v>1102</v>
      </c>
      <c r="E489" s="58" t="s">
        <v>5386</v>
      </c>
      <c r="F489" s="58">
        <v>536</v>
      </c>
      <c r="G489" s="58" t="s">
        <v>132</v>
      </c>
      <c r="H489" s="58">
        <v>50</v>
      </c>
      <c r="I489" s="58" t="s">
        <v>99</v>
      </c>
      <c r="J489" s="58">
        <v>16</v>
      </c>
      <c r="K489" s="58" t="s">
        <v>202</v>
      </c>
      <c r="L489" s="58">
        <v>1768</v>
      </c>
      <c r="M489" s="58" t="s">
        <v>5949</v>
      </c>
      <c r="N489" s="58" t="s">
        <v>6167</v>
      </c>
      <c r="O489" s="58">
        <v>16200586</v>
      </c>
      <c r="P489" s="58" t="s">
        <v>6296</v>
      </c>
    </row>
    <row r="490" spans="1:16" x14ac:dyDescent="0.25">
      <c r="A490" s="58">
        <v>10489</v>
      </c>
      <c r="B490" s="58" t="s">
        <v>195</v>
      </c>
      <c r="C490" s="58" t="s">
        <v>342</v>
      </c>
      <c r="D490" s="58">
        <v>1159</v>
      </c>
      <c r="E490" s="58" t="s">
        <v>5386</v>
      </c>
      <c r="F490" s="58">
        <v>536</v>
      </c>
      <c r="G490" s="58" t="s">
        <v>132</v>
      </c>
      <c r="H490" s="58">
        <v>50</v>
      </c>
      <c r="I490" s="58" t="s">
        <v>110</v>
      </c>
      <c r="J490" s="58">
        <v>8</v>
      </c>
      <c r="K490" s="58" t="s">
        <v>202</v>
      </c>
      <c r="L490" s="58">
        <v>1768</v>
      </c>
      <c r="M490" s="58" t="s">
        <v>5950</v>
      </c>
      <c r="N490" s="58" t="s">
        <v>6224</v>
      </c>
      <c r="O490" s="58">
        <v>16200586</v>
      </c>
      <c r="P490" s="58" t="s">
        <v>6343</v>
      </c>
    </row>
    <row r="491" spans="1:16" x14ac:dyDescent="0.25">
      <c r="A491" s="58">
        <v>10490</v>
      </c>
      <c r="B491" s="58" t="s">
        <v>3032</v>
      </c>
      <c r="C491" s="58" t="s">
        <v>334</v>
      </c>
      <c r="D491" s="58">
        <v>1039</v>
      </c>
      <c r="E491" s="58" t="s">
        <v>4111</v>
      </c>
      <c r="F491" s="58">
        <v>562</v>
      </c>
      <c r="G491" s="58" t="s">
        <v>132</v>
      </c>
      <c r="H491" s="58">
        <v>50</v>
      </c>
      <c r="I491" s="58" t="s">
        <v>99</v>
      </c>
      <c r="J491" s="58">
        <v>16</v>
      </c>
      <c r="K491" s="58" t="s">
        <v>202</v>
      </c>
      <c r="L491" s="58">
        <v>1768</v>
      </c>
      <c r="M491" s="58" t="s">
        <v>5951</v>
      </c>
      <c r="N491" s="58" t="s">
        <v>6225</v>
      </c>
      <c r="O491" s="58">
        <v>12900201</v>
      </c>
      <c r="P491" s="58" t="s">
        <v>6339</v>
      </c>
    </row>
    <row r="492" spans="1:16" x14ac:dyDescent="0.25">
      <c r="A492" s="58">
        <v>10491</v>
      </c>
      <c r="B492" s="58" t="s">
        <v>224</v>
      </c>
      <c r="C492" s="58" t="s">
        <v>334</v>
      </c>
      <c r="D492" s="58">
        <v>1039</v>
      </c>
      <c r="E492" s="58" t="s">
        <v>4111</v>
      </c>
      <c r="F492" s="58">
        <v>562</v>
      </c>
      <c r="G492" s="58" t="s">
        <v>132</v>
      </c>
      <c r="H492" s="58">
        <v>50</v>
      </c>
      <c r="I492" s="58" t="s">
        <v>110</v>
      </c>
      <c r="J492" s="58">
        <v>8</v>
      </c>
      <c r="K492" s="58" t="s">
        <v>206</v>
      </c>
      <c r="L492" s="58">
        <v>1384</v>
      </c>
      <c r="M492" s="58" t="s">
        <v>5952</v>
      </c>
      <c r="N492" s="58" t="s">
        <v>6226</v>
      </c>
      <c r="O492" s="58">
        <v>13617676</v>
      </c>
      <c r="P492" s="58" t="s">
        <v>6344</v>
      </c>
    </row>
    <row r="493" spans="1:16" x14ac:dyDescent="0.25">
      <c r="A493" s="58">
        <v>10492</v>
      </c>
      <c r="B493" s="58" t="s">
        <v>3035</v>
      </c>
      <c r="C493" s="58" t="s">
        <v>338</v>
      </c>
      <c r="D493" s="58">
        <v>1140</v>
      </c>
      <c r="E493" s="58" t="s">
        <v>4111</v>
      </c>
      <c r="F493" s="58">
        <v>562</v>
      </c>
      <c r="G493" s="58" t="s">
        <v>132</v>
      </c>
      <c r="H493" s="58">
        <v>50</v>
      </c>
      <c r="I493" s="58" t="s">
        <v>99</v>
      </c>
      <c r="J493" s="58">
        <v>16</v>
      </c>
      <c r="K493" s="58" t="s">
        <v>202</v>
      </c>
      <c r="L493" s="58">
        <v>1768</v>
      </c>
      <c r="M493" s="58" t="s">
        <v>5953</v>
      </c>
      <c r="N493" s="58" t="s">
        <v>6227</v>
      </c>
      <c r="O493" s="58">
        <v>12900201</v>
      </c>
      <c r="P493" s="58" t="s">
        <v>6323</v>
      </c>
    </row>
    <row r="494" spans="1:16" x14ac:dyDescent="0.25">
      <c r="A494" s="58">
        <v>10493</v>
      </c>
      <c r="B494" s="58" t="s">
        <v>199</v>
      </c>
      <c r="C494" s="58" t="s">
        <v>333</v>
      </c>
      <c r="D494" s="58">
        <v>1146</v>
      </c>
      <c r="E494" s="58" t="s">
        <v>4111</v>
      </c>
      <c r="F494" s="58">
        <v>562</v>
      </c>
      <c r="G494" s="58" t="s">
        <v>132</v>
      </c>
      <c r="H494" s="58">
        <v>50</v>
      </c>
      <c r="I494" s="58" t="s">
        <v>99</v>
      </c>
      <c r="J494" s="58">
        <v>16</v>
      </c>
      <c r="K494" s="58" t="s">
        <v>202</v>
      </c>
      <c r="L494" s="58">
        <v>1768</v>
      </c>
      <c r="M494" s="58" t="s">
        <v>5954</v>
      </c>
      <c r="N494" s="58" t="s">
        <v>6210</v>
      </c>
      <c r="O494" s="58">
        <v>14048161</v>
      </c>
      <c r="P494" s="58" t="s">
        <v>6333</v>
      </c>
    </row>
    <row r="495" spans="1:16" x14ac:dyDescent="0.25">
      <c r="A495" s="58">
        <v>10494</v>
      </c>
      <c r="B495" s="58" t="s">
        <v>215</v>
      </c>
      <c r="C495" s="58" t="s">
        <v>342</v>
      </c>
      <c r="D495" s="58">
        <v>1159</v>
      </c>
      <c r="E495" s="58" t="s">
        <v>4111</v>
      </c>
      <c r="F495" s="58">
        <v>562</v>
      </c>
      <c r="G495" s="58" t="s">
        <v>132</v>
      </c>
      <c r="H495" s="58">
        <v>50</v>
      </c>
      <c r="I495" s="58" t="s">
        <v>99</v>
      </c>
      <c r="J495" s="58">
        <v>16</v>
      </c>
      <c r="K495" s="58" t="s">
        <v>202</v>
      </c>
      <c r="L495" s="58">
        <v>1768</v>
      </c>
      <c r="M495" s="58" t="s">
        <v>5955</v>
      </c>
      <c r="N495" s="58" t="s">
        <v>6228</v>
      </c>
      <c r="O495" s="58">
        <v>15008860</v>
      </c>
      <c r="P495" s="58" t="s">
        <v>6296</v>
      </c>
    </row>
    <row r="496" spans="1:16" x14ac:dyDescent="0.25">
      <c r="A496" s="58">
        <v>10495</v>
      </c>
      <c r="B496" s="58" t="s">
        <v>215</v>
      </c>
      <c r="C496" s="58" t="s">
        <v>342</v>
      </c>
      <c r="D496" s="58">
        <v>1159</v>
      </c>
      <c r="E496" s="58" t="s">
        <v>4111</v>
      </c>
      <c r="F496" s="58">
        <v>562</v>
      </c>
      <c r="G496" s="58" t="s">
        <v>132</v>
      </c>
      <c r="H496" s="58">
        <v>50</v>
      </c>
      <c r="I496" s="58" t="s">
        <v>114</v>
      </c>
      <c r="J496" s="58">
        <v>12</v>
      </c>
      <c r="K496" s="58" t="s">
        <v>202</v>
      </c>
      <c r="L496" s="58">
        <v>1768</v>
      </c>
      <c r="M496" s="58" t="s">
        <v>5956</v>
      </c>
      <c r="N496" s="58" t="s">
        <v>6228</v>
      </c>
      <c r="O496" s="58">
        <v>15052626</v>
      </c>
      <c r="P496" s="58" t="s">
        <v>6296</v>
      </c>
    </row>
    <row r="497" spans="1:16" x14ac:dyDescent="0.25">
      <c r="A497" s="58">
        <v>10496</v>
      </c>
      <c r="B497" s="58" t="s">
        <v>5467</v>
      </c>
      <c r="C497" s="58" t="s">
        <v>342</v>
      </c>
      <c r="D497" s="58">
        <v>1159</v>
      </c>
      <c r="E497" s="58" t="s">
        <v>4111</v>
      </c>
      <c r="F497" s="58">
        <v>562</v>
      </c>
      <c r="G497" s="58" t="s">
        <v>4114</v>
      </c>
      <c r="H497" s="58">
        <v>55</v>
      </c>
      <c r="I497" s="58" t="s">
        <v>99</v>
      </c>
      <c r="J497" s="58">
        <v>16</v>
      </c>
      <c r="K497" s="58" t="s">
        <v>202</v>
      </c>
      <c r="L497" s="58">
        <v>1768</v>
      </c>
      <c r="M497" s="58" t="s">
        <v>5957</v>
      </c>
      <c r="N497" s="58" t="s">
        <v>6229</v>
      </c>
      <c r="O497" s="58">
        <v>15065827</v>
      </c>
      <c r="P497" s="58" t="s">
        <v>6330</v>
      </c>
    </row>
    <row r="498" spans="1:16" x14ac:dyDescent="0.25">
      <c r="A498" s="58">
        <v>10497</v>
      </c>
      <c r="B498" s="58" t="s">
        <v>3090</v>
      </c>
      <c r="C498" s="58" t="s">
        <v>342</v>
      </c>
      <c r="D498" s="58">
        <v>1159</v>
      </c>
      <c r="E498" s="58" t="s">
        <v>4111</v>
      </c>
      <c r="F498" s="58">
        <v>562</v>
      </c>
      <c r="G498" s="58" t="s">
        <v>4114</v>
      </c>
      <c r="H498" s="58">
        <v>55</v>
      </c>
      <c r="I498" s="58" t="s">
        <v>99</v>
      </c>
      <c r="J498" s="58">
        <v>16</v>
      </c>
      <c r="K498" s="58" t="s">
        <v>202</v>
      </c>
      <c r="L498" s="58">
        <v>1768</v>
      </c>
      <c r="M498" s="58" t="s">
        <v>5958</v>
      </c>
      <c r="N498" s="58" t="s">
        <v>6229</v>
      </c>
      <c r="O498" s="58">
        <v>15066832</v>
      </c>
      <c r="P498" s="58" t="s">
        <v>6330</v>
      </c>
    </row>
    <row r="499" spans="1:16" x14ac:dyDescent="0.25">
      <c r="A499" s="58">
        <v>10498</v>
      </c>
      <c r="B499" s="58" t="s">
        <v>215</v>
      </c>
      <c r="C499" s="58" t="s">
        <v>342</v>
      </c>
      <c r="D499" s="58">
        <v>1159</v>
      </c>
      <c r="E499" s="58" t="s">
        <v>4111</v>
      </c>
      <c r="F499" s="58">
        <v>562</v>
      </c>
      <c r="G499" s="58" t="s">
        <v>132</v>
      </c>
      <c r="H499" s="58">
        <v>50</v>
      </c>
      <c r="I499" s="58" t="s">
        <v>99</v>
      </c>
      <c r="J499" s="58">
        <v>16</v>
      </c>
      <c r="K499" s="58" t="s">
        <v>202</v>
      </c>
      <c r="L499" s="58">
        <v>1768</v>
      </c>
      <c r="M499" s="58" t="s">
        <v>5959</v>
      </c>
      <c r="N499" s="58" t="s">
        <v>6228</v>
      </c>
      <c r="O499" s="58">
        <v>15497317</v>
      </c>
      <c r="P499" s="58" t="s">
        <v>6296</v>
      </c>
    </row>
    <row r="500" spans="1:16" x14ac:dyDescent="0.25">
      <c r="A500" s="58">
        <v>10499</v>
      </c>
      <c r="B500" s="58" t="s">
        <v>215</v>
      </c>
      <c r="C500" s="58" t="s">
        <v>342</v>
      </c>
      <c r="D500" s="58">
        <v>1159</v>
      </c>
      <c r="E500" s="58" t="s">
        <v>4111</v>
      </c>
      <c r="F500" s="58">
        <v>562</v>
      </c>
      <c r="G500" s="58" t="s">
        <v>132</v>
      </c>
      <c r="H500" s="58">
        <v>50</v>
      </c>
      <c r="I500" s="58" t="s">
        <v>114</v>
      </c>
      <c r="J500" s="58">
        <v>12</v>
      </c>
      <c r="K500" s="58" t="s">
        <v>206</v>
      </c>
      <c r="L500" s="58">
        <v>1384</v>
      </c>
      <c r="M500" s="58" t="s">
        <v>5960</v>
      </c>
      <c r="N500" s="58" t="s">
        <v>6228</v>
      </c>
      <c r="O500" s="58">
        <v>15597763</v>
      </c>
      <c r="P500" s="58" t="s">
        <v>6296</v>
      </c>
    </row>
    <row r="501" spans="1:16" x14ac:dyDescent="0.25">
      <c r="A501" s="58">
        <v>10500</v>
      </c>
      <c r="B501" s="58" t="s">
        <v>215</v>
      </c>
      <c r="C501" s="58" t="s">
        <v>342</v>
      </c>
      <c r="D501" s="58">
        <v>1159</v>
      </c>
      <c r="E501" s="58" t="s">
        <v>4111</v>
      </c>
      <c r="F501" s="58">
        <v>562</v>
      </c>
      <c r="G501" s="58" t="s">
        <v>132</v>
      </c>
      <c r="H501" s="58">
        <v>50</v>
      </c>
      <c r="I501" s="58" t="s">
        <v>110</v>
      </c>
      <c r="J501" s="58">
        <v>8</v>
      </c>
      <c r="K501" s="58" t="s">
        <v>213</v>
      </c>
      <c r="L501" s="58">
        <v>2768</v>
      </c>
      <c r="M501" s="58" t="s">
        <v>5961</v>
      </c>
      <c r="N501" s="58" t="s">
        <v>6228</v>
      </c>
      <c r="O501" s="58">
        <v>15755608</v>
      </c>
      <c r="P501" s="58" t="s">
        <v>6296</v>
      </c>
    </row>
    <row r="502" spans="1:16" x14ac:dyDescent="0.25">
      <c r="A502" s="58">
        <v>10501</v>
      </c>
      <c r="B502" s="58" t="s">
        <v>215</v>
      </c>
      <c r="C502" s="58" t="s">
        <v>342</v>
      </c>
      <c r="D502" s="58">
        <v>1159</v>
      </c>
      <c r="E502" s="58" t="s">
        <v>4111</v>
      </c>
      <c r="F502" s="58">
        <v>562</v>
      </c>
      <c r="G502" s="58" t="s">
        <v>132</v>
      </c>
      <c r="H502" s="58">
        <v>50</v>
      </c>
      <c r="I502" s="58" t="s">
        <v>110</v>
      </c>
      <c r="J502" s="58">
        <v>8</v>
      </c>
      <c r="K502" s="58" t="s">
        <v>206</v>
      </c>
      <c r="L502" s="58">
        <v>1384</v>
      </c>
      <c r="M502" s="58" t="s">
        <v>5962</v>
      </c>
      <c r="N502" s="58" t="s">
        <v>6228</v>
      </c>
      <c r="O502" s="58">
        <v>15770101</v>
      </c>
      <c r="P502" s="58" t="s">
        <v>6296</v>
      </c>
    </row>
    <row r="503" spans="1:16" x14ac:dyDescent="0.25">
      <c r="A503" s="58">
        <v>10502</v>
      </c>
      <c r="B503" s="58" t="s">
        <v>215</v>
      </c>
      <c r="C503" s="58" t="s">
        <v>342</v>
      </c>
      <c r="D503" s="58">
        <v>1159</v>
      </c>
      <c r="E503" s="58" t="s">
        <v>4111</v>
      </c>
      <c r="F503" s="58">
        <v>562</v>
      </c>
      <c r="G503" s="58" t="s">
        <v>132</v>
      </c>
      <c r="H503" s="58">
        <v>50</v>
      </c>
      <c r="I503" s="58" t="s">
        <v>99</v>
      </c>
      <c r="J503" s="58">
        <v>16</v>
      </c>
      <c r="K503" s="58" t="s">
        <v>206</v>
      </c>
      <c r="L503" s="58">
        <v>1384</v>
      </c>
      <c r="M503" s="58" t="s">
        <v>5963</v>
      </c>
      <c r="N503" s="58" t="s">
        <v>6228</v>
      </c>
      <c r="O503" s="58">
        <v>15770101</v>
      </c>
      <c r="P503" s="58" t="s">
        <v>6296</v>
      </c>
    </row>
    <row r="504" spans="1:16" x14ac:dyDescent="0.25">
      <c r="A504" s="58">
        <v>10503</v>
      </c>
      <c r="B504" s="58" t="s">
        <v>215</v>
      </c>
      <c r="C504" s="58" t="s">
        <v>342</v>
      </c>
      <c r="D504" s="58">
        <v>1159</v>
      </c>
      <c r="E504" s="58" t="s">
        <v>4111</v>
      </c>
      <c r="F504" s="58">
        <v>562</v>
      </c>
      <c r="G504" s="58" t="s">
        <v>132</v>
      </c>
      <c r="H504" s="58">
        <v>50</v>
      </c>
      <c r="I504" s="58" t="s">
        <v>99</v>
      </c>
      <c r="J504" s="58">
        <v>16</v>
      </c>
      <c r="K504" s="58" t="s">
        <v>261</v>
      </c>
      <c r="L504" s="58">
        <v>2384</v>
      </c>
      <c r="M504" s="58" t="s">
        <v>5964</v>
      </c>
      <c r="N504" s="58" t="s">
        <v>6228</v>
      </c>
      <c r="O504" s="58">
        <v>15770101</v>
      </c>
      <c r="P504" s="58" t="s">
        <v>6296</v>
      </c>
    </row>
    <row r="505" spans="1:16" x14ac:dyDescent="0.25">
      <c r="A505" s="58">
        <v>10504</v>
      </c>
      <c r="B505" s="58" t="s">
        <v>215</v>
      </c>
      <c r="C505" s="58" t="s">
        <v>342</v>
      </c>
      <c r="D505" s="58">
        <v>1159</v>
      </c>
      <c r="E505" s="58" t="s">
        <v>4111</v>
      </c>
      <c r="F505" s="58">
        <v>562</v>
      </c>
      <c r="G505" s="58" t="s">
        <v>132</v>
      </c>
      <c r="H505" s="58">
        <v>50</v>
      </c>
      <c r="I505" s="58" t="s">
        <v>99</v>
      </c>
      <c r="J505" s="58">
        <v>16</v>
      </c>
      <c r="K505" s="58" t="s">
        <v>213</v>
      </c>
      <c r="L505" s="58">
        <v>2768</v>
      </c>
      <c r="M505" s="58" t="s">
        <v>5965</v>
      </c>
      <c r="N505" s="58" t="s">
        <v>6228</v>
      </c>
      <c r="O505" s="58">
        <v>17133160</v>
      </c>
      <c r="P505" s="58" t="s">
        <v>6296</v>
      </c>
    </row>
    <row r="506" spans="1:16" x14ac:dyDescent="0.25">
      <c r="A506" s="58">
        <v>10505</v>
      </c>
      <c r="B506" s="58" t="s">
        <v>5468</v>
      </c>
      <c r="C506" s="58" t="s">
        <v>5370</v>
      </c>
      <c r="D506" s="58">
        <v>1184</v>
      </c>
      <c r="E506" s="58" t="s">
        <v>4111</v>
      </c>
      <c r="F506" s="58">
        <v>562</v>
      </c>
      <c r="G506" s="58" t="s">
        <v>132</v>
      </c>
      <c r="H506" s="58">
        <v>50</v>
      </c>
      <c r="I506" s="58" t="s">
        <v>110</v>
      </c>
      <c r="J506" s="58">
        <v>8</v>
      </c>
      <c r="K506" s="58" t="s">
        <v>202</v>
      </c>
      <c r="L506" s="58">
        <v>1768</v>
      </c>
      <c r="M506" s="58" t="s">
        <v>5966</v>
      </c>
      <c r="N506" s="58" t="s">
        <v>6230</v>
      </c>
      <c r="O506" s="58">
        <v>11335962</v>
      </c>
      <c r="P506" s="58" t="s">
        <v>6323</v>
      </c>
    </row>
    <row r="507" spans="1:16" x14ac:dyDescent="0.25">
      <c r="A507" s="58">
        <v>10506</v>
      </c>
      <c r="B507" s="58" t="s">
        <v>5468</v>
      </c>
      <c r="C507" s="58" t="s">
        <v>5370</v>
      </c>
      <c r="D507" s="58">
        <v>1184</v>
      </c>
      <c r="E507" s="58" t="s">
        <v>4111</v>
      </c>
      <c r="F507" s="58">
        <v>562</v>
      </c>
      <c r="G507" s="58" t="s">
        <v>193</v>
      </c>
      <c r="H507" s="58">
        <v>65</v>
      </c>
      <c r="I507" s="58" t="s">
        <v>110</v>
      </c>
      <c r="J507" s="58">
        <v>8</v>
      </c>
      <c r="K507" s="58" t="s">
        <v>202</v>
      </c>
      <c r="L507" s="58">
        <v>1768</v>
      </c>
      <c r="M507" s="58" t="s">
        <v>5967</v>
      </c>
      <c r="N507" s="58" t="s">
        <v>6230</v>
      </c>
      <c r="O507" s="58">
        <v>11335962</v>
      </c>
      <c r="P507" s="58" t="s">
        <v>6323</v>
      </c>
    </row>
    <row r="508" spans="1:16" x14ac:dyDescent="0.25">
      <c r="A508" s="58">
        <v>10507</v>
      </c>
      <c r="B508" s="58" t="s">
        <v>5468</v>
      </c>
      <c r="C508" s="58" t="s">
        <v>5370</v>
      </c>
      <c r="D508" s="58">
        <v>1184</v>
      </c>
      <c r="E508" s="58" t="s">
        <v>4111</v>
      </c>
      <c r="F508" s="58">
        <v>562</v>
      </c>
      <c r="G508" s="58" t="s">
        <v>132</v>
      </c>
      <c r="H508" s="58">
        <v>50</v>
      </c>
      <c r="I508" s="58" t="s">
        <v>110</v>
      </c>
      <c r="J508" s="58">
        <v>8</v>
      </c>
      <c r="K508" s="58" t="s">
        <v>202</v>
      </c>
      <c r="L508" s="58">
        <v>1768</v>
      </c>
      <c r="M508" s="58" t="s">
        <v>5968</v>
      </c>
      <c r="N508" s="58" t="s">
        <v>6230</v>
      </c>
      <c r="O508" s="58">
        <v>11909942</v>
      </c>
      <c r="P508" s="58" t="s">
        <v>6323</v>
      </c>
    </row>
    <row r="509" spans="1:16" x14ac:dyDescent="0.25">
      <c r="A509" s="58">
        <v>10508</v>
      </c>
      <c r="B509" s="58" t="s">
        <v>5468</v>
      </c>
      <c r="C509" s="58" t="s">
        <v>5370</v>
      </c>
      <c r="D509" s="58">
        <v>1184</v>
      </c>
      <c r="E509" s="58" t="s">
        <v>4111</v>
      </c>
      <c r="F509" s="58">
        <v>562</v>
      </c>
      <c r="G509" s="58" t="s">
        <v>132</v>
      </c>
      <c r="H509" s="58">
        <v>50</v>
      </c>
      <c r="I509" s="58" t="s">
        <v>114</v>
      </c>
      <c r="J509" s="58">
        <v>12</v>
      </c>
      <c r="K509" s="58" t="s">
        <v>202</v>
      </c>
      <c r="L509" s="58">
        <v>1768</v>
      </c>
      <c r="M509" s="58" t="s">
        <v>5969</v>
      </c>
      <c r="N509" s="58" t="s">
        <v>6230</v>
      </c>
      <c r="O509" s="58">
        <v>11909942</v>
      </c>
      <c r="P509" s="58" t="s">
        <v>6323</v>
      </c>
    </row>
    <row r="510" spans="1:16" x14ac:dyDescent="0.25">
      <c r="A510" s="58">
        <v>10509</v>
      </c>
      <c r="B510" s="58" t="s">
        <v>5468</v>
      </c>
      <c r="C510" s="58" t="s">
        <v>5370</v>
      </c>
      <c r="D510" s="58">
        <v>1184</v>
      </c>
      <c r="E510" s="58" t="s">
        <v>4111</v>
      </c>
      <c r="F510" s="58">
        <v>562</v>
      </c>
      <c r="G510" s="58" t="s">
        <v>193</v>
      </c>
      <c r="H510" s="58">
        <v>65</v>
      </c>
      <c r="I510" s="58" t="s">
        <v>114</v>
      </c>
      <c r="J510" s="58">
        <v>12</v>
      </c>
      <c r="K510" s="58" t="s">
        <v>202</v>
      </c>
      <c r="L510" s="58">
        <v>1768</v>
      </c>
      <c r="M510" s="58" t="s">
        <v>5970</v>
      </c>
      <c r="N510" s="58" t="s">
        <v>6230</v>
      </c>
      <c r="O510" s="58">
        <v>11909942</v>
      </c>
      <c r="P510" s="58" t="s">
        <v>6323</v>
      </c>
    </row>
    <row r="511" spans="1:16" x14ac:dyDescent="0.25">
      <c r="A511" s="58">
        <v>10510</v>
      </c>
      <c r="B511" s="58" t="s">
        <v>5468</v>
      </c>
      <c r="C511" s="58" t="s">
        <v>5370</v>
      </c>
      <c r="D511" s="58">
        <v>1184</v>
      </c>
      <c r="E511" s="58" t="s">
        <v>4111</v>
      </c>
      <c r="F511" s="58">
        <v>562</v>
      </c>
      <c r="G511" s="58" t="s">
        <v>132</v>
      </c>
      <c r="H511" s="58">
        <v>50</v>
      </c>
      <c r="I511" s="58" t="s">
        <v>110</v>
      </c>
      <c r="J511" s="58">
        <v>8</v>
      </c>
      <c r="K511" s="58" t="s">
        <v>202</v>
      </c>
      <c r="L511" s="58">
        <v>1768</v>
      </c>
      <c r="M511" s="58" t="s">
        <v>5971</v>
      </c>
      <c r="N511" s="58" t="s">
        <v>6230</v>
      </c>
      <c r="O511" s="58">
        <v>12340427</v>
      </c>
      <c r="P511" s="58" t="s">
        <v>6323</v>
      </c>
    </row>
    <row r="512" spans="1:16" x14ac:dyDescent="0.25">
      <c r="A512" s="58">
        <v>10511</v>
      </c>
      <c r="B512" s="58" t="s">
        <v>5468</v>
      </c>
      <c r="C512" s="58" t="s">
        <v>5370</v>
      </c>
      <c r="D512" s="58">
        <v>1184</v>
      </c>
      <c r="E512" s="58" t="s">
        <v>4111</v>
      </c>
      <c r="F512" s="58">
        <v>562</v>
      </c>
      <c r="G512" s="58" t="s">
        <v>193</v>
      </c>
      <c r="H512" s="58">
        <v>65</v>
      </c>
      <c r="I512" s="58" t="s">
        <v>110</v>
      </c>
      <c r="J512" s="58">
        <v>8</v>
      </c>
      <c r="K512" s="58" t="s">
        <v>202</v>
      </c>
      <c r="L512" s="58">
        <v>1768</v>
      </c>
      <c r="M512" s="58" t="s">
        <v>5972</v>
      </c>
      <c r="N512" s="58" t="s">
        <v>6230</v>
      </c>
      <c r="O512" s="58">
        <v>12340427</v>
      </c>
      <c r="P512" s="58" t="s">
        <v>6323</v>
      </c>
    </row>
    <row r="513" spans="1:16" x14ac:dyDescent="0.25">
      <c r="A513" s="58">
        <v>10512</v>
      </c>
      <c r="B513" s="58" t="s">
        <v>5468</v>
      </c>
      <c r="C513" s="58" t="s">
        <v>5370</v>
      </c>
      <c r="D513" s="58">
        <v>1184</v>
      </c>
      <c r="E513" s="58" t="s">
        <v>4111</v>
      </c>
      <c r="F513" s="58">
        <v>562</v>
      </c>
      <c r="G513" s="58" t="s">
        <v>193</v>
      </c>
      <c r="H513" s="58">
        <v>65</v>
      </c>
      <c r="I513" s="58" t="s">
        <v>110</v>
      </c>
      <c r="J513" s="58">
        <v>8</v>
      </c>
      <c r="K513" s="58" t="s">
        <v>202</v>
      </c>
      <c r="L513" s="58">
        <v>1768</v>
      </c>
      <c r="M513" s="58" t="s">
        <v>5973</v>
      </c>
      <c r="N513" s="58" t="s">
        <v>6230</v>
      </c>
      <c r="O513" s="58">
        <v>12340427</v>
      </c>
      <c r="P513" s="58" t="s">
        <v>6323</v>
      </c>
    </row>
    <row r="514" spans="1:16" x14ac:dyDescent="0.25">
      <c r="A514" s="58">
        <v>10513</v>
      </c>
      <c r="B514" s="58" t="s">
        <v>5468</v>
      </c>
      <c r="C514" s="58" t="s">
        <v>5370</v>
      </c>
      <c r="D514" s="58">
        <v>1184</v>
      </c>
      <c r="E514" s="58" t="s">
        <v>4111</v>
      </c>
      <c r="F514" s="58">
        <v>562</v>
      </c>
      <c r="G514" s="58" t="s">
        <v>132</v>
      </c>
      <c r="H514" s="58">
        <v>50</v>
      </c>
      <c r="I514" s="58" t="s">
        <v>99</v>
      </c>
      <c r="J514" s="58">
        <v>16</v>
      </c>
      <c r="K514" s="58" t="s">
        <v>202</v>
      </c>
      <c r="L514" s="58">
        <v>1768</v>
      </c>
      <c r="M514" s="58" t="s">
        <v>5974</v>
      </c>
      <c r="N514" s="58" t="s">
        <v>6230</v>
      </c>
      <c r="O514" s="58">
        <v>12483922</v>
      </c>
      <c r="P514" s="58" t="s">
        <v>6323</v>
      </c>
    </row>
    <row r="515" spans="1:16" x14ac:dyDescent="0.25">
      <c r="A515" s="58">
        <v>10514</v>
      </c>
      <c r="B515" s="58" t="s">
        <v>5468</v>
      </c>
      <c r="C515" s="58" t="s">
        <v>5370</v>
      </c>
      <c r="D515" s="58">
        <v>1184</v>
      </c>
      <c r="E515" s="58" t="s">
        <v>4111</v>
      </c>
      <c r="F515" s="58">
        <v>562</v>
      </c>
      <c r="G515" s="58" t="s">
        <v>132</v>
      </c>
      <c r="H515" s="58">
        <v>50</v>
      </c>
      <c r="I515" s="58" t="s">
        <v>114</v>
      </c>
      <c r="J515" s="58">
        <v>12</v>
      </c>
      <c r="K515" s="58" t="s">
        <v>202</v>
      </c>
      <c r="L515" s="58">
        <v>1768</v>
      </c>
      <c r="M515" s="58" t="s">
        <v>5975</v>
      </c>
      <c r="N515" s="58" t="s">
        <v>6230</v>
      </c>
      <c r="O515" s="58">
        <v>12483922</v>
      </c>
      <c r="P515" s="58" t="s">
        <v>6323</v>
      </c>
    </row>
    <row r="516" spans="1:16" x14ac:dyDescent="0.25">
      <c r="A516" s="58">
        <v>10515</v>
      </c>
      <c r="B516" s="58" t="s">
        <v>5468</v>
      </c>
      <c r="C516" s="58" t="s">
        <v>5370</v>
      </c>
      <c r="D516" s="58">
        <v>1184</v>
      </c>
      <c r="E516" s="58" t="s">
        <v>4111</v>
      </c>
      <c r="F516" s="58">
        <v>562</v>
      </c>
      <c r="G516" s="58" t="s">
        <v>193</v>
      </c>
      <c r="H516" s="58">
        <v>65</v>
      </c>
      <c r="I516" s="58" t="s">
        <v>99</v>
      </c>
      <c r="J516" s="58">
        <v>16</v>
      </c>
      <c r="K516" s="58" t="s">
        <v>202</v>
      </c>
      <c r="L516" s="58">
        <v>1768</v>
      </c>
      <c r="M516" s="58" t="s">
        <v>5976</v>
      </c>
      <c r="N516" s="58" t="s">
        <v>6230</v>
      </c>
      <c r="O516" s="58">
        <v>12483922</v>
      </c>
      <c r="P516" s="58" t="s">
        <v>6323</v>
      </c>
    </row>
    <row r="517" spans="1:16" x14ac:dyDescent="0.25">
      <c r="A517" s="58">
        <v>10516</v>
      </c>
      <c r="B517" s="58" t="s">
        <v>5468</v>
      </c>
      <c r="C517" s="58" t="s">
        <v>5370</v>
      </c>
      <c r="D517" s="58">
        <v>1184</v>
      </c>
      <c r="E517" s="58" t="s">
        <v>4111</v>
      </c>
      <c r="F517" s="58">
        <v>562</v>
      </c>
      <c r="G517" s="58" t="s">
        <v>132</v>
      </c>
      <c r="H517" s="58">
        <v>50</v>
      </c>
      <c r="I517" s="58" t="s">
        <v>110</v>
      </c>
      <c r="J517" s="58">
        <v>8</v>
      </c>
      <c r="K517" s="58" t="s">
        <v>202</v>
      </c>
      <c r="L517" s="58">
        <v>1768</v>
      </c>
      <c r="M517" s="58" t="s">
        <v>5977</v>
      </c>
      <c r="N517" s="58" t="s">
        <v>6230</v>
      </c>
      <c r="O517" s="58">
        <v>12914407</v>
      </c>
      <c r="P517" s="58" t="s">
        <v>6323</v>
      </c>
    </row>
    <row r="518" spans="1:16" x14ac:dyDescent="0.25">
      <c r="A518" s="58">
        <v>10517</v>
      </c>
      <c r="B518" s="58" t="s">
        <v>5468</v>
      </c>
      <c r="C518" s="58" t="s">
        <v>5370</v>
      </c>
      <c r="D518" s="58">
        <v>1184</v>
      </c>
      <c r="E518" s="58" t="s">
        <v>4111</v>
      </c>
      <c r="F518" s="58">
        <v>562</v>
      </c>
      <c r="G518" s="58" t="s">
        <v>132</v>
      </c>
      <c r="H518" s="58">
        <v>50</v>
      </c>
      <c r="I518" s="58" t="s">
        <v>114</v>
      </c>
      <c r="J518" s="58">
        <v>12</v>
      </c>
      <c r="K518" s="58" t="s">
        <v>202</v>
      </c>
      <c r="L518" s="58">
        <v>1768</v>
      </c>
      <c r="M518" s="58" t="s">
        <v>5978</v>
      </c>
      <c r="N518" s="58" t="s">
        <v>6230</v>
      </c>
      <c r="O518" s="58">
        <v>12914407</v>
      </c>
      <c r="P518" s="58" t="s">
        <v>6323</v>
      </c>
    </row>
    <row r="519" spans="1:16" x14ac:dyDescent="0.25">
      <c r="A519" s="58">
        <v>10518</v>
      </c>
      <c r="B519" s="58" t="s">
        <v>5468</v>
      </c>
      <c r="C519" s="58" t="s">
        <v>5370</v>
      </c>
      <c r="D519" s="58">
        <v>1184</v>
      </c>
      <c r="E519" s="58" t="s">
        <v>4111</v>
      </c>
      <c r="F519" s="58">
        <v>562</v>
      </c>
      <c r="G519" s="58" t="s">
        <v>193</v>
      </c>
      <c r="H519" s="58">
        <v>65</v>
      </c>
      <c r="I519" s="58" t="s">
        <v>114</v>
      </c>
      <c r="J519" s="58">
        <v>12</v>
      </c>
      <c r="K519" s="58" t="s">
        <v>202</v>
      </c>
      <c r="L519" s="58">
        <v>1768</v>
      </c>
      <c r="M519" s="58" t="s">
        <v>5979</v>
      </c>
      <c r="N519" s="58" t="s">
        <v>6230</v>
      </c>
      <c r="O519" s="58">
        <v>12914407</v>
      </c>
      <c r="P519" s="58" t="s">
        <v>6323</v>
      </c>
    </row>
    <row r="520" spans="1:16" x14ac:dyDescent="0.25">
      <c r="A520" s="58">
        <v>10519</v>
      </c>
      <c r="B520" s="58" t="s">
        <v>5468</v>
      </c>
      <c r="C520" s="58" t="s">
        <v>5370</v>
      </c>
      <c r="D520" s="58">
        <v>1184</v>
      </c>
      <c r="E520" s="58" t="s">
        <v>4111</v>
      </c>
      <c r="F520" s="58">
        <v>562</v>
      </c>
      <c r="G520" s="58" t="s">
        <v>193</v>
      </c>
      <c r="H520" s="58">
        <v>65</v>
      </c>
      <c r="I520" s="58" t="s">
        <v>114</v>
      </c>
      <c r="J520" s="58">
        <v>12</v>
      </c>
      <c r="K520" s="58" t="s">
        <v>202</v>
      </c>
      <c r="L520" s="58">
        <v>1768</v>
      </c>
      <c r="M520" s="58" t="s">
        <v>5980</v>
      </c>
      <c r="N520" s="58" t="s">
        <v>6230</v>
      </c>
      <c r="O520" s="58">
        <v>12914407</v>
      </c>
      <c r="P520" s="58" t="s">
        <v>6323</v>
      </c>
    </row>
    <row r="521" spans="1:16" x14ac:dyDescent="0.25">
      <c r="A521" s="58">
        <v>10520</v>
      </c>
      <c r="B521" s="58" t="s">
        <v>5468</v>
      </c>
      <c r="C521" s="58" t="s">
        <v>5370</v>
      </c>
      <c r="D521" s="58">
        <v>1184</v>
      </c>
      <c r="E521" s="58" t="s">
        <v>4111</v>
      </c>
      <c r="F521" s="58">
        <v>562</v>
      </c>
      <c r="G521" s="58" t="s">
        <v>132</v>
      </c>
      <c r="H521" s="58">
        <v>50</v>
      </c>
      <c r="I521" s="58" t="s">
        <v>99</v>
      </c>
      <c r="J521" s="58">
        <v>16</v>
      </c>
      <c r="K521" s="58" t="s">
        <v>202</v>
      </c>
      <c r="L521" s="58">
        <v>1768</v>
      </c>
      <c r="M521" s="58" t="s">
        <v>5981</v>
      </c>
      <c r="N521" s="58" t="s">
        <v>6230</v>
      </c>
      <c r="O521" s="58">
        <v>13057902</v>
      </c>
      <c r="P521" s="58" t="s">
        <v>6323</v>
      </c>
    </row>
    <row r="522" spans="1:16" x14ac:dyDescent="0.25">
      <c r="A522" s="58">
        <v>10521</v>
      </c>
      <c r="B522" s="58" t="s">
        <v>5468</v>
      </c>
      <c r="C522" s="58" t="s">
        <v>5370</v>
      </c>
      <c r="D522" s="58">
        <v>1184</v>
      </c>
      <c r="E522" s="58" t="s">
        <v>4111</v>
      </c>
      <c r="F522" s="58">
        <v>562</v>
      </c>
      <c r="G522" s="58" t="s">
        <v>193</v>
      </c>
      <c r="H522" s="58">
        <v>65</v>
      </c>
      <c r="I522" s="58" t="s">
        <v>110</v>
      </c>
      <c r="J522" s="58">
        <v>8</v>
      </c>
      <c r="K522" s="58" t="s">
        <v>202</v>
      </c>
      <c r="L522" s="58">
        <v>1768</v>
      </c>
      <c r="M522" s="58" t="s">
        <v>5982</v>
      </c>
      <c r="N522" s="58" t="s">
        <v>6230</v>
      </c>
      <c r="O522" s="58">
        <v>13344892</v>
      </c>
      <c r="P522" s="58" t="s">
        <v>6323</v>
      </c>
    </row>
    <row r="523" spans="1:16" x14ac:dyDescent="0.25">
      <c r="A523" s="58">
        <v>10522</v>
      </c>
      <c r="B523" s="58" t="s">
        <v>5468</v>
      </c>
      <c r="C523" s="58" t="s">
        <v>5370</v>
      </c>
      <c r="D523" s="58">
        <v>1184</v>
      </c>
      <c r="E523" s="58" t="s">
        <v>4111</v>
      </c>
      <c r="F523" s="58">
        <v>562</v>
      </c>
      <c r="G523" s="58" t="s">
        <v>132</v>
      </c>
      <c r="H523" s="58">
        <v>50</v>
      </c>
      <c r="I523" s="58" t="s">
        <v>99</v>
      </c>
      <c r="J523" s="58">
        <v>16</v>
      </c>
      <c r="K523" s="58" t="s">
        <v>202</v>
      </c>
      <c r="L523" s="58">
        <v>1768</v>
      </c>
      <c r="M523" s="58" t="s">
        <v>5983</v>
      </c>
      <c r="N523" s="58" t="s">
        <v>6230</v>
      </c>
      <c r="O523" s="58">
        <v>13488387</v>
      </c>
      <c r="P523" s="58" t="s">
        <v>6323</v>
      </c>
    </row>
    <row r="524" spans="1:16" x14ac:dyDescent="0.25">
      <c r="A524" s="58">
        <v>10523</v>
      </c>
      <c r="B524" s="58" t="s">
        <v>5468</v>
      </c>
      <c r="C524" s="58" t="s">
        <v>5370</v>
      </c>
      <c r="D524" s="58">
        <v>1184</v>
      </c>
      <c r="E524" s="58" t="s">
        <v>4111</v>
      </c>
      <c r="F524" s="58">
        <v>562</v>
      </c>
      <c r="G524" s="58" t="s">
        <v>193</v>
      </c>
      <c r="H524" s="58">
        <v>65</v>
      </c>
      <c r="I524" s="58" t="s">
        <v>99</v>
      </c>
      <c r="J524" s="58">
        <v>16</v>
      </c>
      <c r="K524" s="58" t="s">
        <v>202</v>
      </c>
      <c r="L524" s="58">
        <v>1768</v>
      </c>
      <c r="M524" s="58" t="s">
        <v>5984</v>
      </c>
      <c r="N524" s="58" t="s">
        <v>6230</v>
      </c>
      <c r="O524" s="58">
        <v>13488387</v>
      </c>
      <c r="P524" s="58" t="s">
        <v>6323</v>
      </c>
    </row>
    <row r="525" spans="1:16" x14ac:dyDescent="0.25">
      <c r="A525" s="58">
        <v>10524</v>
      </c>
      <c r="B525" s="58" t="s">
        <v>5468</v>
      </c>
      <c r="C525" s="58" t="s">
        <v>5370</v>
      </c>
      <c r="D525" s="58">
        <v>1184</v>
      </c>
      <c r="E525" s="58" t="s">
        <v>4111</v>
      </c>
      <c r="F525" s="58">
        <v>562</v>
      </c>
      <c r="G525" s="58" t="s">
        <v>132</v>
      </c>
      <c r="H525" s="58">
        <v>50</v>
      </c>
      <c r="I525" s="58" t="s">
        <v>114</v>
      </c>
      <c r="J525" s="58">
        <v>12</v>
      </c>
      <c r="K525" s="58" t="s">
        <v>202</v>
      </c>
      <c r="L525" s="58">
        <v>1768</v>
      </c>
      <c r="M525" s="58" t="s">
        <v>5985</v>
      </c>
      <c r="N525" s="58" t="s">
        <v>6230</v>
      </c>
      <c r="O525" s="58">
        <v>13488387</v>
      </c>
      <c r="P525" s="58" t="s">
        <v>6323</v>
      </c>
    </row>
    <row r="526" spans="1:16" x14ac:dyDescent="0.25">
      <c r="A526" s="58">
        <v>10525</v>
      </c>
      <c r="B526" s="58" t="s">
        <v>5468</v>
      </c>
      <c r="C526" s="58" t="s">
        <v>5370</v>
      </c>
      <c r="D526" s="58">
        <v>1184</v>
      </c>
      <c r="E526" s="58" t="s">
        <v>4111</v>
      </c>
      <c r="F526" s="58">
        <v>562</v>
      </c>
      <c r="G526" s="58" t="s">
        <v>193</v>
      </c>
      <c r="H526" s="58">
        <v>65</v>
      </c>
      <c r="I526" s="58" t="s">
        <v>99</v>
      </c>
      <c r="J526" s="58">
        <v>16</v>
      </c>
      <c r="K526" s="58" t="s">
        <v>202</v>
      </c>
      <c r="L526" s="58">
        <v>1768</v>
      </c>
      <c r="M526" s="58" t="s">
        <v>5986</v>
      </c>
      <c r="N526" s="58" t="s">
        <v>6230</v>
      </c>
      <c r="O526" s="58">
        <v>13488387</v>
      </c>
      <c r="P526" s="58" t="s">
        <v>6323</v>
      </c>
    </row>
    <row r="527" spans="1:16" x14ac:dyDescent="0.25">
      <c r="A527" s="58">
        <v>10526</v>
      </c>
      <c r="B527" s="58" t="s">
        <v>5468</v>
      </c>
      <c r="C527" s="58" t="s">
        <v>5370</v>
      </c>
      <c r="D527" s="58">
        <v>1184</v>
      </c>
      <c r="E527" s="58" t="s">
        <v>4111</v>
      </c>
      <c r="F527" s="58">
        <v>562</v>
      </c>
      <c r="G527" s="58" t="s">
        <v>193</v>
      </c>
      <c r="H527" s="58">
        <v>65</v>
      </c>
      <c r="I527" s="58" t="s">
        <v>114</v>
      </c>
      <c r="J527" s="58">
        <v>12</v>
      </c>
      <c r="K527" s="58" t="s">
        <v>202</v>
      </c>
      <c r="L527" s="58">
        <v>1768</v>
      </c>
      <c r="M527" s="58" t="s">
        <v>5987</v>
      </c>
      <c r="N527" s="58" t="s">
        <v>6230</v>
      </c>
      <c r="O527" s="58">
        <v>13918872</v>
      </c>
      <c r="P527" s="58" t="s">
        <v>6323</v>
      </c>
    </row>
    <row r="528" spans="1:16" x14ac:dyDescent="0.25">
      <c r="A528" s="58">
        <v>10527</v>
      </c>
      <c r="B528" s="58" t="s">
        <v>5468</v>
      </c>
      <c r="C528" s="58" t="s">
        <v>5370</v>
      </c>
      <c r="D528" s="58">
        <v>1184</v>
      </c>
      <c r="E528" s="58" t="s">
        <v>4111</v>
      </c>
      <c r="F528" s="58">
        <v>562</v>
      </c>
      <c r="G528" s="58" t="s">
        <v>132</v>
      </c>
      <c r="H528" s="58">
        <v>50</v>
      </c>
      <c r="I528" s="58" t="s">
        <v>99</v>
      </c>
      <c r="J528" s="58">
        <v>16</v>
      </c>
      <c r="K528" s="58" t="s">
        <v>202</v>
      </c>
      <c r="L528" s="58">
        <v>1768</v>
      </c>
      <c r="M528" s="58" t="s">
        <v>5988</v>
      </c>
      <c r="N528" s="58" t="s">
        <v>6230</v>
      </c>
      <c r="O528" s="58">
        <v>14062367</v>
      </c>
      <c r="P528" s="58" t="s">
        <v>6323</v>
      </c>
    </row>
    <row r="529" spans="1:16" x14ac:dyDescent="0.25">
      <c r="A529" s="58">
        <v>10528</v>
      </c>
      <c r="B529" s="58" t="s">
        <v>5468</v>
      </c>
      <c r="C529" s="58" t="s">
        <v>5370</v>
      </c>
      <c r="D529" s="58">
        <v>1184</v>
      </c>
      <c r="E529" s="58" t="s">
        <v>4111</v>
      </c>
      <c r="F529" s="58">
        <v>562</v>
      </c>
      <c r="G529" s="58" t="s">
        <v>193</v>
      </c>
      <c r="H529" s="58">
        <v>65</v>
      </c>
      <c r="I529" s="58" t="s">
        <v>99</v>
      </c>
      <c r="J529" s="58">
        <v>16</v>
      </c>
      <c r="K529" s="58" t="s">
        <v>202</v>
      </c>
      <c r="L529" s="58">
        <v>1768</v>
      </c>
      <c r="M529" s="58" t="s">
        <v>5989</v>
      </c>
      <c r="N529" s="58" t="s">
        <v>6230</v>
      </c>
      <c r="O529" s="58">
        <v>14492852</v>
      </c>
      <c r="P529" s="58" t="s">
        <v>6323</v>
      </c>
    </row>
    <row r="530" spans="1:16" x14ac:dyDescent="0.25">
      <c r="A530" s="58">
        <v>10529</v>
      </c>
      <c r="B530" s="58" t="s">
        <v>5468</v>
      </c>
      <c r="C530" s="58" t="s">
        <v>666</v>
      </c>
      <c r="D530" s="58">
        <v>1236</v>
      </c>
      <c r="E530" s="58" t="s">
        <v>4111</v>
      </c>
      <c r="F530" s="58">
        <v>562</v>
      </c>
      <c r="G530" s="58" t="s">
        <v>132</v>
      </c>
      <c r="H530" s="58">
        <v>50</v>
      </c>
      <c r="I530" s="58" t="s">
        <v>110</v>
      </c>
      <c r="J530" s="58">
        <v>8</v>
      </c>
      <c r="K530" s="58" t="s">
        <v>202</v>
      </c>
      <c r="L530" s="58">
        <v>1768</v>
      </c>
      <c r="M530" s="58" t="s">
        <v>5990</v>
      </c>
      <c r="N530" s="58" t="s">
        <v>6230</v>
      </c>
      <c r="O530" s="58">
        <v>13057902</v>
      </c>
      <c r="P530" s="58" t="s">
        <v>6323</v>
      </c>
    </row>
    <row r="531" spans="1:16" x14ac:dyDescent="0.25">
      <c r="A531" s="58">
        <v>10530</v>
      </c>
      <c r="B531" s="58" t="s">
        <v>5468</v>
      </c>
      <c r="C531" s="58" t="s">
        <v>666</v>
      </c>
      <c r="D531" s="58">
        <v>1236</v>
      </c>
      <c r="E531" s="58" t="s">
        <v>4111</v>
      </c>
      <c r="F531" s="58">
        <v>562</v>
      </c>
      <c r="G531" s="58" t="s">
        <v>193</v>
      </c>
      <c r="H531" s="58">
        <v>65</v>
      </c>
      <c r="I531" s="58" t="s">
        <v>110</v>
      </c>
      <c r="J531" s="58">
        <v>8</v>
      </c>
      <c r="K531" s="58" t="s">
        <v>202</v>
      </c>
      <c r="L531" s="58">
        <v>1768</v>
      </c>
      <c r="M531" s="58" t="s">
        <v>5991</v>
      </c>
      <c r="N531" s="58" t="s">
        <v>6230</v>
      </c>
      <c r="O531" s="58">
        <v>13057902</v>
      </c>
      <c r="P531" s="58" t="s">
        <v>6323</v>
      </c>
    </row>
    <row r="532" spans="1:16" x14ac:dyDescent="0.25">
      <c r="A532" s="58">
        <v>10531</v>
      </c>
      <c r="B532" s="58" t="s">
        <v>5468</v>
      </c>
      <c r="C532" s="58" t="s">
        <v>666</v>
      </c>
      <c r="D532" s="58">
        <v>1236</v>
      </c>
      <c r="E532" s="58" t="s">
        <v>4111</v>
      </c>
      <c r="F532" s="58">
        <v>562</v>
      </c>
      <c r="G532" s="58" t="s">
        <v>132</v>
      </c>
      <c r="H532" s="58">
        <v>50</v>
      </c>
      <c r="I532" s="58" t="s">
        <v>110</v>
      </c>
      <c r="J532" s="58">
        <v>8</v>
      </c>
      <c r="K532" s="58" t="s">
        <v>202</v>
      </c>
      <c r="L532" s="58">
        <v>1768</v>
      </c>
      <c r="M532" s="58" t="s">
        <v>5992</v>
      </c>
      <c r="N532" s="58" t="s">
        <v>6230</v>
      </c>
      <c r="O532" s="58">
        <v>13631882</v>
      </c>
      <c r="P532" s="58" t="s">
        <v>6323</v>
      </c>
    </row>
    <row r="533" spans="1:16" x14ac:dyDescent="0.25">
      <c r="A533" s="58">
        <v>10532</v>
      </c>
      <c r="B533" s="58" t="s">
        <v>5468</v>
      </c>
      <c r="C533" s="58" t="s">
        <v>666</v>
      </c>
      <c r="D533" s="58">
        <v>1236</v>
      </c>
      <c r="E533" s="58" t="s">
        <v>4111</v>
      </c>
      <c r="F533" s="58">
        <v>562</v>
      </c>
      <c r="G533" s="58" t="s">
        <v>132</v>
      </c>
      <c r="H533" s="58">
        <v>50</v>
      </c>
      <c r="I533" s="58" t="s">
        <v>114</v>
      </c>
      <c r="J533" s="58">
        <v>12</v>
      </c>
      <c r="K533" s="58" t="s">
        <v>202</v>
      </c>
      <c r="L533" s="58">
        <v>1768</v>
      </c>
      <c r="M533" s="58" t="s">
        <v>5993</v>
      </c>
      <c r="N533" s="58" t="s">
        <v>6230</v>
      </c>
      <c r="O533" s="58">
        <v>13631882</v>
      </c>
      <c r="P533" s="58" t="s">
        <v>6323</v>
      </c>
    </row>
    <row r="534" spans="1:16" x14ac:dyDescent="0.25">
      <c r="A534" s="58">
        <v>10533</v>
      </c>
      <c r="B534" s="58" t="s">
        <v>5468</v>
      </c>
      <c r="C534" s="58" t="s">
        <v>666</v>
      </c>
      <c r="D534" s="58">
        <v>1236</v>
      </c>
      <c r="E534" s="58" t="s">
        <v>4111</v>
      </c>
      <c r="F534" s="58">
        <v>562</v>
      </c>
      <c r="G534" s="58" t="s">
        <v>193</v>
      </c>
      <c r="H534" s="58">
        <v>65</v>
      </c>
      <c r="I534" s="58" t="s">
        <v>114</v>
      </c>
      <c r="J534" s="58">
        <v>12</v>
      </c>
      <c r="K534" s="58" t="s">
        <v>202</v>
      </c>
      <c r="L534" s="58">
        <v>1768</v>
      </c>
      <c r="M534" s="58" t="s">
        <v>5994</v>
      </c>
      <c r="N534" s="58" t="s">
        <v>6230</v>
      </c>
      <c r="O534" s="58">
        <v>13631882</v>
      </c>
      <c r="P534" s="58" t="s">
        <v>6323</v>
      </c>
    </row>
    <row r="535" spans="1:16" x14ac:dyDescent="0.25">
      <c r="A535" s="58">
        <v>10534</v>
      </c>
      <c r="B535" s="58" t="s">
        <v>5468</v>
      </c>
      <c r="C535" s="58" t="s">
        <v>666</v>
      </c>
      <c r="D535" s="58">
        <v>1236</v>
      </c>
      <c r="E535" s="58" t="s">
        <v>4111</v>
      </c>
      <c r="F535" s="58">
        <v>562</v>
      </c>
      <c r="G535" s="58" t="s">
        <v>132</v>
      </c>
      <c r="H535" s="58">
        <v>50</v>
      </c>
      <c r="I535" s="58" t="s">
        <v>110</v>
      </c>
      <c r="J535" s="58">
        <v>8</v>
      </c>
      <c r="K535" s="58" t="s">
        <v>202</v>
      </c>
      <c r="L535" s="58">
        <v>1768</v>
      </c>
      <c r="M535" s="58" t="s">
        <v>5995</v>
      </c>
      <c r="N535" s="58" t="s">
        <v>6230</v>
      </c>
      <c r="O535" s="58">
        <v>14062367</v>
      </c>
      <c r="P535" s="58" t="s">
        <v>6323</v>
      </c>
    </row>
    <row r="536" spans="1:16" x14ac:dyDescent="0.25">
      <c r="A536" s="58">
        <v>10535</v>
      </c>
      <c r="B536" s="58" t="s">
        <v>5468</v>
      </c>
      <c r="C536" s="58" t="s">
        <v>666</v>
      </c>
      <c r="D536" s="58">
        <v>1236</v>
      </c>
      <c r="E536" s="58" t="s">
        <v>4111</v>
      </c>
      <c r="F536" s="58">
        <v>562</v>
      </c>
      <c r="G536" s="58" t="s">
        <v>193</v>
      </c>
      <c r="H536" s="58">
        <v>65</v>
      </c>
      <c r="I536" s="58" t="s">
        <v>110</v>
      </c>
      <c r="J536" s="58">
        <v>8</v>
      </c>
      <c r="K536" s="58" t="s">
        <v>202</v>
      </c>
      <c r="L536" s="58">
        <v>1768</v>
      </c>
      <c r="M536" s="58" t="s">
        <v>5996</v>
      </c>
      <c r="N536" s="58" t="s">
        <v>6230</v>
      </c>
      <c r="O536" s="58">
        <v>14062367</v>
      </c>
      <c r="P536" s="58" t="s">
        <v>6323</v>
      </c>
    </row>
    <row r="537" spans="1:16" x14ac:dyDescent="0.25">
      <c r="A537" s="58">
        <v>10536</v>
      </c>
      <c r="B537" s="58" t="s">
        <v>5468</v>
      </c>
      <c r="C537" s="58" t="s">
        <v>666</v>
      </c>
      <c r="D537" s="58">
        <v>1236</v>
      </c>
      <c r="E537" s="58" t="s">
        <v>4111</v>
      </c>
      <c r="F537" s="58">
        <v>562</v>
      </c>
      <c r="G537" s="58" t="s">
        <v>193</v>
      </c>
      <c r="H537" s="58">
        <v>65</v>
      </c>
      <c r="I537" s="58" t="s">
        <v>110</v>
      </c>
      <c r="J537" s="58">
        <v>8</v>
      </c>
      <c r="K537" s="58" t="s">
        <v>202</v>
      </c>
      <c r="L537" s="58">
        <v>1768</v>
      </c>
      <c r="M537" s="58" t="s">
        <v>5997</v>
      </c>
      <c r="N537" s="58" t="s">
        <v>6230</v>
      </c>
      <c r="O537" s="58">
        <v>14062367</v>
      </c>
      <c r="P537" s="58" t="s">
        <v>6323</v>
      </c>
    </row>
    <row r="538" spans="1:16" x14ac:dyDescent="0.25">
      <c r="A538" s="58">
        <v>10537</v>
      </c>
      <c r="B538" s="58" t="s">
        <v>5468</v>
      </c>
      <c r="C538" s="58" t="s">
        <v>666</v>
      </c>
      <c r="D538" s="58">
        <v>1236</v>
      </c>
      <c r="E538" s="58" t="s">
        <v>4111</v>
      </c>
      <c r="F538" s="58">
        <v>562</v>
      </c>
      <c r="G538" s="58" t="s">
        <v>132</v>
      </c>
      <c r="H538" s="58">
        <v>50</v>
      </c>
      <c r="I538" s="58" t="s">
        <v>99</v>
      </c>
      <c r="J538" s="58">
        <v>16</v>
      </c>
      <c r="K538" s="58" t="s">
        <v>202</v>
      </c>
      <c r="L538" s="58">
        <v>1768</v>
      </c>
      <c r="M538" s="58" t="s">
        <v>5998</v>
      </c>
      <c r="N538" s="58" t="s">
        <v>6230</v>
      </c>
      <c r="O538" s="58">
        <v>14205862</v>
      </c>
      <c r="P538" s="58" t="s">
        <v>6323</v>
      </c>
    </row>
    <row r="539" spans="1:16" x14ac:dyDescent="0.25">
      <c r="A539" s="58">
        <v>10538</v>
      </c>
      <c r="B539" s="58" t="s">
        <v>5468</v>
      </c>
      <c r="C539" s="58" t="s">
        <v>666</v>
      </c>
      <c r="D539" s="58">
        <v>1236</v>
      </c>
      <c r="E539" s="58" t="s">
        <v>4111</v>
      </c>
      <c r="F539" s="58">
        <v>562</v>
      </c>
      <c r="G539" s="58" t="s">
        <v>132</v>
      </c>
      <c r="H539" s="58">
        <v>50</v>
      </c>
      <c r="I539" s="58" t="s">
        <v>114</v>
      </c>
      <c r="J539" s="58">
        <v>12</v>
      </c>
      <c r="K539" s="58" t="s">
        <v>202</v>
      </c>
      <c r="L539" s="58">
        <v>1768</v>
      </c>
      <c r="M539" s="58" t="s">
        <v>5999</v>
      </c>
      <c r="N539" s="58" t="s">
        <v>6230</v>
      </c>
      <c r="O539" s="58">
        <v>14205862</v>
      </c>
      <c r="P539" s="58" t="s">
        <v>6323</v>
      </c>
    </row>
    <row r="540" spans="1:16" x14ac:dyDescent="0.25">
      <c r="A540" s="58">
        <v>10539</v>
      </c>
      <c r="B540" s="58" t="s">
        <v>5468</v>
      </c>
      <c r="C540" s="58" t="s">
        <v>666</v>
      </c>
      <c r="D540" s="58">
        <v>1236</v>
      </c>
      <c r="E540" s="58" t="s">
        <v>4111</v>
      </c>
      <c r="F540" s="58">
        <v>562</v>
      </c>
      <c r="G540" s="58" t="s">
        <v>193</v>
      </c>
      <c r="H540" s="58">
        <v>65</v>
      </c>
      <c r="I540" s="58" t="s">
        <v>99</v>
      </c>
      <c r="J540" s="58">
        <v>16</v>
      </c>
      <c r="K540" s="58" t="s">
        <v>202</v>
      </c>
      <c r="L540" s="58">
        <v>1768</v>
      </c>
      <c r="M540" s="58" t="s">
        <v>6000</v>
      </c>
      <c r="N540" s="58" t="s">
        <v>6230</v>
      </c>
      <c r="O540" s="58">
        <v>14205862</v>
      </c>
      <c r="P540" s="58" t="s">
        <v>6323</v>
      </c>
    </row>
    <row r="541" spans="1:16" x14ac:dyDescent="0.25">
      <c r="A541" s="58">
        <v>10540</v>
      </c>
      <c r="B541" s="58" t="s">
        <v>5468</v>
      </c>
      <c r="C541" s="58" t="s">
        <v>666</v>
      </c>
      <c r="D541" s="58">
        <v>1236</v>
      </c>
      <c r="E541" s="58" t="s">
        <v>4111</v>
      </c>
      <c r="F541" s="58">
        <v>562</v>
      </c>
      <c r="G541" s="58" t="s">
        <v>132</v>
      </c>
      <c r="H541" s="58">
        <v>50</v>
      </c>
      <c r="I541" s="58" t="s">
        <v>110</v>
      </c>
      <c r="J541" s="58">
        <v>8</v>
      </c>
      <c r="K541" s="58" t="s">
        <v>202</v>
      </c>
      <c r="L541" s="58">
        <v>1768</v>
      </c>
      <c r="M541" s="58" t="s">
        <v>6001</v>
      </c>
      <c r="N541" s="58" t="s">
        <v>6230</v>
      </c>
      <c r="O541" s="58">
        <v>14636347</v>
      </c>
      <c r="P541" s="58" t="s">
        <v>6323</v>
      </c>
    </row>
    <row r="542" spans="1:16" x14ac:dyDescent="0.25">
      <c r="A542" s="58">
        <v>10541</v>
      </c>
      <c r="B542" s="58" t="s">
        <v>5468</v>
      </c>
      <c r="C542" s="58" t="s">
        <v>666</v>
      </c>
      <c r="D542" s="58">
        <v>1236</v>
      </c>
      <c r="E542" s="58" t="s">
        <v>4111</v>
      </c>
      <c r="F542" s="58">
        <v>562</v>
      </c>
      <c r="G542" s="58" t="s">
        <v>132</v>
      </c>
      <c r="H542" s="58">
        <v>50</v>
      </c>
      <c r="I542" s="58" t="s">
        <v>114</v>
      </c>
      <c r="J542" s="58">
        <v>12</v>
      </c>
      <c r="K542" s="58" t="s">
        <v>202</v>
      </c>
      <c r="L542" s="58">
        <v>1768</v>
      </c>
      <c r="M542" s="58" t="s">
        <v>6002</v>
      </c>
      <c r="N542" s="58" t="s">
        <v>6230</v>
      </c>
      <c r="O542" s="58">
        <v>14636347</v>
      </c>
      <c r="P542" s="58" t="s">
        <v>6323</v>
      </c>
    </row>
    <row r="543" spans="1:16" x14ac:dyDescent="0.25">
      <c r="A543" s="58">
        <v>10542</v>
      </c>
      <c r="B543" s="58" t="s">
        <v>5468</v>
      </c>
      <c r="C543" s="58" t="s">
        <v>666</v>
      </c>
      <c r="D543" s="58">
        <v>1236</v>
      </c>
      <c r="E543" s="58" t="s">
        <v>4111</v>
      </c>
      <c r="F543" s="58">
        <v>562</v>
      </c>
      <c r="G543" s="58" t="s">
        <v>193</v>
      </c>
      <c r="H543" s="58">
        <v>65</v>
      </c>
      <c r="I543" s="58" t="s">
        <v>114</v>
      </c>
      <c r="J543" s="58">
        <v>12</v>
      </c>
      <c r="K543" s="58" t="s">
        <v>202</v>
      </c>
      <c r="L543" s="58">
        <v>1768</v>
      </c>
      <c r="M543" s="58" t="s">
        <v>6003</v>
      </c>
      <c r="N543" s="58" t="s">
        <v>6230</v>
      </c>
      <c r="O543" s="58">
        <v>14636347</v>
      </c>
      <c r="P543" s="58" t="s">
        <v>6323</v>
      </c>
    </row>
    <row r="544" spans="1:16" x14ac:dyDescent="0.25">
      <c r="A544" s="58">
        <v>10543</v>
      </c>
      <c r="B544" s="58" t="s">
        <v>5468</v>
      </c>
      <c r="C544" s="58" t="s">
        <v>666</v>
      </c>
      <c r="D544" s="58">
        <v>1236</v>
      </c>
      <c r="E544" s="58" t="s">
        <v>4111</v>
      </c>
      <c r="F544" s="58">
        <v>562</v>
      </c>
      <c r="G544" s="58" t="s">
        <v>193</v>
      </c>
      <c r="H544" s="58">
        <v>65</v>
      </c>
      <c r="I544" s="58" t="s">
        <v>114</v>
      </c>
      <c r="J544" s="58">
        <v>12</v>
      </c>
      <c r="K544" s="58" t="s">
        <v>202</v>
      </c>
      <c r="L544" s="58">
        <v>1768</v>
      </c>
      <c r="M544" s="58" t="s">
        <v>6004</v>
      </c>
      <c r="N544" s="58" t="s">
        <v>6230</v>
      </c>
      <c r="O544" s="58">
        <v>14636347</v>
      </c>
      <c r="P544" s="58" t="s">
        <v>6323</v>
      </c>
    </row>
    <row r="545" spans="1:16" x14ac:dyDescent="0.25">
      <c r="A545" s="58">
        <v>10544</v>
      </c>
      <c r="B545" s="58" t="s">
        <v>5468</v>
      </c>
      <c r="C545" s="58" t="s">
        <v>666</v>
      </c>
      <c r="D545" s="58">
        <v>1236</v>
      </c>
      <c r="E545" s="58" t="s">
        <v>4111</v>
      </c>
      <c r="F545" s="58">
        <v>562</v>
      </c>
      <c r="G545" s="58" t="s">
        <v>132</v>
      </c>
      <c r="H545" s="58">
        <v>50</v>
      </c>
      <c r="I545" s="58" t="s">
        <v>99</v>
      </c>
      <c r="J545" s="58">
        <v>16</v>
      </c>
      <c r="K545" s="58" t="s">
        <v>202</v>
      </c>
      <c r="L545" s="58">
        <v>1768</v>
      </c>
      <c r="M545" s="58" t="s">
        <v>6005</v>
      </c>
      <c r="N545" s="58" t="s">
        <v>6230</v>
      </c>
      <c r="O545" s="58">
        <v>14779842</v>
      </c>
      <c r="P545" s="58" t="s">
        <v>6323</v>
      </c>
    </row>
    <row r="546" spans="1:16" x14ac:dyDescent="0.25">
      <c r="A546" s="58">
        <v>10545</v>
      </c>
      <c r="B546" s="58" t="s">
        <v>5468</v>
      </c>
      <c r="C546" s="58" t="s">
        <v>666</v>
      </c>
      <c r="D546" s="58">
        <v>1236</v>
      </c>
      <c r="E546" s="58" t="s">
        <v>4111</v>
      </c>
      <c r="F546" s="58">
        <v>562</v>
      </c>
      <c r="G546" s="58" t="s">
        <v>193</v>
      </c>
      <c r="H546" s="58">
        <v>65</v>
      </c>
      <c r="I546" s="58" t="s">
        <v>110</v>
      </c>
      <c r="J546" s="58">
        <v>8</v>
      </c>
      <c r="K546" s="58" t="s">
        <v>202</v>
      </c>
      <c r="L546" s="58">
        <v>1768</v>
      </c>
      <c r="M546" s="58" t="s">
        <v>6006</v>
      </c>
      <c r="N546" s="58" t="s">
        <v>6230</v>
      </c>
      <c r="O546" s="58">
        <v>15066832</v>
      </c>
      <c r="P546" s="58" t="s">
        <v>6323</v>
      </c>
    </row>
    <row r="547" spans="1:16" x14ac:dyDescent="0.25">
      <c r="A547" s="58">
        <v>10546</v>
      </c>
      <c r="B547" s="58" t="s">
        <v>5468</v>
      </c>
      <c r="C547" s="58" t="s">
        <v>666</v>
      </c>
      <c r="D547" s="58">
        <v>1236</v>
      </c>
      <c r="E547" s="58" t="s">
        <v>4111</v>
      </c>
      <c r="F547" s="58">
        <v>562</v>
      </c>
      <c r="G547" s="58" t="s">
        <v>132</v>
      </c>
      <c r="H547" s="58">
        <v>50</v>
      </c>
      <c r="I547" s="58" t="s">
        <v>99</v>
      </c>
      <c r="J547" s="58">
        <v>16</v>
      </c>
      <c r="K547" s="58" t="s">
        <v>202</v>
      </c>
      <c r="L547" s="58">
        <v>1768</v>
      </c>
      <c r="M547" s="58" t="s">
        <v>6007</v>
      </c>
      <c r="N547" s="58" t="s">
        <v>6230</v>
      </c>
      <c r="O547" s="58">
        <v>15210327</v>
      </c>
      <c r="P547" s="58" t="s">
        <v>6323</v>
      </c>
    </row>
    <row r="548" spans="1:16" x14ac:dyDescent="0.25">
      <c r="A548" s="58">
        <v>10547</v>
      </c>
      <c r="B548" s="58" t="s">
        <v>5468</v>
      </c>
      <c r="C548" s="58" t="s">
        <v>666</v>
      </c>
      <c r="D548" s="58">
        <v>1236</v>
      </c>
      <c r="E548" s="58" t="s">
        <v>4111</v>
      </c>
      <c r="F548" s="58">
        <v>562</v>
      </c>
      <c r="G548" s="58" t="s">
        <v>193</v>
      </c>
      <c r="H548" s="58">
        <v>65</v>
      </c>
      <c r="I548" s="58" t="s">
        <v>99</v>
      </c>
      <c r="J548" s="58">
        <v>16</v>
      </c>
      <c r="K548" s="58" t="s">
        <v>202</v>
      </c>
      <c r="L548" s="58">
        <v>1768</v>
      </c>
      <c r="M548" s="58" t="s">
        <v>6008</v>
      </c>
      <c r="N548" s="58" t="s">
        <v>6230</v>
      </c>
      <c r="O548" s="58">
        <v>15210327</v>
      </c>
      <c r="P548" s="58" t="s">
        <v>6323</v>
      </c>
    </row>
    <row r="549" spans="1:16" x14ac:dyDescent="0.25">
      <c r="A549" s="58">
        <v>10548</v>
      </c>
      <c r="B549" s="58" t="s">
        <v>5468</v>
      </c>
      <c r="C549" s="58" t="s">
        <v>666</v>
      </c>
      <c r="D549" s="58">
        <v>1236</v>
      </c>
      <c r="E549" s="58" t="s">
        <v>4111</v>
      </c>
      <c r="F549" s="58">
        <v>562</v>
      </c>
      <c r="G549" s="58" t="s">
        <v>132</v>
      </c>
      <c r="H549" s="58">
        <v>50</v>
      </c>
      <c r="I549" s="58" t="s">
        <v>114</v>
      </c>
      <c r="J549" s="58">
        <v>12</v>
      </c>
      <c r="K549" s="58" t="s">
        <v>202</v>
      </c>
      <c r="L549" s="58">
        <v>1768</v>
      </c>
      <c r="M549" s="58" t="s">
        <v>6009</v>
      </c>
      <c r="N549" s="58" t="s">
        <v>6230</v>
      </c>
      <c r="O549" s="58">
        <v>15210327</v>
      </c>
      <c r="P549" s="58" t="s">
        <v>6323</v>
      </c>
    </row>
    <row r="550" spans="1:16" x14ac:dyDescent="0.25">
      <c r="A550" s="58">
        <v>10549</v>
      </c>
      <c r="B550" s="58" t="s">
        <v>5468</v>
      </c>
      <c r="C550" s="58" t="s">
        <v>666</v>
      </c>
      <c r="D550" s="58">
        <v>1236</v>
      </c>
      <c r="E550" s="58" t="s">
        <v>4111</v>
      </c>
      <c r="F550" s="58">
        <v>562</v>
      </c>
      <c r="G550" s="58" t="s">
        <v>193</v>
      </c>
      <c r="H550" s="58">
        <v>65</v>
      </c>
      <c r="I550" s="58" t="s">
        <v>99</v>
      </c>
      <c r="J550" s="58">
        <v>16</v>
      </c>
      <c r="K550" s="58" t="s">
        <v>202</v>
      </c>
      <c r="L550" s="58">
        <v>1768</v>
      </c>
      <c r="M550" s="58" t="s">
        <v>6010</v>
      </c>
      <c r="N550" s="58" t="s">
        <v>6230</v>
      </c>
      <c r="O550" s="58">
        <v>15210327</v>
      </c>
      <c r="P550" s="58" t="s">
        <v>6323</v>
      </c>
    </row>
    <row r="551" spans="1:16" x14ac:dyDescent="0.25">
      <c r="A551" s="58">
        <v>10550</v>
      </c>
      <c r="B551" s="58" t="s">
        <v>5468</v>
      </c>
      <c r="C551" s="58" t="s">
        <v>666</v>
      </c>
      <c r="D551" s="58">
        <v>1236</v>
      </c>
      <c r="E551" s="58" t="s">
        <v>4111</v>
      </c>
      <c r="F551" s="58">
        <v>562</v>
      </c>
      <c r="G551" s="58" t="s">
        <v>193</v>
      </c>
      <c r="H551" s="58">
        <v>65</v>
      </c>
      <c r="I551" s="58" t="s">
        <v>114</v>
      </c>
      <c r="J551" s="58">
        <v>12</v>
      </c>
      <c r="K551" s="58" t="s">
        <v>202</v>
      </c>
      <c r="L551" s="58">
        <v>1768</v>
      </c>
      <c r="M551" s="58" t="s">
        <v>6011</v>
      </c>
      <c r="N551" s="58" t="s">
        <v>6230</v>
      </c>
      <c r="O551" s="58">
        <v>15640812</v>
      </c>
      <c r="P551" s="58" t="s">
        <v>6323</v>
      </c>
    </row>
    <row r="552" spans="1:16" x14ac:dyDescent="0.25">
      <c r="A552" s="58">
        <v>10551</v>
      </c>
      <c r="B552" s="58" t="s">
        <v>5468</v>
      </c>
      <c r="C552" s="58" t="s">
        <v>666</v>
      </c>
      <c r="D552" s="58">
        <v>1236</v>
      </c>
      <c r="E552" s="58" t="s">
        <v>4111</v>
      </c>
      <c r="F552" s="58">
        <v>562</v>
      </c>
      <c r="G552" s="58" t="s">
        <v>132</v>
      </c>
      <c r="H552" s="58">
        <v>50</v>
      </c>
      <c r="I552" s="58" t="s">
        <v>99</v>
      </c>
      <c r="J552" s="58">
        <v>16</v>
      </c>
      <c r="K552" s="58" t="s">
        <v>202</v>
      </c>
      <c r="L552" s="58">
        <v>1768</v>
      </c>
      <c r="M552" s="58" t="s">
        <v>6012</v>
      </c>
      <c r="N552" s="58" t="s">
        <v>6230</v>
      </c>
      <c r="O552" s="58">
        <v>15784307</v>
      </c>
      <c r="P552" s="58" t="s">
        <v>6323</v>
      </c>
    </row>
    <row r="553" spans="1:16" x14ac:dyDescent="0.25">
      <c r="A553" s="58">
        <v>10552</v>
      </c>
      <c r="B553" s="58" t="s">
        <v>5468</v>
      </c>
      <c r="C553" s="58" t="s">
        <v>666</v>
      </c>
      <c r="D553" s="58">
        <v>1236</v>
      </c>
      <c r="E553" s="58" t="s">
        <v>4111</v>
      </c>
      <c r="F553" s="58">
        <v>562</v>
      </c>
      <c r="G553" s="58" t="s">
        <v>193</v>
      </c>
      <c r="H553" s="58">
        <v>65</v>
      </c>
      <c r="I553" s="58" t="s">
        <v>99</v>
      </c>
      <c r="J553" s="58">
        <v>16</v>
      </c>
      <c r="K553" s="58" t="s">
        <v>202</v>
      </c>
      <c r="L553" s="58">
        <v>1768</v>
      </c>
      <c r="M553" s="58" t="s">
        <v>6013</v>
      </c>
      <c r="N553" s="58" t="s">
        <v>6230</v>
      </c>
      <c r="O553" s="58">
        <v>16214792</v>
      </c>
      <c r="P553" s="58" t="s">
        <v>6323</v>
      </c>
    </row>
    <row r="554" spans="1:16" x14ac:dyDescent="0.25">
      <c r="A554" s="58">
        <v>10553</v>
      </c>
      <c r="B554" s="58" t="s">
        <v>5469</v>
      </c>
      <c r="C554" s="58" t="s">
        <v>329</v>
      </c>
      <c r="D554" s="58">
        <v>787</v>
      </c>
      <c r="E554" s="58" t="s">
        <v>5383</v>
      </c>
      <c r="F554" s="58">
        <v>562</v>
      </c>
      <c r="G554" s="58" t="s">
        <v>132</v>
      </c>
      <c r="H554" s="58">
        <v>50</v>
      </c>
      <c r="I554" s="58" t="s">
        <v>110</v>
      </c>
      <c r="J554" s="58">
        <v>8</v>
      </c>
      <c r="K554" s="58" t="s">
        <v>202</v>
      </c>
      <c r="L554" s="58">
        <v>1768</v>
      </c>
      <c r="M554" s="58" t="s">
        <v>6014</v>
      </c>
      <c r="N554" s="58" t="s">
        <v>6231</v>
      </c>
      <c r="O554" s="58">
        <v>12483922</v>
      </c>
      <c r="P554" s="58" t="s">
        <v>6345</v>
      </c>
    </row>
    <row r="555" spans="1:16" x14ac:dyDescent="0.25">
      <c r="A555" s="58">
        <v>10554</v>
      </c>
      <c r="B555" s="58" t="s">
        <v>5469</v>
      </c>
      <c r="C555" s="58" t="s">
        <v>329</v>
      </c>
      <c r="D555" s="58">
        <v>787</v>
      </c>
      <c r="E555" s="58" t="s">
        <v>5383</v>
      </c>
      <c r="F555" s="58">
        <v>562</v>
      </c>
      <c r="G555" s="58" t="s">
        <v>132</v>
      </c>
      <c r="H555" s="58">
        <v>50</v>
      </c>
      <c r="I555" s="58" t="s">
        <v>114</v>
      </c>
      <c r="J555" s="58">
        <v>12</v>
      </c>
      <c r="K555" s="58" t="s">
        <v>202</v>
      </c>
      <c r="L555" s="58">
        <v>1768</v>
      </c>
      <c r="M555" s="58" t="s">
        <v>6015</v>
      </c>
      <c r="N555" s="58" t="s">
        <v>6231</v>
      </c>
      <c r="O555" s="58">
        <v>12756706</v>
      </c>
      <c r="P555" s="58" t="s">
        <v>6345</v>
      </c>
    </row>
    <row r="556" spans="1:16" x14ac:dyDescent="0.25">
      <c r="A556" s="58">
        <v>10555</v>
      </c>
      <c r="B556" s="58" t="s">
        <v>5469</v>
      </c>
      <c r="C556" s="58" t="s">
        <v>329</v>
      </c>
      <c r="D556" s="58">
        <v>787</v>
      </c>
      <c r="E556" s="58" t="s">
        <v>5383</v>
      </c>
      <c r="F556" s="58">
        <v>562</v>
      </c>
      <c r="G556" s="58" t="s">
        <v>132</v>
      </c>
      <c r="H556" s="58">
        <v>50</v>
      </c>
      <c r="I556" s="58" t="s">
        <v>110</v>
      </c>
      <c r="J556" s="58">
        <v>8</v>
      </c>
      <c r="K556" s="58" t="s">
        <v>213</v>
      </c>
      <c r="L556" s="58">
        <v>2768</v>
      </c>
      <c r="M556" s="58" t="s">
        <v>6016</v>
      </c>
      <c r="N556" s="58" t="s">
        <v>6231</v>
      </c>
      <c r="O556" s="58">
        <v>12900201</v>
      </c>
      <c r="P556" s="58" t="s">
        <v>6345</v>
      </c>
    </row>
    <row r="557" spans="1:16" x14ac:dyDescent="0.25">
      <c r="A557" s="58">
        <v>10556</v>
      </c>
      <c r="B557" s="58" t="s">
        <v>189</v>
      </c>
      <c r="C557" s="58" t="s">
        <v>329</v>
      </c>
      <c r="D557" s="58">
        <v>787</v>
      </c>
      <c r="E557" s="58" t="s">
        <v>5383</v>
      </c>
      <c r="F557" s="58">
        <v>562</v>
      </c>
      <c r="G557" s="58" t="s">
        <v>132</v>
      </c>
      <c r="H557" s="58">
        <v>50</v>
      </c>
      <c r="I557" s="58" t="s">
        <v>99</v>
      </c>
      <c r="J557" s="58">
        <v>16</v>
      </c>
      <c r="K557" s="58" t="s">
        <v>202</v>
      </c>
      <c r="L557" s="58">
        <v>1768</v>
      </c>
      <c r="M557" s="58" t="s">
        <v>6017</v>
      </c>
      <c r="N557" s="58" t="s">
        <v>6208</v>
      </c>
      <c r="O557" s="58">
        <v>12914407</v>
      </c>
      <c r="P557" s="58" t="s">
        <v>6334</v>
      </c>
    </row>
    <row r="558" spans="1:16" x14ac:dyDescent="0.25">
      <c r="A558" s="58">
        <v>10557</v>
      </c>
      <c r="B558" s="58" t="s">
        <v>5469</v>
      </c>
      <c r="C558" s="58" t="s">
        <v>329</v>
      </c>
      <c r="D558" s="58">
        <v>787</v>
      </c>
      <c r="E558" s="58" t="s">
        <v>5383</v>
      </c>
      <c r="F558" s="58">
        <v>562</v>
      </c>
      <c r="G558" s="58" t="s">
        <v>132</v>
      </c>
      <c r="H558" s="58">
        <v>50</v>
      </c>
      <c r="I558" s="58" t="s">
        <v>99</v>
      </c>
      <c r="J558" s="58">
        <v>16</v>
      </c>
      <c r="K558" s="58" t="s">
        <v>202</v>
      </c>
      <c r="L558" s="58">
        <v>1768</v>
      </c>
      <c r="M558" s="58" t="s">
        <v>6018</v>
      </c>
      <c r="N558" s="58" t="s">
        <v>6231</v>
      </c>
      <c r="O558" s="58">
        <v>13043696</v>
      </c>
      <c r="P558" s="58" t="s">
        <v>6345</v>
      </c>
    </row>
    <row r="559" spans="1:16" x14ac:dyDescent="0.25">
      <c r="A559" s="58">
        <v>10558</v>
      </c>
      <c r="B559" s="58" t="s">
        <v>5469</v>
      </c>
      <c r="C559" s="58" t="s">
        <v>329</v>
      </c>
      <c r="D559" s="58">
        <v>787</v>
      </c>
      <c r="E559" s="58" t="s">
        <v>5383</v>
      </c>
      <c r="F559" s="58">
        <v>562</v>
      </c>
      <c r="G559" s="58" t="s">
        <v>132</v>
      </c>
      <c r="H559" s="58">
        <v>50</v>
      </c>
      <c r="I559" s="58" t="s">
        <v>114</v>
      </c>
      <c r="J559" s="58">
        <v>12</v>
      </c>
      <c r="K559" s="58" t="s">
        <v>213</v>
      </c>
      <c r="L559" s="58">
        <v>2768</v>
      </c>
      <c r="M559" s="58" t="s">
        <v>6019</v>
      </c>
      <c r="N559" s="58" t="s">
        <v>6231</v>
      </c>
      <c r="O559" s="58">
        <v>13187191</v>
      </c>
      <c r="P559" s="58" t="s">
        <v>6345</v>
      </c>
    </row>
    <row r="560" spans="1:16" x14ac:dyDescent="0.25">
      <c r="A560" s="58">
        <v>10559</v>
      </c>
      <c r="B560" s="58" t="s">
        <v>5469</v>
      </c>
      <c r="C560" s="58" t="s">
        <v>329</v>
      </c>
      <c r="D560" s="58">
        <v>787</v>
      </c>
      <c r="E560" s="58" t="s">
        <v>5383</v>
      </c>
      <c r="F560" s="58">
        <v>562</v>
      </c>
      <c r="G560" s="58" t="s">
        <v>132</v>
      </c>
      <c r="H560" s="58">
        <v>50</v>
      </c>
      <c r="I560" s="58" t="s">
        <v>99</v>
      </c>
      <c r="J560" s="58">
        <v>16</v>
      </c>
      <c r="K560" s="58" t="s">
        <v>213</v>
      </c>
      <c r="L560" s="58">
        <v>2768</v>
      </c>
      <c r="M560" s="58" t="s">
        <v>6020</v>
      </c>
      <c r="N560" s="58" t="s">
        <v>6231</v>
      </c>
      <c r="O560" s="58">
        <v>13330686</v>
      </c>
      <c r="P560" s="58" t="s">
        <v>6345</v>
      </c>
    </row>
    <row r="561" spans="1:16" x14ac:dyDescent="0.25">
      <c r="A561" s="58">
        <v>10560</v>
      </c>
      <c r="B561" s="58" t="s">
        <v>189</v>
      </c>
      <c r="C561" s="58" t="s">
        <v>329</v>
      </c>
      <c r="D561" s="58">
        <v>787</v>
      </c>
      <c r="E561" s="58" t="s">
        <v>5383</v>
      </c>
      <c r="F561" s="58">
        <v>562</v>
      </c>
      <c r="G561" s="58" t="s">
        <v>132</v>
      </c>
      <c r="H561" s="58">
        <v>50</v>
      </c>
      <c r="I561" s="58" t="s">
        <v>211</v>
      </c>
      <c r="J561" s="58">
        <v>32</v>
      </c>
      <c r="K561" s="58" t="s">
        <v>202</v>
      </c>
      <c r="L561" s="58">
        <v>1768</v>
      </c>
      <c r="M561" s="58" t="s">
        <v>6021</v>
      </c>
      <c r="N561" s="58" t="s">
        <v>6208</v>
      </c>
      <c r="O561" s="58">
        <v>14062367</v>
      </c>
      <c r="P561" s="58" t="s">
        <v>6334</v>
      </c>
    </row>
    <row r="562" spans="1:16" x14ac:dyDescent="0.25">
      <c r="A562" s="58">
        <v>10561</v>
      </c>
      <c r="B562" s="58" t="s">
        <v>5469</v>
      </c>
      <c r="C562" s="58" t="s">
        <v>329</v>
      </c>
      <c r="D562" s="58">
        <v>787</v>
      </c>
      <c r="E562" s="58" t="s">
        <v>5383</v>
      </c>
      <c r="F562" s="58">
        <v>562</v>
      </c>
      <c r="G562" s="58" t="s">
        <v>132</v>
      </c>
      <c r="H562" s="58">
        <v>50</v>
      </c>
      <c r="I562" s="58" t="s">
        <v>211</v>
      </c>
      <c r="J562" s="58">
        <v>32</v>
      </c>
      <c r="K562" s="58" t="s">
        <v>213</v>
      </c>
      <c r="L562" s="58">
        <v>2768</v>
      </c>
      <c r="M562" s="58" t="s">
        <v>6022</v>
      </c>
      <c r="N562" s="58" t="s">
        <v>6231</v>
      </c>
      <c r="O562" s="58">
        <v>14335151</v>
      </c>
      <c r="P562" s="58" t="s">
        <v>6345</v>
      </c>
    </row>
    <row r="563" spans="1:16" x14ac:dyDescent="0.25">
      <c r="A563" s="58">
        <v>10562</v>
      </c>
      <c r="B563" s="58" t="s">
        <v>189</v>
      </c>
      <c r="C563" s="58" t="s">
        <v>343</v>
      </c>
      <c r="D563" s="58">
        <v>792</v>
      </c>
      <c r="E563" s="58" t="s">
        <v>5383</v>
      </c>
      <c r="F563" s="58">
        <v>562</v>
      </c>
      <c r="G563" s="58" t="s">
        <v>132</v>
      </c>
      <c r="H563" s="58">
        <v>50</v>
      </c>
      <c r="I563" s="58" t="s">
        <v>110</v>
      </c>
      <c r="J563" s="58">
        <v>8</v>
      </c>
      <c r="K563" s="58" t="s">
        <v>202</v>
      </c>
      <c r="L563" s="58">
        <v>1768</v>
      </c>
      <c r="M563" s="58" t="s">
        <v>6023</v>
      </c>
      <c r="N563" s="58" t="s">
        <v>6208</v>
      </c>
      <c r="O563" s="58">
        <v>12613211</v>
      </c>
      <c r="P563" s="58" t="s">
        <v>6334</v>
      </c>
    </row>
    <row r="564" spans="1:16" x14ac:dyDescent="0.25">
      <c r="A564" s="58">
        <v>10563</v>
      </c>
      <c r="B564" s="58" t="s">
        <v>189</v>
      </c>
      <c r="C564" s="58" t="s">
        <v>343</v>
      </c>
      <c r="D564" s="58">
        <v>792</v>
      </c>
      <c r="E564" s="58" t="s">
        <v>5383</v>
      </c>
      <c r="F564" s="58">
        <v>562</v>
      </c>
      <c r="G564" s="58" t="s">
        <v>132</v>
      </c>
      <c r="H564" s="58">
        <v>50</v>
      </c>
      <c r="I564" s="58" t="s">
        <v>114</v>
      </c>
      <c r="J564" s="58">
        <v>12</v>
      </c>
      <c r="K564" s="58" t="s">
        <v>202</v>
      </c>
      <c r="L564" s="58">
        <v>1768</v>
      </c>
      <c r="M564" s="58" t="s">
        <v>6024</v>
      </c>
      <c r="N564" s="58" t="s">
        <v>6208</v>
      </c>
      <c r="O564" s="58">
        <v>13057902</v>
      </c>
      <c r="P564" s="58" t="s">
        <v>6334</v>
      </c>
    </row>
    <row r="565" spans="1:16" x14ac:dyDescent="0.25">
      <c r="A565" s="58">
        <v>10564</v>
      </c>
      <c r="B565" s="58" t="s">
        <v>189</v>
      </c>
      <c r="C565" s="58" t="s">
        <v>343</v>
      </c>
      <c r="D565" s="58">
        <v>792</v>
      </c>
      <c r="E565" s="58" t="s">
        <v>5383</v>
      </c>
      <c r="F565" s="58">
        <v>562</v>
      </c>
      <c r="G565" s="58" t="s">
        <v>132</v>
      </c>
      <c r="H565" s="58">
        <v>50</v>
      </c>
      <c r="I565" s="58" t="s">
        <v>110</v>
      </c>
      <c r="J565" s="58">
        <v>8</v>
      </c>
      <c r="K565" s="58" t="s">
        <v>213</v>
      </c>
      <c r="L565" s="58">
        <v>2768</v>
      </c>
      <c r="M565" s="58" t="s">
        <v>6025</v>
      </c>
      <c r="N565" s="58" t="s">
        <v>6208</v>
      </c>
      <c r="O565" s="58">
        <v>13187191</v>
      </c>
      <c r="P565" s="58" t="s">
        <v>6334</v>
      </c>
    </row>
    <row r="566" spans="1:16" x14ac:dyDescent="0.25">
      <c r="A566" s="58">
        <v>10565</v>
      </c>
      <c r="B566" s="58" t="s">
        <v>189</v>
      </c>
      <c r="C566" s="58" t="s">
        <v>343</v>
      </c>
      <c r="D566" s="58">
        <v>792</v>
      </c>
      <c r="E566" s="58" t="s">
        <v>5383</v>
      </c>
      <c r="F566" s="58">
        <v>562</v>
      </c>
      <c r="G566" s="58" t="s">
        <v>132</v>
      </c>
      <c r="H566" s="58">
        <v>50</v>
      </c>
      <c r="I566" s="58" t="s">
        <v>110</v>
      </c>
      <c r="J566" s="58">
        <v>8</v>
      </c>
      <c r="K566" s="58" t="s">
        <v>202</v>
      </c>
      <c r="L566" s="58">
        <v>1768</v>
      </c>
      <c r="M566" s="58" t="s">
        <v>6026</v>
      </c>
      <c r="N566" s="58" t="s">
        <v>6208</v>
      </c>
      <c r="O566" s="58">
        <v>13290363</v>
      </c>
      <c r="P566" s="58" t="s">
        <v>6334</v>
      </c>
    </row>
    <row r="567" spans="1:16" x14ac:dyDescent="0.25">
      <c r="A567" s="58">
        <v>10566</v>
      </c>
      <c r="B567" s="58" t="s">
        <v>189</v>
      </c>
      <c r="C567" s="58" t="s">
        <v>343</v>
      </c>
      <c r="D567" s="58">
        <v>792</v>
      </c>
      <c r="E567" s="58" t="s">
        <v>5383</v>
      </c>
      <c r="F567" s="58">
        <v>562</v>
      </c>
      <c r="G567" s="58" t="s">
        <v>132</v>
      </c>
      <c r="H567" s="58">
        <v>50</v>
      </c>
      <c r="I567" s="58" t="s">
        <v>114</v>
      </c>
      <c r="J567" s="58">
        <v>12</v>
      </c>
      <c r="K567" s="58" t="s">
        <v>213</v>
      </c>
      <c r="L567" s="58">
        <v>2768</v>
      </c>
      <c r="M567" s="58" t="s">
        <v>6027</v>
      </c>
      <c r="N567" s="58" t="s">
        <v>6208</v>
      </c>
      <c r="O567" s="58">
        <v>13474181</v>
      </c>
      <c r="P567" s="58" t="s">
        <v>6334</v>
      </c>
    </row>
    <row r="568" spans="1:16" x14ac:dyDescent="0.25">
      <c r="A568" s="58">
        <v>10567</v>
      </c>
      <c r="B568" s="58" t="s">
        <v>189</v>
      </c>
      <c r="C568" s="58" t="s">
        <v>343</v>
      </c>
      <c r="D568" s="58">
        <v>792</v>
      </c>
      <c r="E568" s="58" t="s">
        <v>5383</v>
      </c>
      <c r="F568" s="58">
        <v>562</v>
      </c>
      <c r="G568" s="58" t="s">
        <v>132</v>
      </c>
      <c r="H568" s="58">
        <v>50</v>
      </c>
      <c r="I568" s="58" t="s">
        <v>99</v>
      </c>
      <c r="J568" s="58">
        <v>16</v>
      </c>
      <c r="K568" s="58" t="s">
        <v>213</v>
      </c>
      <c r="L568" s="58">
        <v>2768</v>
      </c>
      <c r="M568" s="58" t="s">
        <v>6028</v>
      </c>
      <c r="N568" s="58" t="s">
        <v>6208</v>
      </c>
      <c r="O568" s="58">
        <v>13761171</v>
      </c>
      <c r="P568" s="58" t="s">
        <v>6334</v>
      </c>
    </row>
    <row r="569" spans="1:16" x14ac:dyDescent="0.25">
      <c r="A569" s="58">
        <v>10568</v>
      </c>
      <c r="B569" s="58" t="s">
        <v>189</v>
      </c>
      <c r="C569" s="58" t="s">
        <v>343</v>
      </c>
      <c r="D569" s="58">
        <v>792</v>
      </c>
      <c r="E569" s="58" t="s">
        <v>5383</v>
      </c>
      <c r="F569" s="58">
        <v>562</v>
      </c>
      <c r="G569" s="58" t="s">
        <v>132</v>
      </c>
      <c r="H569" s="58">
        <v>50</v>
      </c>
      <c r="I569" s="58" t="s">
        <v>211</v>
      </c>
      <c r="J569" s="58">
        <v>32</v>
      </c>
      <c r="K569" s="58" t="s">
        <v>202</v>
      </c>
      <c r="L569" s="58">
        <v>1768</v>
      </c>
      <c r="M569" s="58" t="s">
        <v>6029</v>
      </c>
      <c r="N569" s="58" t="s">
        <v>6208</v>
      </c>
      <c r="O569" s="58">
        <v>14205862</v>
      </c>
      <c r="P569" s="58" t="s">
        <v>6334</v>
      </c>
    </row>
    <row r="570" spans="1:16" x14ac:dyDescent="0.25">
      <c r="A570" s="58">
        <v>10569</v>
      </c>
      <c r="B570" s="58" t="s">
        <v>194</v>
      </c>
      <c r="C570" s="58" t="s">
        <v>334</v>
      </c>
      <c r="D570" s="58">
        <v>1039</v>
      </c>
      <c r="E570" s="58" t="s">
        <v>5383</v>
      </c>
      <c r="F570" s="58">
        <v>562</v>
      </c>
      <c r="G570" s="58" t="s">
        <v>132</v>
      </c>
      <c r="H570" s="58">
        <v>50</v>
      </c>
      <c r="I570" s="58" t="s">
        <v>110</v>
      </c>
      <c r="J570" s="58">
        <v>8</v>
      </c>
      <c r="K570" s="58" t="s">
        <v>202</v>
      </c>
      <c r="L570" s="58">
        <v>1768</v>
      </c>
      <c r="M570" s="58" t="s">
        <v>6030</v>
      </c>
      <c r="N570" s="58" t="s">
        <v>6208</v>
      </c>
      <c r="O570" s="58">
        <v>11092307</v>
      </c>
      <c r="P570" s="58" t="s">
        <v>6333</v>
      </c>
    </row>
    <row r="571" spans="1:16" x14ac:dyDescent="0.25">
      <c r="A571" s="58">
        <v>10570</v>
      </c>
      <c r="B571" s="58" t="s">
        <v>5470</v>
      </c>
      <c r="C571" s="58" t="s">
        <v>334</v>
      </c>
      <c r="D571" s="58">
        <v>1039</v>
      </c>
      <c r="E571" s="58" t="s">
        <v>5383</v>
      </c>
      <c r="F571" s="58">
        <v>562</v>
      </c>
      <c r="G571" s="58" t="s">
        <v>132</v>
      </c>
      <c r="H571" s="58">
        <v>50</v>
      </c>
      <c r="I571" s="58" t="s">
        <v>110</v>
      </c>
      <c r="J571" s="58">
        <v>8</v>
      </c>
      <c r="K571" s="58" t="s">
        <v>206</v>
      </c>
      <c r="L571" s="58">
        <v>1384</v>
      </c>
      <c r="M571" s="58" t="s">
        <v>6031</v>
      </c>
      <c r="N571" s="58" t="s">
        <v>6232</v>
      </c>
      <c r="O571" s="58">
        <v>11120863</v>
      </c>
      <c r="P571" s="58" t="s">
        <v>6345</v>
      </c>
    </row>
    <row r="572" spans="1:16" x14ac:dyDescent="0.25">
      <c r="A572" s="58">
        <v>10571</v>
      </c>
      <c r="B572" s="58" t="s">
        <v>194</v>
      </c>
      <c r="C572" s="58" t="s">
        <v>334</v>
      </c>
      <c r="D572" s="58">
        <v>1039</v>
      </c>
      <c r="E572" s="58" t="s">
        <v>5383</v>
      </c>
      <c r="F572" s="58">
        <v>562</v>
      </c>
      <c r="G572" s="58" t="s">
        <v>132</v>
      </c>
      <c r="H572" s="58">
        <v>50</v>
      </c>
      <c r="I572" s="58" t="s">
        <v>110</v>
      </c>
      <c r="J572" s="58">
        <v>8</v>
      </c>
      <c r="K572" s="58" t="s">
        <v>206</v>
      </c>
      <c r="L572" s="58">
        <v>1384</v>
      </c>
      <c r="M572" s="58" t="s">
        <v>6032</v>
      </c>
      <c r="N572" s="58" t="s">
        <v>6208</v>
      </c>
      <c r="O572" s="58">
        <v>11479457</v>
      </c>
      <c r="P572" s="58" t="s">
        <v>6333</v>
      </c>
    </row>
    <row r="573" spans="1:16" x14ac:dyDescent="0.25">
      <c r="A573" s="58">
        <v>10572</v>
      </c>
      <c r="B573" s="58" t="s">
        <v>194</v>
      </c>
      <c r="C573" s="58" t="s">
        <v>334</v>
      </c>
      <c r="D573" s="58">
        <v>1039</v>
      </c>
      <c r="E573" s="58" t="s">
        <v>5383</v>
      </c>
      <c r="F573" s="58">
        <v>562</v>
      </c>
      <c r="G573" s="58" t="s">
        <v>132</v>
      </c>
      <c r="H573" s="58">
        <v>50</v>
      </c>
      <c r="I573" s="58" t="s">
        <v>99</v>
      </c>
      <c r="J573" s="58">
        <v>16</v>
      </c>
      <c r="K573" s="58" t="s">
        <v>202</v>
      </c>
      <c r="L573" s="58">
        <v>1768</v>
      </c>
      <c r="M573" s="58" t="s">
        <v>6033</v>
      </c>
      <c r="N573" s="58" t="s">
        <v>6208</v>
      </c>
      <c r="O573" s="58">
        <v>11680636</v>
      </c>
      <c r="P573" s="58" t="s">
        <v>6333</v>
      </c>
    </row>
    <row r="574" spans="1:16" x14ac:dyDescent="0.25">
      <c r="A574" s="58">
        <v>10573</v>
      </c>
      <c r="B574" s="58" t="s">
        <v>199</v>
      </c>
      <c r="C574" s="58" t="s">
        <v>334</v>
      </c>
      <c r="D574" s="58">
        <v>1039</v>
      </c>
      <c r="E574" s="58" t="s">
        <v>5383</v>
      </c>
      <c r="F574" s="58">
        <v>562</v>
      </c>
      <c r="G574" s="58" t="s">
        <v>132</v>
      </c>
      <c r="H574" s="58">
        <v>50</v>
      </c>
      <c r="I574" s="58" t="s">
        <v>99</v>
      </c>
      <c r="J574" s="58">
        <v>16</v>
      </c>
      <c r="K574" s="58" t="s">
        <v>202</v>
      </c>
      <c r="L574" s="58">
        <v>1768</v>
      </c>
      <c r="M574" s="58" t="s">
        <v>6034</v>
      </c>
      <c r="N574" s="58" t="s">
        <v>6210</v>
      </c>
      <c r="O574" s="58">
        <v>11766447</v>
      </c>
      <c r="P574" s="58" t="s">
        <v>6333</v>
      </c>
    </row>
    <row r="575" spans="1:16" x14ac:dyDescent="0.25">
      <c r="A575" s="58">
        <v>10574</v>
      </c>
      <c r="B575" s="58" t="s">
        <v>199</v>
      </c>
      <c r="C575" s="58" t="s">
        <v>334</v>
      </c>
      <c r="D575" s="58">
        <v>1039</v>
      </c>
      <c r="E575" s="58" t="s">
        <v>5383</v>
      </c>
      <c r="F575" s="58">
        <v>562</v>
      </c>
      <c r="G575" s="58" t="s">
        <v>132</v>
      </c>
      <c r="H575" s="58">
        <v>50</v>
      </c>
      <c r="I575" s="58" t="s">
        <v>110</v>
      </c>
      <c r="J575" s="58">
        <v>8</v>
      </c>
      <c r="K575" s="58" t="s">
        <v>202</v>
      </c>
      <c r="L575" s="58">
        <v>1768</v>
      </c>
      <c r="M575" s="58" t="s">
        <v>6035</v>
      </c>
      <c r="N575" s="58" t="s">
        <v>6210</v>
      </c>
      <c r="O575" s="58">
        <v>12053437</v>
      </c>
      <c r="P575" s="58" t="s">
        <v>6333</v>
      </c>
    </row>
    <row r="576" spans="1:16" x14ac:dyDescent="0.25">
      <c r="A576" s="58">
        <v>10575</v>
      </c>
      <c r="B576" s="58" t="s">
        <v>194</v>
      </c>
      <c r="C576" s="58" t="s">
        <v>334</v>
      </c>
      <c r="D576" s="58">
        <v>1039</v>
      </c>
      <c r="E576" s="58" t="s">
        <v>5383</v>
      </c>
      <c r="F576" s="58">
        <v>562</v>
      </c>
      <c r="G576" s="58" t="s">
        <v>132</v>
      </c>
      <c r="H576" s="58">
        <v>50</v>
      </c>
      <c r="I576" s="58" t="s">
        <v>99</v>
      </c>
      <c r="J576" s="58">
        <v>16</v>
      </c>
      <c r="K576" s="58" t="s">
        <v>202</v>
      </c>
      <c r="L576" s="58">
        <v>1768</v>
      </c>
      <c r="M576" s="58" t="s">
        <v>6036</v>
      </c>
      <c r="N576" s="58" t="s">
        <v>6208</v>
      </c>
      <c r="O576" s="58">
        <v>12483922</v>
      </c>
      <c r="P576" s="58" t="s">
        <v>6333</v>
      </c>
    </row>
    <row r="577" spans="1:16" x14ac:dyDescent="0.25">
      <c r="A577" s="58">
        <v>10576</v>
      </c>
      <c r="B577" s="58" t="s">
        <v>199</v>
      </c>
      <c r="C577" s="58" t="s">
        <v>334</v>
      </c>
      <c r="D577" s="58">
        <v>1039</v>
      </c>
      <c r="E577" s="58" t="s">
        <v>5383</v>
      </c>
      <c r="F577" s="58">
        <v>562</v>
      </c>
      <c r="G577" s="58" t="s">
        <v>132</v>
      </c>
      <c r="H577" s="58">
        <v>50</v>
      </c>
      <c r="I577" s="58" t="s">
        <v>99</v>
      </c>
      <c r="J577" s="58">
        <v>16</v>
      </c>
      <c r="K577" s="58" t="s">
        <v>202</v>
      </c>
      <c r="L577" s="58">
        <v>1768</v>
      </c>
      <c r="M577" s="58" t="s">
        <v>6037</v>
      </c>
      <c r="N577" s="58" t="s">
        <v>6210</v>
      </c>
      <c r="O577" s="58">
        <v>12770912</v>
      </c>
      <c r="P577" s="58" t="s">
        <v>6333</v>
      </c>
    </row>
    <row r="578" spans="1:16" x14ac:dyDescent="0.25">
      <c r="A578" s="58">
        <v>10577</v>
      </c>
      <c r="B578" s="58" t="s">
        <v>194</v>
      </c>
      <c r="C578" s="58" t="s">
        <v>334</v>
      </c>
      <c r="D578" s="58">
        <v>1039</v>
      </c>
      <c r="E578" s="58" t="s">
        <v>5383</v>
      </c>
      <c r="F578" s="58">
        <v>562</v>
      </c>
      <c r="G578" s="58" t="s">
        <v>132</v>
      </c>
      <c r="H578" s="58">
        <v>50</v>
      </c>
      <c r="I578" s="58" t="s">
        <v>211</v>
      </c>
      <c r="J578" s="58">
        <v>32</v>
      </c>
      <c r="K578" s="58" t="s">
        <v>202</v>
      </c>
      <c r="L578" s="58">
        <v>1768</v>
      </c>
      <c r="M578" s="58" t="s">
        <v>6038</v>
      </c>
      <c r="N578" s="58" t="s">
        <v>6208</v>
      </c>
      <c r="O578" s="58">
        <v>12770912</v>
      </c>
      <c r="P578" s="58" t="s">
        <v>6333</v>
      </c>
    </row>
    <row r="579" spans="1:16" x14ac:dyDescent="0.25">
      <c r="A579" s="58">
        <v>10578</v>
      </c>
      <c r="B579" s="58" t="s">
        <v>194</v>
      </c>
      <c r="C579" s="58" t="s">
        <v>334</v>
      </c>
      <c r="D579" s="58">
        <v>1039</v>
      </c>
      <c r="E579" s="58" t="s">
        <v>5383</v>
      </c>
      <c r="F579" s="58">
        <v>562</v>
      </c>
      <c r="G579" s="58" t="s">
        <v>132</v>
      </c>
      <c r="H579" s="58">
        <v>50</v>
      </c>
      <c r="I579" s="58" t="s">
        <v>110</v>
      </c>
      <c r="J579" s="58">
        <v>8</v>
      </c>
      <c r="K579" s="58" t="s">
        <v>202</v>
      </c>
      <c r="L579" s="58">
        <v>1768</v>
      </c>
      <c r="M579" s="58" t="s">
        <v>6039</v>
      </c>
      <c r="N579" s="58" t="s">
        <v>6208</v>
      </c>
      <c r="O579" s="58">
        <v>12900201</v>
      </c>
      <c r="P579" s="58" t="s">
        <v>6333</v>
      </c>
    </row>
    <row r="580" spans="1:16" x14ac:dyDescent="0.25">
      <c r="A580" s="58">
        <v>10579</v>
      </c>
      <c r="B580" s="58" t="s">
        <v>194</v>
      </c>
      <c r="C580" s="58" t="s">
        <v>334</v>
      </c>
      <c r="D580" s="58">
        <v>1039</v>
      </c>
      <c r="E580" s="58" t="s">
        <v>5383</v>
      </c>
      <c r="F580" s="58">
        <v>562</v>
      </c>
      <c r="G580" s="58" t="s">
        <v>132</v>
      </c>
      <c r="H580" s="58">
        <v>50</v>
      </c>
      <c r="I580" s="58" t="s">
        <v>110</v>
      </c>
      <c r="J580" s="58">
        <v>8</v>
      </c>
      <c r="K580" s="58" t="s">
        <v>202</v>
      </c>
      <c r="L580" s="58">
        <v>1768</v>
      </c>
      <c r="M580" s="58" t="s">
        <v>6040</v>
      </c>
      <c r="N580" s="58" t="s">
        <v>6208</v>
      </c>
      <c r="O580" s="58">
        <v>12986154</v>
      </c>
      <c r="P580" s="58" t="s">
        <v>6333</v>
      </c>
    </row>
    <row r="581" spans="1:16" x14ac:dyDescent="0.25">
      <c r="A581" s="58">
        <v>10580</v>
      </c>
      <c r="B581" s="58" t="s">
        <v>194</v>
      </c>
      <c r="C581" s="58" t="s">
        <v>334</v>
      </c>
      <c r="D581" s="58">
        <v>1039</v>
      </c>
      <c r="E581" s="58" t="s">
        <v>5383</v>
      </c>
      <c r="F581" s="58">
        <v>562</v>
      </c>
      <c r="G581" s="58" t="s">
        <v>132</v>
      </c>
      <c r="H581" s="58">
        <v>50</v>
      </c>
      <c r="I581" s="58" t="s">
        <v>99</v>
      </c>
      <c r="J581" s="58">
        <v>16</v>
      </c>
      <c r="K581" s="58" t="s">
        <v>202</v>
      </c>
      <c r="L581" s="58">
        <v>1768</v>
      </c>
      <c r="M581" s="58" t="s">
        <v>6041</v>
      </c>
      <c r="N581" s="58" t="s">
        <v>6208</v>
      </c>
      <c r="O581" s="58">
        <v>13761171</v>
      </c>
      <c r="P581" s="58" t="s">
        <v>6333</v>
      </c>
    </row>
    <row r="582" spans="1:16" x14ac:dyDescent="0.25">
      <c r="A582" s="58">
        <v>10581</v>
      </c>
      <c r="B582" s="58" t="s">
        <v>194</v>
      </c>
      <c r="C582" s="58" t="s">
        <v>334</v>
      </c>
      <c r="D582" s="58">
        <v>1039</v>
      </c>
      <c r="E582" s="58" t="s">
        <v>5383</v>
      </c>
      <c r="F582" s="58">
        <v>562</v>
      </c>
      <c r="G582" s="58" t="s">
        <v>132</v>
      </c>
      <c r="H582" s="58">
        <v>50</v>
      </c>
      <c r="I582" s="58" t="s">
        <v>99</v>
      </c>
      <c r="J582" s="58">
        <v>16</v>
      </c>
      <c r="K582" s="58" t="s">
        <v>202</v>
      </c>
      <c r="L582" s="58">
        <v>1768</v>
      </c>
      <c r="M582" s="58" t="s">
        <v>6042</v>
      </c>
      <c r="N582" s="58" t="s">
        <v>6208</v>
      </c>
      <c r="O582" s="58">
        <v>14349357</v>
      </c>
      <c r="P582" s="58" t="s">
        <v>6333</v>
      </c>
    </row>
    <row r="583" spans="1:16" x14ac:dyDescent="0.25">
      <c r="A583" s="58">
        <v>10582</v>
      </c>
      <c r="B583" s="58" t="s">
        <v>194</v>
      </c>
      <c r="C583" s="58" t="s">
        <v>334</v>
      </c>
      <c r="D583" s="58">
        <v>1039</v>
      </c>
      <c r="E583" s="58" t="s">
        <v>5383</v>
      </c>
      <c r="F583" s="58">
        <v>562</v>
      </c>
      <c r="G583" s="58" t="s">
        <v>132</v>
      </c>
      <c r="H583" s="58">
        <v>50</v>
      </c>
      <c r="I583" s="58" t="s">
        <v>99</v>
      </c>
      <c r="J583" s="58">
        <v>16</v>
      </c>
      <c r="K583" s="58" t="s">
        <v>202</v>
      </c>
      <c r="L583" s="58">
        <v>1768</v>
      </c>
      <c r="M583" s="58" t="s">
        <v>6043</v>
      </c>
      <c r="N583" s="58" t="s">
        <v>6208</v>
      </c>
      <c r="O583" s="58">
        <v>14421104</v>
      </c>
      <c r="P583" s="58" t="s">
        <v>6333</v>
      </c>
    </row>
    <row r="584" spans="1:16" x14ac:dyDescent="0.25">
      <c r="A584" s="58">
        <v>10583</v>
      </c>
      <c r="B584" s="58" t="s">
        <v>248</v>
      </c>
      <c r="C584" s="58" t="s">
        <v>334</v>
      </c>
      <c r="D584" s="58">
        <v>1039</v>
      </c>
      <c r="E584" s="58" t="s">
        <v>5383</v>
      </c>
      <c r="F584" s="58">
        <v>562</v>
      </c>
      <c r="G584" s="58" t="s">
        <v>132</v>
      </c>
      <c r="H584" s="58">
        <v>50</v>
      </c>
      <c r="I584" s="58" t="s">
        <v>110</v>
      </c>
      <c r="J584" s="58">
        <v>8</v>
      </c>
      <c r="K584" s="58" t="s">
        <v>206</v>
      </c>
      <c r="L584" s="58">
        <v>1384</v>
      </c>
      <c r="M584" s="58" t="s">
        <v>6044</v>
      </c>
      <c r="N584" s="58" t="s">
        <v>6219</v>
      </c>
      <c r="O584" s="58">
        <v>14478646</v>
      </c>
      <c r="P584" s="58" t="s">
        <v>6340</v>
      </c>
    </row>
    <row r="585" spans="1:16" x14ac:dyDescent="0.25">
      <c r="A585" s="58">
        <v>10584</v>
      </c>
      <c r="B585" s="58" t="s">
        <v>248</v>
      </c>
      <c r="C585" s="58" t="s">
        <v>334</v>
      </c>
      <c r="D585" s="58">
        <v>1039</v>
      </c>
      <c r="E585" s="58" t="s">
        <v>5383</v>
      </c>
      <c r="F585" s="58">
        <v>562</v>
      </c>
      <c r="G585" s="58" t="s">
        <v>132</v>
      </c>
      <c r="H585" s="58">
        <v>50</v>
      </c>
      <c r="I585" s="58" t="s">
        <v>110</v>
      </c>
      <c r="J585" s="58">
        <v>8</v>
      </c>
      <c r="K585" s="58" t="s">
        <v>202</v>
      </c>
      <c r="L585" s="58">
        <v>1768</v>
      </c>
      <c r="M585" s="58" t="s">
        <v>6045</v>
      </c>
      <c r="N585" s="58" t="s">
        <v>6219</v>
      </c>
      <c r="O585" s="58">
        <v>15339616</v>
      </c>
      <c r="P585" s="58" t="s">
        <v>6340</v>
      </c>
    </row>
    <row r="586" spans="1:16" x14ac:dyDescent="0.25">
      <c r="A586" s="58">
        <v>10585</v>
      </c>
      <c r="B586" s="58" t="s">
        <v>248</v>
      </c>
      <c r="C586" s="58" t="s">
        <v>334</v>
      </c>
      <c r="D586" s="58">
        <v>1039</v>
      </c>
      <c r="E586" s="58" t="s">
        <v>5383</v>
      </c>
      <c r="F586" s="58">
        <v>562</v>
      </c>
      <c r="G586" s="58" t="s">
        <v>132</v>
      </c>
      <c r="H586" s="58">
        <v>50</v>
      </c>
      <c r="I586" s="58" t="s">
        <v>99</v>
      </c>
      <c r="J586" s="58">
        <v>16</v>
      </c>
      <c r="K586" s="58" t="s">
        <v>206</v>
      </c>
      <c r="L586" s="58">
        <v>1384</v>
      </c>
      <c r="M586" s="58" t="s">
        <v>6046</v>
      </c>
      <c r="N586" s="58" t="s">
        <v>6219</v>
      </c>
      <c r="O586" s="58">
        <v>15770101</v>
      </c>
      <c r="P586" s="58" t="s">
        <v>6340</v>
      </c>
    </row>
    <row r="587" spans="1:16" x14ac:dyDescent="0.25">
      <c r="A587" s="58">
        <v>10586</v>
      </c>
      <c r="B587" s="58" t="s">
        <v>248</v>
      </c>
      <c r="C587" s="58" t="s">
        <v>334</v>
      </c>
      <c r="D587" s="58">
        <v>1039</v>
      </c>
      <c r="E587" s="58" t="s">
        <v>5383</v>
      </c>
      <c r="F587" s="58">
        <v>562</v>
      </c>
      <c r="G587" s="58" t="s">
        <v>132</v>
      </c>
      <c r="H587" s="58">
        <v>50</v>
      </c>
      <c r="I587" s="58" t="s">
        <v>114</v>
      </c>
      <c r="J587" s="58">
        <v>12</v>
      </c>
      <c r="K587" s="58" t="s">
        <v>202</v>
      </c>
      <c r="L587" s="58">
        <v>1768</v>
      </c>
      <c r="M587" s="58" t="s">
        <v>6047</v>
      </c>
      <c r="N587" s="58" t="s">
        <v>6219</v>
      </c>
      <c r="O587" s="58">
        <v>15770101</v>
      </c>
      <c r="P587" s="58" t="s">
        <v>6340</v>
      </c>
    </row>
    <row r="588" spans="1:16" x14ac:dyDescent="0.25">
      <c r="A588" s="58">
        <v>10587</v>
      </c>
      <c r="B588" s="58" t="s">
        <v>194</v>
      </c>
      <c r="C588" s="58" t="s">
        <v>334</v>
      </c>
      <c r="D588" s="58">
        <v>1039</v>
      </c>
      <c r="E588" s="58" t="s">
        <v>5383</v>
      </c>
      <c r="F588" s="58">
        <v>562</v>
      </c>
      <c r="G588" s="58" t="s">
        <v>132</v>
      </c>
      <c r="H588" s="58">
        <v>50</v>
      </c>
      <c r="I588" s="58" t="s">
        <v>211</v>
      </c>
      <c r="J588" s="58">
        <v>32</v>
      </c>
      <c r="K588" s="58" t="s">
        <v>202</v>
      </c>
      <c r="L588" s="58">
        <v>1768</v>
      </c>
      <c r="M588" s="58" t="s">
        <v>6048</v>
      </c>
      <c r="N588" s="58" t="s">
        <v>6208</v>
      </c>
      <c r="O588" s="58">
        <v>15856054</v>
      </c>
      <c r="P588" s="58" t="s">
        <v>6333</v>
      </c>
    </row>
    <row r="589" spans="1:16" x14ac:dyDescent="0.25">
      <c r="A589" s="58">
        <v>10588</v>
      </c>
      <c r="B589" s="58" t="s">
        <v>248</v>
      </c>
      <c r="C589" s="58" t="s">
        <v>334</v>
      </c>
      <c r="D589" s="58">
        <v>1039</v>
      </c>
      <c r="E589" s="58" t="s">
        <v>5383</v>
      </c>
      <c r="F589" s="58">
        <v>562</v>
      </c>
      <c r="G589" s="58" t="s">
        <v>132</v>
      </c>
      <c r="H589" s="58">
        <v>50</v>
      </c>
      <c r="I589" s="58" t="s">
        <v>99</v>
      </c>
      <c r="J589" s="58">
        <v>16</v>
      </c>
      <c r="K589" s="58" t="s">
        <v>202</v>
      </c>
      <c r="L589" s="58">
        <v>1768</v>
      </c>
      <c r="M589" s="58" t="s">
        <v>6049</v>
      </c>
      <c r="N589" s="58" t="s">
        <v>6219</v>
      </c>
      <c r="O589" s="58">
        <v>16200586</v>
      </c>
      <c r="P589" s="58" t="s">
        <v>6340</v>
      </c>
    </row>
    <row r="590" spans="1:16" x14ac:dyDescent="0.25">
      <c r="A590" s="58">
        <v>10589</v>
      </c>
      <c r="B590" s="58" t="s">
        <v>248</v>
      </c>
      <c r="C590" s="58" t="s">
        <v>334</v>
      </c>
      <c r="D590" s="58">
        <v>1039</v>
      </c>
      <c r="E590" s="58" t="s">
        <v>5383</v>
      </c>
      <c r="F590" s="58">
        <v>562</v>
      </c>
      <c r="G590" s="58" t="s">
        <v>132</v>
      </c>
      <c r="H590" s="58">
        <v>50</v>
      </c>
      <c r="I590" s="58" t="s">
        <v>121</v>
      </c>
      <c r="J590" s="58">
        <v>24</v>
      </c>
      <c r="K590" s="58" t="s">
        <v>206</v>
      </c>
      <c r="L590" s="58">
        <v>1384</v>
      </c>
      <c r="M590" s="58" t="s">
        <v>6050</v>
      </c>
      <c r="N590" s="58" t="s">
        <v>6219</v>
      </c>
      <c r="O590" s="58">
        <v>16200586</v>
      </c>
      <c r="P590" s="58" t="s">
        <v>6340</v>
      </c>
    </row>
    <row r="591" spans="1:16" x14ac:dyDescent="0.25">
      <c r="A591" s="58">
        <v>10590</v>
      </c>
      <c r="B591" s="58" t="s">
        <v>3078</v>
      </c>
      <c r="C591" s="58" t="s">
        <v>334</v>
      </c>
      <c r="D591" s="58">
        <v>1039</v>
      </c>
      <c r="E591" s="58" t="s">
        <v>5383</v>
      </c>
      <c r="F591" s="58">
        <v>562</v>
      </c>
      <c r="G591" s="58" t="s">
        <v>132</v>
      </c>
      <c r="H591" s="58">
        <v>50</v>
      </c>
      <c r="I591" s="58" t="s">
        <v>114</v>
      </c>
      <c r="J591" s="58">
        <v>12</v>
      </c>
      <c r="K591" s="58" t="s">
        <v>206</v>
      </c>
      <c r="L591" s="58">
        <v>1384</v>
      </c>
      <c r="M591" s="58" t="s">
        <v>6051</v>
      </c>
      <c r="N591" s="58" t="s">
        <v>6232</v>
      </c>
      <c r="O591" s="58">
        <v>16200586</v>
      </c>
      <c r="P591" s="58" t="s">
        <v>6346</v>
      </c>
    </row>
    <row r="592" spans="1:16" x14ac:dyDescent="0.25">
      <c r="A592" s="58">
        <v>10591</v>
      </c>
      <c r="B592" s="58" t="s">
        <v>248</v>
      </c>
      <c r="C592" s="58" t="s">
        <v>334</v>
      </c>
      <c r="D592" s="58">
        <v>1039</v>
      </c>
      <c r="E592" s="58" t="s">
        <v>5383</v>
      </c>
      <c r="F592" s="58">
        <v>562</v>
      </c>
      <c r="G592" s="58" t="s">
        <v>132</v>
      </c>
      <c r="H592" s="58">
        <v>50</v>
      </c>
      <c r="I592" s="58" t="s">
        <v>121</v>
      </c>
      <c r="J592" s="58">
        <v>24</v>
      </c>
      <c r="K592" s="58" t="s">
        <v>202</v>
      </c>
      <c r="L592" s="58">
        <v>1768</v>
      </c>
      <c r="M592" s="58" t="s">
        <v>6052</v>
      </c>
      <c r="N592" s="58" t="s">
        <v>6219</v>
      </c>
      <c r="O592" s="58">
        <v>16487576</v>
      </c>
      <c r="P592" s="58" t="s">
        <v>6340</v>
      </c>
    </row>
    <row r="593" spans="1:16" x14ac:dyDescent="0.25">
      <c r="A593" s="58">
        <v>10592</v>
      </c>
      <c r="B593" s="58" t="s">
        <v>248</v>
      </c>
      <c r="C593" s="58" t="s">
        <v>334</v>
      </c>
      <c r="D593" s="58">
        <v>1039</v>
      </c>
      <c r="E593" s="58" t="s">
        <v>5383</v>
      </c>
      <c r="F593" s="58">
        <v>562</v>
      </c>
      <c r="G593" s="58" t="s">
        <v>132</v>
      </c>
      <c r="H593" s="58">
        <v>50</v>
      </c>
      <c r="I593" s="58" t="s">
        <v>211</v>
      </c>
      <c r="J593" s="58">
        <v>32</v>
      </c>
      <c r="K593" s="58" t="s">
        <v>202</v>
      </c>
      <c r="L593" s="58">
        <v>1768</v>
      </c>
      <c r="M593" s="58" t="s">
        <v>6053</v>
      </c>
      <c r="N593" s="58" t="s">
        <v>6219</v>
      </c>
      <c r="O593" s="58">
        <v>16918061</v>
      </c>
      <c r="P593" s="58" t="s">
        <v>6340</v>
      </c>
    </row>
    <row r="594" spans="1:16" x14ac:dyDescent="0.25">
      <c r="A594" s="58">
        <v>10593</v>
      </c>
      <c r="B594" s="58" t="s">
        <v>248</v>
      </c>
      <c r="C594" s="58" t="s">
        <v>334</v>
      </c>
      <c r="D594" s="58">
        <v>1039</v>
      </c>
      <c r="E594" s="58" t="s">
        <v>5383</v>
      </c>
      <c r="F594" s="58">
        <v>562</v>
      </c>
      <c r="G594" s="58" t="s">
        <v>132</v>
      </c>
      <c r="H594" s="58">
        <v>50</v>
      </c>
      <c r="I594" s="58" t="s">
        <v>211</v>
      </c>
      <c r="J594" s="58">
        <v>32</v>
      </c>
      <c r="K594" s="58" t="s">
        <v>206</v>
      </c>
      <c r="L594" s="58">
        <v>1384</v>
      </c>
      <c r="M594" s="58" t="s">
        <v>6054</v>
      </c>
      <c r="N594" s="58" t="s">
        <v>6219</v>
      </c>
      <c r="O594" s="58">
        <v>16918061</v>
      </c>
      <c r="P594" s="58" t="s">
        <v>6340</v>
      </c>
    </row>
    <row r="595" spans="1:16" x14ac:dyDescent="0.25">
      <c r="A595" s="58">
        <v>10594</v>
      </c>
      <c r="B595" s="58" t="s">
        <v>201</v>
      </c>
      <c r="C595" s="58" t="s">
        <v>338</v>
      </c>
      <c r="D595" s="58">
        <v>1140</v>
      </c>
      <c r="E595" s="58" t="s">
        <v>5383</v>
      </c>
      <c r="F595" s="58">
        <v>562</v>
      </c>
      <c r="G595" s="58" t="s">
        <v>132</v>
      </c>
      <c r="H595" s="58">
        <v>50</v>
      </c>
      <c r="I595" s="58" t="s">
        <v>110</v>
      </c>
      <c r="J595" s="58">
        <v>8</v>
      </c>
      <c r="K595" s="58" t="s">
        <v>202</v>
      </c>
      <c r="L595" s="58">
        <v>1768</v>
      </c>
      <c r="M595" s="58" t="s">
        <v>6055</v>
      </c>
      <c r="N595" s="58" t="s">
        <v>6232</v>
      </c>
      <c r="O595" s="58">
        <v>11795289</v>
      </c>
      <c r="P595" s="58" t="s">
        <v>6347</v>
      </c>
    </row>
    <row r="596" spans="1:16" x14ac:dyDescent="0.25">
      <c r="A596" s="58">
        <v>10595</v>
      </c>
      <c r="B596" s="58" t="s">
        <v>222</v>
      </c>
      <c r="C596" s="58" t="s">
        <v>338</v>
      </c>
      <c r="D596" s="58">
        <v>1140</v>
      </c>
      <c r="E596" s="58" t="s">
        <v>5383</v>
      </c>
      <c r="F596" s="58">
        <v>562</v>
      </c>
      <c r="G596" s="58" t="s">
        <v>200</v>
      </c>
      <c r="H596" s="58">
        <v>60</v>
      </c>
      <c r="I596" s="58" t="s">
        <v>110</v>
      </c>
      <c r="J596" s="58">
        <v>8</v>
      </c>
      <c r="K596" s="58" t="s">
        <v>202</v>
      </c>
      <c r="L596" s="58">
        <v>1768</v>
      </c>
      <c r="M596" s="58" t="s">
        <v>6056</v>
      </c>
      <c r="N596" s="58" t="s">
        <v>6233</v>
      </c>
      <c r="O596" s="58">
        <v>12052863</v>
      </c>
      <c r="P596" s="58" t="s">
        <v>6348</v>
      </c>
    </row>
    <row r="597" spans="1:16" x14ac:dyDescent="0.25">
      <c r="A597" s="58">
        <v>10596</v>
      </c>
      <c r="B597" s="58" t="s">
        <v>201</v>
      </c>
      <c r="C597" s="58" t="s">
        <v>338</v>
      </c>
      <c r="D597" s="58">
        <v>1140</v>
      </c>
      <c r="E597" s="58" t="s">
        <v>5383</v>
      </c>
      <c r="F597" s="58">
        <v>562</v>
      </c>
      <c r="G597" s="58" t="s">
        <v>132</v>
      </c>
      <c r="H597" s="58">
        <v>50</v>
      </c>
      <c r="I597" s="58" t="s">
        <v>110</v>
      </c>
      <c r="J597" s="58">
        <v>8</v>
      </c>
      <c r="K597" s="58" t="s">
        <v>202</v>
      </c>
      <c r="L597" s="58">
        <v>1768</v>
      </c>
      <c r="M597" s="58" t="s">
        <v>6057</v>
      </c>
      <c r="N597" s="58" t="s">
        <v>6232</v>
      </c>
      <c r="O597" s="58">
        <v>12340427</v>
      </c>
      <c r="P597" s="58" t="s">
        <v>6347</v>
      </c>
    </row>
    <row r="598" spans="1:16" x14ac:dyDescent="0.25">
      <c r="A598" s="58">
        <v>10597</v>
      </c>
      <c r="B598" s="58" t="s">
        <v>201</v>
      </c>
      <c r="C598" s="58" t="s">
        <v>338</v>
      </c>
      <c r="D598" s="58">
        <v>1140</v>
      </c>
      <c r="E598" s="58" t="s">
        <v>5383</v>
      </c>
      <c r="F598" s="58">
        <v>562</v>
      </c>
      <c r="G598" s="58" t="s">
        <v>132</v>
      </c>
      <c r="H598" s="58">
        <v>50</v>
      </c>
      <c r="I598" s="58" t="s">
        <v>99</v>
      </c>
      <c r="J598" s="58">
        <v>16</v>
      </c>
      <c r="K598" s="58" t="s">
        <v>202</v>
      </c>
      <c r="L598" s="58">
        <v>1768</v>
      </c>
      <c r="M598" s="58" t="s">
        <v>6058</v>
      </c>
      <c r="N598" s="58" t="s">
        <v>6232</v>
      </c>
      <c r="O598" s="58">
        <v>12584512</v>
      </c>
      <c r="P598" s="58" t="s">
        <v>6347</v>
      </c>
    </row>
    <row r="599" spans="1:16" x14ac:dyDescent="0.25">
      <c r="A599" s="58">
        <v>10598</v>
      </c>
      <c r="B599" s="58" t="s">
        <v>201</v>
      </c>
      <c r="C599" s="58" t="s">
        <v>338</v>
      </c>
      <c r="D599" s="58">
        <v>1140</v>
      </c>
      <c r="E599" s="58" t="s">
        <v>5383</v>
      </c>
      <c r="F599" s="58">
        <v>562</v>
      </c>
      <c r="G599" s="58" t="s">
        <v>132</v>
      </c>
      <c r="H599" s="58">
        <v>50</v>
      </c>
      <c r="I599" s="58" t="s">
        <v>110</v>
      </c>
      <c r="J599" s="58">
        <v>8</v>
      </c>
      <c r="K599" s="58" t="s">
        <v>206</v>
      </c>
      <c r="L599" s="58">
        <v>1384</v>
      </c>
      <c r="M599" s="58" t="s">
        <v>6059</v>
      </c>
      <c r="N599" s="58" t="s">
        <v>6232</v>
      </c>
      <c r="O599" s="58">
        <v>12986154</v>
      </c>
      <c r="P599" s="58" t="s">
        <v>6347</v>
      </c>
    </row>
    <row r="600" spans="1:16" x14ac:dyDescent="0.25">
      <c r="A600" s="58">
        <v>10599</v>
      </c>
      <c r="B600" s="58" t="s">
        <v>201</v>
      </c>
      <c r="C600" s="58" t="s">
        <v>338</v>
      </c>
      <c r="D600" s="58">
        <v>1140</v>
      </c>
      <c r="E600" s="58" t="s">
        <v>5383</v>
      </c>
      <c r="F600" s="58">
        <v>562</v>
      </c>
      <c r="G600" s="58" t="s">
        <v>132</v>
      </c>
      <c r="H600" s="58">
        <v>50</v>
      </c>
      <c r="I600" s="58" t="s">
        <v>99</v>
      </c>
      <c r="J600" s="58">
        <v>16</v>
      </c>
      <c r="K600" s="58" t="s">
        <v>202</v>
      </c>
      <c r="L600" s="58">
        <v>1768</v>
      </c>
      <c r="M600" s="58" t="s">
        <v>6058</v>
      </c>
      <c r="N600" s="58" t="s">
        <v>6232</v>
      </c>
      <c r="O600" s="58">
        <v>14134114</v>
      </c>
      <c r="P600" s="58" t="s">
        <v>6347</v>
      </c>
    </row>
    <row r="601" spans="1:16" x14ac:dyDescent="0.25">
      <c r="A601" s="58">
        <v>10600</v>
      </c>
      <c r="B601" s="58" t="s">
        <v>3029</v>
      </c>
      <c r="C601" s="58" t="s">
        <v>333</v>
      </c>
      <c r="D601" s="58">
        <v>1146</v>
      </c>
      <c r="E601" s="58" t="s">
        <v>5383</v>
      </c>
      <c r="F601" s="58">
        <v>562</v>
      </c>
      <c r="G601" s="58" t="s">
        <v>132</v>
      </c>
      <c r="H601" s="58">
        <v>50</v>
      </c>
      <c r="I601" s="58" t="s">
        <v>110</v>
      </c>
      <c r="J601" s="58">
        <v>8</v>
      </c>
      <c r="K601" s="58" t="s">
        <v>202</v>
      </c>
      <c r="L601" s="58">
        <v>1768</v>
      </c>
      <c r="M601" s="58" t="s">
        <v>6060</v>
      </c>
      <c r="N601" s="58" t="s">
        <v>6234</v>
      </c>
      <c r="O601" s="58">
        <v>11465251</v>
      </c>
      <c r="P601" s="58" t="s">
        <v>6349</v>
      </c>
    </row>
    <row r="602" spans="1:16" x14ac:dyDescent="0.25">
      <c r="A602" s="58">
        <v>10601</v>
      </c>
      <c r="B602" s="58" t="s">
        <v>252</v>
      </c>
      <c r="C602" s="58" t="s">
        <v>333</v>
      </c>
      <c r="D602" s="58">
        <v>1146</v>
      </c>
      <c r="E602" s="58" t="s">
        <v>5383</v>
      </c>
      <c r="F602" s="58">
        <v>562</v>
      </c>
      <c r="G602" s="58" t="s">
        <v>264</v>
      </c>
      <c r="H602" s="58">
        <v>95</v>
      </c>
      <c r="I602" s="58" t="s">
        <v>110</v>
      </c>
      <c r="J602" s="58">
        <v>8</v>
      </c>
      <c r="K602" s="58" t="s">
        <v>206</v>
      </c>
      <c r="L602" s="58">
        <v>1384</v>
      </c>
      <c r="M602" s="58" t="s">
        <v>6061</v>
      </c>
      <c r="N602" s="58" t="s">
        <v>6235</v>
      </c>
      <c r="O602" s="58">
        <v>15942295</v>
      </c>
      <c r="P602" s="58" t="s">
        <v>6350</v>
      </c>
    </row>
    <row r="603" spans="1:16" x14ac:dyDescent="0.25">
      <c r="A603" s="58">
        <v>10602</v>
      </c>
      <c r="B603" s="58" t="s">
        <v>189</v>
      </c>
      <c r="C603" s="58" t="s">
        <v>342</v>
      </c>
      <c r="D603" s="58">
        <v>1159</v>
      </c>
      <c r="E603" s="58" t="s">
        <v>5383</v>
      </c>
      <c r="F603" s="58">
        <v>562</v>
      </c>
      <c r="G603" s="58" t="s">
        <v>193</v>
      </c>
      <c r="H603" s="58">
        <v>65</v>
      </c>
      <c r="I603" s="58" t="s">
        <v>110</v>
      </c>
      <c r="J603" s="58">
        <v>8</v>
      </c>
      <c r="K603" s="58" t="s">
        <v>202</v>
      </c>
      <c r="L603" s="58">
        <v>1768</v>
      </c>
      <c r="M603" s="58" t="s">
        <v>6062</v>
      </c>
      <c r="N603" s="58" t="s">
        <v>6208</v>
      </c>
      <c r="O603" s="58">
        <v>14048161</v>
      </c>
      <c r="P603" s="58" t="s">
        <v>6334</v>
      </c>
    </row>
    <row r="604" spans="1:16" x14ac:dyDescent="0.25">
      <c r="A604" s="58">
        <v>10603</v>
      </c>
      <c r="B604" s="58" t="s">
        <v>189</v>
      </c>
      <c r="C604" s="58" t="s">
        <v>342</v>
      </c>
      <c r="D604" s="58">
        <v>1159</v>
      </c>
      <c r="E604" s="58" t="s">
        <v>5383</v>
      </c>
      <c r="F604" s="58">
        <v>562</v>
      </c>
      <c r="G604" s="58" t="s">
        <v>193</v>
      </c>
      <c r="H604" s="58">
        <v>65</v>
      </c>
      <c r="I604" s="58" t="s">
        <v>114</v>
      </c>
      <c r="J604" s="58">
        <v>12</v>
      </c>
      <c r="K604" s="58" t="s">
        <v>202</v>
      </c>
      <c r="L604" s="58">
        <v>1768</v>
      </c>
      <c r="M604" s="58" t="s">
        <v>6063</v>
      </c>
      <c r="N604" s="58" t="s">
        <v>6208</v>
      </c>
      <c r="O604" s="58">
        <v>14335151</v>
      </c>
      <c r="P604" s="58" t="s">
        <v>6334</v>
      </c>
    </row>
    <row r="605" spans="1:16" x14ac:dyDescent="0.25">
      <c r="A605" s="58">
        <v>10604</v>
      </c>
      <c r="B605" s="58" t="s">
        <v>189</v>
      </c>
      <c r="C605" s="58" t="s">
        <v>342</v>
      </c>
      <c r="D605" s="58">
        <v>1159</v>
      </c>
      <c r="E605" s="58" t="s">
        <v>5383</v>
      </c>
      <c r="F605" s="58">
        <v>562</v>
      </c>
      <c r="G605" s="58" t="s">
        <v>193</v>
      </c>
      <c r="H605" s="58">
        <v>65</v>
      </c>
      <c r="I605" s="58" t="s">
        <v>110</v>
      </c>
      <c r="J605" s="58">
        <v>8</v>
      </c>
      <c r="K605" s="58" t="s">
        <v>213</v>
      </c>
      <c r="L605" s="58">
        <v>2768</v>
      </c>
      <c r="M605" s="58" t="s">
        <v>6064</v>
      </c>
      <c r="N605" s="58" t="s">
        <v>6208</v>
      </c>
      <c r="O605" s="58">
        <v>14622141</v>
      </c>
      <c r="P605" s="58" t="s">
        <v>6334</v>
      </c>
    </row>
    <row r="606" spans="1:16" x14ac:dyDescent="0.25">
      <c r="A606" s="58">
        <v>10605</v>
      </c>
      <c r="B606" s="58" t="s">
        <v>189</v>
      </c>
      <c r="C606" s="58" t="s">
        <v>342</v>
      </c>
      <c r="D606" s="58">
        <v>1159</v>
      </c>
      <c r="E606" s="58" t="s">
        <v>5383</v>
      </c>
      <c r="F606" s="58">
        <v>562</v>
      </c>
      <c r="G606" s="58" t="s">
        <v>193</v>
      </c>
      <c r="H606" s="58">
        <v>65</v>
      </c>
      <c r="I606" s="58" t="s">
        <v>99</v>
      </c>
      <c r="J606" s="58">
        <v>16</v>
      </c>
      <c r="K606" s="58" t="s">
        <v>202</v>
      </c>
      <c r="L606" s="58">
        <v>1768</v>
      </c>
      <c r="M606" s="58" t="s">
        <v>6065</v>
      </c>
      <c r="N606" s="58" t="s">
        <v>6208</v>
      </c>
      <c r="O606" s="58">
        <v>14622141</v>
      </c>
      <c r="P606" s="58" t="s">
        <v>6334</v>
      </c>
    </row>
    <row r="607" spans="1:16" x14ac:dyDescent="0.25">
      <c r="A607" s="58">
        <v>10606</v>
      </c>
      <c r="B607" s="58" t="s">
        <v>189</v>
      </c>
      <c r="C607" s="58" t="s">
        <v>342</v>
      </c>
      <c r="D607" s="58">
        <v>1159</v>
      </c>
      <c r="E607" s="58" t="s">
        <v>5383</v>
      </c>
      <c r="F607" s="58">
        <v>562</v>
      </c>
      <c r="G607" s="58" t="s">
        <v>193</v>
      </c>
      <c r="H607" s="58">
        <v>65</v>
      </c>
      <c r="I607" s="58" t="s">
        <v>114</v>
      </c>
      <c r="J607" s="58">
        <v>12</v>
      </c>
      <c r="K607" s="58" t="s">
        <v>213</v>
      </c>
      <c r="L607" s="58">
        <v>2768</v>
      </c>
      <c r="M607" s="58" t="s">
        <v>6066</v>
      </c>
      <c r="N607" s="58" t="s">
        <v>6208</v>
      </c>
      <c r="O607" s="58">
        <v>14765636</v>
      </c>
      <c r="P607" s="58" t="s">
        <v>6334</v>
      </c>
    </row>
    <row r="608" spans="1:16" x14ac:dyDescent="0.25">
      <c r="A608" s="58">
        <v>10607</v>
      </c>
      <c r="B608" s="58" t="s">
        <v>189</v>
      </c>
      <c r="C608" s="58" t="s">
        <v>342</v>
      </c>
      <c r="D608" s="58">
        <v>1159</v>
      </c>
      <c r="E608" s="58" t="s">
        <v>5383</v>
      </c>
      <c r="F608" s="58">
        <v>562</v>
      </c>
      <c r="G608" s="58" t="s">
        <v>193</v>
      </c>
      <c r="H608" s="58">
        <v>65</v>
      </c>
      <c r="I608" s="58" t="s">
        <v>99</v>
      </c>
      <c r="J608" s="58">
        <v>16</v>
      </c>
      <c r="K608" s="58" t="s">
        <v>213</v>
      </c>
      <c r="L608" s="58">
        <v>2768</v>
      </c>
      <c r="M608" s="58" t="s">
        <v>6067</v>
      </c>
      <c r="N608" s="58" t="s">
        <v>6208</v>
      </c>
      <c r="O608" s="58">
        <v>15052626</v>
      </c>
      <c r="P608" s="58" t="s">
        <v>6334</v>
      </c>
    </row>
    <row r="609" spans="1:16" x14ac:dyDescent="0.25">
      <c r="A609" s="58">
        <v>10608</v>
      </c>
      <c r="B609" s="58" t="s">
        <v>189</v>
      </c>
      <c r="C609" s="58" t="s">
        <v>342</v>
      </c>
      <c r="D609" s="58">
        <v>1159</v>
      </c>
      <c r="E609" s="58" t="s">
        <v>5383</v>
      </c>
      <c r="F609" s="58">
        <v>562</v>
      </c>
      <c r="G609" s="58" t="s">
        <v>193</v>
      </c>
      <c r="H609" s="58">
        <v>65</v>
      </c>
      <c r="I609" s="58" t="s">
        <v>211</v>
      </c>
      <c r="J609" s="58">
        <v>32</v>
      </c>
      <c r="K609" s="58" t="s">
        <v>202</v>
      </c>
      <c r="L609" s="58">
        <v>1768</v>
      </c>
      <c r="M609" s="58" t="s">
        <v>6068</v>
      </c>
      <c r="N609" s="58" t="s">
        <v>6208</v>
      </c>
      <c r="O609" s="58">
        <v>15626606</v>
      </c>
      <c r="P609" s="58" t="s">
        <v>6334</v>
      </c>
    </row>
    <row r="610" spans="1:16" x14ac:dyDescent="0.25">
      <c r="A610" s="58">
        <v>10609</v>
      </c>
      <c r="B610" s="58" t="s">
        <v>220</v>
      </c>
      <c r="C610" s="58" t="s">
        <v>345</v>
      </c>
      <c r="D610" s="58">
        <v>1213</v>
      </c>
      <c r="E610" s="58" t="s">
        <v>5383</v>
      </c>
      <c r="F610" s="58">
        <v>562</v>
      </c>
      <c r="G610" s="58" t="s">
        <v>132</v>
      </c>
      <c r="H610" s="58">
        <v>50</v>
      </c>
      <c r="I610" s="58" t="s">
        <v>110</v>
      </c>
      <c r="J610" s="58">
        <v>8</v>
      </c>
      <c r="K610" s="58" t="s">
        <v>202</v>
      </c>
      <c r="L610" s="58">
        <v>1768</v>
      </c>
      <c r="M610" s="58" t="s">
        <v>6069</v>
      </c>
      <c r="N610" s="58" t="s">
        <v>6236</v>
      </c>
      <c r="O610" s="58">
        <v>14252210</v>
      </c>
      <c r="P610" s="58" t="s">
        <v>6351</v>
      </c>
    </row>
    <row r="611" spans="1:16" x14ac:dyDescent="0.25">
      <c r="A611" s="58">
        <v>10610</v>
      </c>
      <c r="B611" s="58" t="s">
        <v>222</v>
      </c>
      <c r="C611" s="58" t="s">
        <v>338</v>
      </c>
      <c r="D611" s="58">
        <v>1140</v>
      </c>
      <c r="E611" s="58" t="s">
        <v>5382</v>
      </c>
      <c r="F611" s="58">
        <v>564</v>
      </c>
      <c r="G611" s="58" t="s">
        <v>200</v>
      </c>
      <c r="H611" s="58">
        <v>60</v>
      </c>
      <c r="I611" s="58" t="s">
        <v>110</v>
      </c>
      <c r="J611" s="58">
        <v>8</v>
      </c>
      <c r="K611" s="58" t="s">
        <v>202</v>
      </c>
      <c r="L611" s="58">
        <v>1768</v>
      </c>
      <c r="M611" s="58" t="s">
        <v>6070</v>
      </c>
      <c r="N611" s="58" t="s">
        <v>6233</v>
      </c>
      <c r="O611" s="58">
        <v>12469716</v>
      </c>
      <c r="P611" s="58" t="s">
        <v>6348</v>
      </c>
    </row>
    <row r="612" spans="1:16" x14ac:dyDescent="0.25">
      <c r="A612" s="58">
        <v>10611</v>
      </c>
      <c r="B612" s="58" t="s">
        <v>3038</v>
      </c>
      <c r="C612" s="58" t="s">
        <v>333</v>
      </c>
      <c r="D612" s="58">
        <v>1146</v>
      </c>
      <c r="E612" s="58" t="s">
        <v>5382</v>
      </c>
      <c r="F612" s="58">
        <v>564</v>
      </c>
      <c r="G612" s="58" t="s">
        <v>132</v>
      </c>
      <c r="H612" s="58">
        <v>50</v>
      </c>
      <c r="I612" s="58" t="s">
        <v>110</v>
      </c>
      <c r="J612" s="58">
        <v>8</v>
      </c>
      <c r="K612" s="58" t="s">
        <v>202</v>
      </c>
      <c r="L612" s="58">
        <v>1768</v>
      </c>
      <c r="M612" s="58" t="s">
        <v>6071</v>
      </c>
      <c r="N612" s="58" t="s">
        <v>6237</v>
      </c>
      <c r="O612" s="58">
        <v>12039231</v>
      </c>
      <c r="P612" s="58" t="s">
        <v>6345</v>
      </c>
    </row>
    <row r="613" spans="1:16" x14ac:dyDescent="0.25">
      <c r="A613" s="58">
        <v>10612</v>
      </c>
      <c r="B613" s="58" t="s">
        <v>5471</v>
      </c>
      <c r="C613" s="58" t="s">
        <v>333</v>
      </c>
      <c r="D613" s="58">
        <v>1146</v>
      </c>
      <c r="E613" s="58" t="s">
        <v>5382</v>
      </c>
      <c r="F613" s="58">
        <v>564</v>
      </c>
      <c r="G613" s="58" t="s">
        <v>4113</v>
      </c>
      <c r="H613" s="58">
        <v>75</v>
      </c>
      <c r="I613" s="58" t="s">
        <v>110</v>
      </c>
      <c r="J613" s="58">
        <v>8</v>
      </c>
      <c r="K613" s="58" t="s">
        <v>202</v>
      </c>
      <c r="L613" s="58">
        <v>1768</v>
      </c>
      <c r="M613" s="58" t="s">
        <v>6072</v>
      </c>
      <c r="N613" s="58" t="s">
        <v>6238</v>
      </c>
      <c r="O613" s="58">
        <v>14779842</v>
      </c>
      <c r="P613" s="58" t="s">
        <v>6314</v>
      </c>
    </row>
    <row r="614" spans="1:16" x14ac:dyDescent="0.25">
      <c r="A614" s="58">
        <v>10613</v>
      </c>
      <c r="B614" s="58" t="s">
        <v>5471</v>
      </c>
      <c r="C614" s="58" t="s">
        <v>333</v>
      </c>
      <c r="D614" s="58">
        <v>1146</v>
      </c>
      <c r="E614" s="58" t="s">
        <v>5382</v>
      </c>
      <c r="F614" s="58">
        <v>564</v>
      </c>
      <c r="G614" s="58" t="s">
        <v>4112</v>
      </c>
      <c r="H614" s="58">
        <v>70</v>
      </c>
      <c r="I614" s="58" t="s">
        <v>110</v>
      </c>
      <c r="J614" s="58">
        <v>8</v>
      </c>
      <c r="K614" s="58" t="s">
        <v>202</v>
      </c>
      <c r="L614" s="58">
        <v>1768</v>
      </c>
      <c r="M614" s="58" t="s">
        <v>6073</v>
      </c>
      <c r="N614" s="58" t="s">
        <v>6238</v>
      </c>
      <c r="O614" s="58">
        <v>14779842</v>
      </c>
      <c r="P614" s="58" t="s">
        <v>6314</v>
      </c>
    </row>
    <row r="615" spans="1:16" x14ac:dyDescent="0.25">
      <c r="A615" s="58">
        <v>10614</v>
      </c>
      <c r="B615" s="58" t="s">
        <v>5471</v>
      </c>
      <c r="C615" s="58" t="s">
        <v>333</v>
      </c>
      <c r="D615" s="58">
        <v>1146</v>
      </c>
      <c r="E615" s="58" t="s">
        <v>5382</v>
      </c>
      <c r="F615" s="58">
        <v>564</v>
      </c>
      <c r="G615" s="58" t="s">
        <v>4113</v>
      </c>
      <c r="H615" s="58">
        <v>75</v>
      </c>
      <c r="I615" s="58" t="s">
        <v>114</v>
      </c>
      <c r="J615" s="58">
        <v>12</v>
      </c>
      <c r="K615" s="58" t="s">
        <v>202</v>
      </c>
      <c r="L615" s="58">
        <v>1768</v>
      </c>
      <c r="M615" s="58" t="s">
        <v>6074</v>
      </c>
      <c r="N615" s="58" t="s">
        <v>6238</v>
      </c>
      <c r="O615" s="58">
        <v>15353822</v>
      </c>
      <c r="P615" s="58" t="s">
        <v>6314</v>
      </c>
    </row>
    <row r="616" spans="1:16" x14ac:dyDescent="0.25">
      <c r="A616" s="58">
        <v>10615</v>
      </c>
      <c r="B616" s="58" t="s">
        <v>5471</v>
      </c>
      <c r="C616" s="58" t="s">
        <v>333</v>
      </c>
      <c r="D616" s="58">
        <v>1146</v>
      </c>
      <c r="E616" s="58" t="s">
        <v>5382</v>
      </c>
      <c r="F616" s="58">
        <v>564</v>
      </c>
      <c r="G616" s="58" t="s">
        <v>4112</v>
      </c>
      <c r="H616" s="58">
        <v>70</v>
      </c>
      <c r="I616" s="58" t="s">
        <v>114</v>
      </c>
      <c r="J616" s="58">
        <v>12</v>
      </c>
      <c r="K616" s="58" t="s">
        <v>202</v>
      </c>
      <c r="L616" s="58">
        <v>1768</v>
      </c>
      <c r="M616" s="58" t="s">
        <v>6075</v>
      </c>
      <c r="N616" s="58" t="s">
        <v>6238</v>
      </c>
      <c r="O616" s="58">
        <v>15353822</v>
      </c>
      <c r="P616" s="58" t="s">
        <v>6314</v>
      </c>
    </row>
    <row r="617" spans="1:16" x14ac:dyDescent="0.25">
      <c r="A617" s="58">
        <v>10616</v>
      </c>
      <c r="B617" s="58" t="s">
        <v>5471</v>
      </c>
      <c r="C617" s="58" t="s">
        <v>333</v>
      </c>
      <c r="D617" s="58">
        <v>1146</v>
      </c>
      <c r="E617" s="58" t="s">
        <v>5382</v>
      </c>
      <c r="F617" s="58">
        <v>564</v>
      </c>
      <c r="G617" s="58" t="s">
        <v>4113</v>
      </c>
      <c r="H617" s="58">
        <v>75</v>
      </c>
      <c r="I617" s="58" t="s">
        <v>110</v>
      </c>
      <c r="J617" s="58">
        <v>8</v>
      </c>
      <c r="K617" s="58" t="s">
        <v>202</v>
      </c>
      <c r="L617" s="58">
        <v>1768</v>
      </c>
      <c r="M617" s="58" t="s">
        <v>6076</v>
      </c>
      <c r="N617" s="58" t="s">
        <v>6238</v>
      </c>
      <c r="O617" s="58">
        <v>15497317</v>
      </c>
      <c r="P617" s="58" t="s">
        <v>6314</v>
      </c>
    </row>
    <row r="618" spans="1:16" x14ac:dyDescent="0.25">
      <c r="A618" s="58">
        <v>10617</v>
      </c>
      <c r="B618" s="58" t="s">
        <v>5471</v>
      </c>
      <c r="C618" s="58" t="s">
        <v>333</v>
      </c>
      <c r="D618" s="58">
        <v>1146</v>
      </c>
      <c r="E618" s="58" t="s">
        <v>5382</v>
      </c>
      <c r="F618" s="58">
        <v>564</v>
      </c>
      <c r="G618" s="58" t="s">
        <v>4113</v>
      </c>
      <c r="H618" s="58">
        <v>75</v>
      </c>
      <c r="I618" s="58" t="s">
        <v>110</v>
      </c>
      <c r="J618" s="58">
        <v>8</v>
      </c>
      <c r="K618" s="58" t="s">
        <v>202</v>
      </c>
      <c r="L618" s="58">
        <v>1768</v>
      </c>
      <c r="M618" s="58" t="s">
        <v>6077</v>
      </c>
      <c r="N618" s="58" t="s">
        <v>6238</v>
      </c>
      <c r="O618" s="58">
        <v>15784307</v>
      </c>
      <c r="P618" s="58" t="s">
        <v>6314</v>
      </c>
    </row>
    <row r="619" spans="1:16" x14ac:dyDescent="0.25">
      <c r="A619" s="58">
        <v>10618</v>
      </c>
      <c r="B619" s="58" t="s">
        <v>5471</v>
      </c>
      <c r="C619" s="58" t="s">
        <v>333</v>
      </c>
      <c r="D619" s="58">
        <v>1146</v>
      </c>
      <c r="E619" s="58" t="s">
        <v>5382</v>
      </c>
      <c r="F619" s="58">
        <v>564</v>
      </c>
      <c r="G619" s="58" t="s">
        <v>4112</v>
      </c>
      <c r="H619" s="58">
        <v>70</v>
      </c>
      <c r="I619" s="58" t="s">
        <v>110</v>
      </c>
      <c r="J619" s="58">
        <v>8</v>
      </c>
      <c r="K619" s="58" t="s">
        <v>202</v>
      </c>
      <c r="L619" s="58">
        <v>1768</v>
      </c>
      <c r="M619" s="58" t="s">
        <v>6078</v>
      </c>
      <c r="N619" s="58" t="s">
        <v>6238</v>
      </c>
      <c r="O619" s="58">
        <v>15784307</v>
      </c>
      <c r="P619" s="58" t="s">
        <v>6314</v>
      </c>
    </row>
    <row r="620" spans="1:16" x14ac:dyDescent="0.25">
      <c r="A620" s="58">
        <v>10619</v>
      </c>
      <c r="B620" s="58" t="s">
        <v>5471</v>
      </c>
      <c r="C620" s="58" t="s">
        <v>333</v>
      </c>
      <c r="D620" s="58">
        <v>1146</v>
      </c>
      <c r="E620" s="58" t="s">
        <v>5382</v>
      </c>
      <c r="F620" s="58">
        <v>564</v>
      </c>
      <c r="G620" s="58" t="s">
        <v>4112</v>
      </c>
      <c r="H620" s="58">
        <v>70</v>
      </c>
      <c r="I620" s="58" t="s">
        <v>110</v>
      </c>
      <c r="J620" s="58">
        <v>8</v>
      </c>
      <c r="K620" s="58" t="s">
        <v>202</v>
      </c>
      <c r="L620" s="58">
        <v>1768</v>
      </c>
      <c r="M620" s="58" t="s">
        <v>6079</v>
      </c>
      <c r="N620" s="58" t="s">
        <v>6238</v>
      </c>
      <c r="O620" s="58">
        <v>16071297</v>
      </c>
      <c r="P620" s="58" t="s">
        <v>6314</v>
      </c>
    </row>
    <row r="621" spans="1:16" x14ac:dyDescent="0.25">
      <c r="A621" s="58">
        <v>10620</v>
      </c>
      <c r="B621" s="58" t="s">
        <v>5471</v>
      </c>
      <c r="C621" s="58" t="s">
        <v>333</v>
      </c>
      <c r="D621" s="58">
        <v>1146</v>
      </c>
      <c r="E621" s="58" t="s">
        <v>5382</v>
      </c>
      <c r="F621" s="58">
        <v>564</v>
      </c>
      <c r="G621" s="58" t="s">
        <v>4113</v>
      </c>
      <c r="H621" s="58">
        <v>75</v>
      </c>
      <c r="I621" s="58" t="s">
        <v>99</v>
      </c>
      <c r="J621" s="58">
        <v>16</v>
      </c>
      <c r="K621" s="58" t="s">
        <v>202</v>
      </c>
      <c r="L621" s="58">
        <v>1768</v>
      </c>
      <c r="M621" s="58" t="s">
        <v>6080</v>
      </c>
      <c r="N621" s="58" t="s">
        <v>6238</v>
      </c>
      <c r="O621" s="58">
        <v>16071297</v>
      </c>
      <c r="P621" s="58" t="s">
        <v>6314</v>
      </c>
    </row>
    <row r="622" spans="1:16" x14ac:dyDescent="0.25">
      <c r="A622" s="58">
        <v>10621</v>
      </c>
      <c r="B622" s="58" t="s">
        <v>5471</v>
      </c>
      <c r="C622" s="58" t="s">
        <v>333</v>
      </c>
      <c r="D622" s="58">
        <v>1146</v>
      </c>
      <c r="E622" s="58" t="s">
        <v>5382</v>
      </c>
      <c r="F622" s="58">
        <v>564</v>
      </c>
      <c r="G622" s="58" t="s">
        <v>4112</v>
      </c>
      <c r="H622" s="58">
        <v>70</v>
      </c>
      <c r="I622" s="58" t="s">
        <v>99</v>
      </c>
      <c r="J622" s="58">
        <v>16</v>
      </c>
      <c r="K622" s="58" t="s">
        <v>202</v>
      </c>
      <c r="L622" s="58">
        <v>1768</v>
      </c>
      <c r="M622" s="58" t="s">
        <v>6081</v>
      </c>
      <c r="N622" s="58" t="s">
        <v>6238</v>
      </c>
      <c r="O622" s="58">
        <v>16071297</v>
      </c>
      <c r="P622" s="58" t="s">
        <v>6314</v>
      </c>
    </row>
    <row r="623" spans="1:16" x14ac:dyDescent="0.25">
      <c r="A623" s="58">
        <v>10622</v>
      </c>
      <c r="B623" s="58" t="s">
        <v>5471</v>
      </c>
      <c r="C623" s="58" t="s">
        <v>333</v>
      </c>
      <c r="D623" s="58">
        <v>1146</v>
      </c>
      <c r="E623" s="58" t="s">
        <v>5382</v>
      </c>
      <c r="F623" s="58">
        <v>564</v>
      </c>
      <c r="G623" s="58" t="s">
        <v>4113</v>
      </c>
      <c r="H623" s="58">
        <v>75</v>
      </c>
      <c r="I623" s="58" t="s">
        <v>114</v>
      </c>
      <c r="J623" s="58">
        <v>12</v>
      </c>
      <c r="K623" s="58" t="s">
        <v>202</v>
      </c>
      <c r="L623" s="58">
        <v>1768</v>
      </c>
      <c r="M623" s="58" t="s">
        <v>6082</v>
      </c>
      <c r="N623" s="58" t="s">
        <v>6238</v>
      </c>
      <c r="O623" s="58">
        <v>16071297</v>
      </c>
      <c r="P623" s="58" t="s">
        <v>6314</v>
      </c>
    </row>
    <row r="624" spans="1:16" x14ac:dyDescent="0.25">
      <c r="A624" s="58">
        <v>10623</v>
      </c>
      <c r="B624" s="58" t="s">
        <v>220</v>
      </c>
      <c r="C624" s="58" t="s">
        <v>345</v>
      </c>
      <c r="D624" s="58">
        <v>1213</v>
      </c>
      <c r="E624" s="58" t="s">
        <v>5382</v>
      </c>
      <c r="F624" s="58">
        <v>564</v>
      </c>
      <c r="G624" s="58" t="s">
        <v>200</v>
      </c>
      <c r="H624" s="58">
        <v>60</v>
      </c>
      <c r="I624" s="58" t="s">
        <v>114</v>
      </c>
      <c r="J624" s="58">
        <v>12</v>
      </c>
      <c r="K624" s="58" t="s">
        <v>202</v>
      </c>
      <c r="L624" s="58">
        <v>1768</v>
      </c>
      <c r="M624" s="58" t="s">
        <v>6083</v>
      </c>
      <c r="N624" s="58" t="s">
        <v>6236</v>
      </c>
      <c r="O624" s="58">
        <v>14335151</v>
      </c>
      <c r="P624" s="58" t="s">
        <v>6351</v>
      </c>
    </row>
    <row r="625" spans="1:16" x14ac:dyDescent="0.25">
      <c r="A625" s="58">
        <v>10624</v>
      </c>
      <c r="B625" s="58" t="s">
        <v>3090</v>
      </c>
      <c r="C625" s="58" t="s">
        <v>345</v>
      </c>
      <c r="D625" s="58">
        <v>1213</v>
      </c>
      <c r="E625" s="58" t="s">
        <v>5382</v>
      </c>
      <c r="F625" s="58">
        <v>564</v>
      </c>
      <c r="G625" s="58" t="s">
        <v>4114</v>
      </c>
      <c r="H625" s="58">
        <v>55</v>
      </c>
      <c r="I625" s="58" t="s">
        <v>99</v>
      </c>
      <c r="J625" s="58">
        <v>16</v>
      </c>
      <c r="K625" s="58" t="s">
        <v>202</v>
      </c>
      <c r="L625" s="58">
        <v>1768</v>
      </c>
      <c r="M625" s="58" t="s">
        <v>6084</v>
      </c>
      <c r="N625" s="58" t="s">
        <v>6229</v>
      </c>
      <c r="O625" s="58">
        <v>15066832</v>
      </c>
      <c r="P625" s="58" t="s">
        <v>6330</v>
      </c>
    </row>
    <row r="626" spans="1:16" x14ac:dyDescent="0.25">
      <c r="A626" s="58">
        <v>10625</v>
      </c>
      <c r="B626" s="58" t="s">
        <v>227</v>
      </c>
      <c r="C626" s="58" t="s">
        <v>337</v>
      </c>
      <c r="D626" s="58">
        <v>933</v>
      </c>
      <c r="E626" s="58" t="s">
        <v>5384</v>
      </c>
      <c r="F626" s="58">
        <v>565</v>
      </c>
      <c r="G626" s="58" t="s">
        <v>132</v>
      </c>
      <c r="H626" s="58">
        <v>50</v>
      </c>
      <c r="I626" s="58" t="s">
        <v>110</v>
      </c>
      <c r="J626" s="58">
        <v>8</v>
      </c>
      <c r="K626" s="58" t="s">
        <v>206</v>
      </c>
      <c r="L626" s="58">
        <v>1384</v>
      </c>
      <c r="M626" s="58" t="s">
        <v>6085</v>
      </c>
      <c r="N626" s="58" t="s">
        <v>6239</v>
      </c>
      <c r="O626" s="58">
        <v>13775377</v>
      </c>
      <c r="P626" s="58" t="s">
        <v>6329</v>
      </c>
    </row>
    <row r="627" spans="1:16" x14ac:dyDescent="0.25">
      <c r="A627" s="58">
        <v>10626</v>
      </c>
      <c r="B627" s="58" t="s">
        <v>227</v>
      </c>
      <c r="C627" s="58" t="s">
        <v>337</v>
      </c>
      <c r="D627" s="58">
        <v>933</v>
      </c>
      <c r="E627" s="58" t="s">
        <v>5384</v>
      </c>
      <c r="F627" s="58">
        <v>565</v>
      </c>
      <c r="G627" s="58" t="s">
        <v>132</v>
      </c>
      <c r="H627" s="58">
        <v>50</v>
      </c>
      <c r="I627" s="58" t="s">
        <v>110</v>
      </c>
      <c r="J627" s="58">
        <v>8</v>
      </c>
      <c r="K627" s="58" t="s">
        <v>206</v>
      </c>
      <c r="L627" s="58">
        <v>1384</v>
      </c>
      <c r="M627" s="58" t="s">
        <v>6086</v>
      </c>
      <c r="N627" s="58" t="s">
        <v>6239</v>
      </c>
      <c r="O627" s="58">
        <v>15770101</v>
      </c>
      <c r="P627" s="58" t="s">
        <v>6329</v>
      </c>
    </row>
    <row r="628" spans="1:16" x14ac:dyDescent="0.25">
      <c r="A628" s="58">
        <v>10627</v>
      </c>
      <c r="B628" s="58" t="s">
        <v>249</v>
      </c>
      <c r="C628" s="58" t="s">
        <v>336</v>
      </c>
      <c r="D628" s="58">
        <v>1062</v>
      </c>
      <c r="E628" s="58" t="s">
        <v>5384</v>
      </c>
      <c r="F628" s="58">
        <v>565</v>
      </c>
      <c r="G628" s="58" t="s">
        <v>132</v>
      </c>
      <c r="H628" s="58">
        <v>50</v>
      </c>
      <c r="I628" s="58" t="s">
        <v>99</v>
      </c>
      <c r="J628" s="58">
        <v>16</v>
      </c>
      <c r="K628" s="58" t="s">
        <v>202</v>
      </c>
      <c r="L628" s="58">
        <v>1768</v>
      </c>
      <c r="M628" s="58" t="s">
        <v>6087</v>
      </c>
      <c r="N628" s="58" t="s">
        <v>6218</v>
      </c>
      <c r="O628" s="58">
        <v>15848018</v>
      </c>
      <c r="P628" s="58" t="s">
        <v>6340</v>
      </c>
    </row>
    <row r="629" spans="1:16" x14ac:dyDescent="0.25">
      <c r="A629" s="58">
        <v>10628</v>
      </c>
      <c r="B629" s="58" t="s">
        <v>249</v>
      </c>
      <c r="C629" s="58" t="s">
        <v>336</v>
      </c>
      <c r="D629" s="58">
        <v>1062</v>
      </c>
      <c r="E629" s="58" t="s">
        <v>5384</v>
      </c>
      <c r="F629" s="58">
        <v>565</v>
      </c>
      <c r="G629" s="58" t="s">
        <v>132</v>
      </c>
      <c r="H629" s="58">
        <v>50</v>
      </c>
      <c r="I629" s="58" t="s">
        <v>99</v>
      </c>
      <c r="J629" s="58">
        <v>16</v>
      </c>
      <c r="K629" s="58" t="s">
        <v>202</v>
      </c>
      <c r="L629" s="58">
        <v>1768</v>
      </c>
      <c r="M629" s="58" t="s">
        <v>6087</v>
      </c>
      <c r="N629" s="58" t="s">
        <v>6218</v>
      </c>
      <c r="O629" s="58">
        <v>16487576</v>
      </c>
      <c r="P629" s="58" t="s">
        <v>6340</v>
      </c>
    </row>
    <row r="630" spans="1:16" x14ac:dyDescent="0.25">
      <c r="A630" s="58">
        <v>10629</v>
      </c>
      <c r="B630" s="58" t="s">
        <v>212</v>
      </c>
      <c r="C630" s="58" t="s">
        <v>340</v>
      </c>
      <c r="D630" s="58">
        <v>963</v>
      </c>
      <c r="E630" s="58" t="s">
        <v>5385</v>
      </c>
      <c r="F630" s="58">
        <v>585</v>
      </c>
      <c r="G630" s="58" t="s">
        <v>132</v>
      </c>
      <c r="H630" s="58">
        <v>50</v>
      </c>
      <c r="I630" s="58" t="s">
        <v>110</v>
      </c>
      <c r="J630" s="58">
        <v>8</v>
      </c>
      <c r="K630" s="58" t="s">
        <v>206</v>
      </c>
      <c r="L630" s="58">
        <v>1384</v>
      </c>
      <c r="M630" s="58" t="s">
        <v>6088</v>
      </c>
      <c r="N630" s="58" t="s">
        <v>6240</v>
      </c>
      <c r="O630" s="58">
        <v>15784307</v>
      </c>
      <c r="P630" s="58" t="s">
        <v>6320</v>
      </c>
    </row>
    <row r="631" spans="1:16" x14ac:dyDescent="0.25">
      <c r="A631" s="58">
        <v>10630</v>
      </c>
      <c r="B631" s="58" t="s">
        <v>5468</v>
      </c>
      <c r="C631" s="58" t="s">
        <v>333</v>
      </c>
      <c r="D631" s="58">
        <v>1146</v>
      </c>
      <c r="E631" s="58" t="s">
        <v>5380</v>
      </c>
      <c r="F631" s="58">
        <v>588</v>
      </c>
      <c r="G631" s="58" t="s">
        <v>193</v>
      </c>
      <c r="H631" s="58">
        <v>65</v>
      </c>
      <c r="I631" s="58" t="s">
        <v>211</v>
      </c>
      <c r="J631" s="58">
        <v>32</v>
      </c>
      <c r="K631" s="58" t="s">
        <v>202</v>
      </c>
      <c r="L631" s="58">
        <v>1768</v>
      </c>
      <c r="M631" s="58" t="s">
        <v>6089</v>
      </c>
      <c r="N631" s="58" t="s">
        <v>6230</v>
      </c>
      <c r="O631" s="58">
        <v>15927802</v>
      </c>
      <c r="P631" s="58" t="s">
        <v>6323</v>
      </c>
    </row>
    <row r="632" spans="1:16" x14ac:dyDescent="0.25">
      <c r="A632" s="58">
        <v>10631</v>
      </c>
      <c r="B632" s="58" t="s">
        <v>5472</v>
      </c>
      <c r="C632" s="58" t="s">
        <v>333</v>
      </c>
      <c r="D632" s="58">
        <v>1146</v>
      </c>
      <c r="E632" s="58" t="s">
        <v>5381</v>
      </c>
      <c r="F632" s="58">
        <v>596</v>
      </c>
      <c r="G632" s="58" t="s">
        <v>253</v>
      </c>
      <c r="H632" s="58">
        <v>100</v>
      </c>
      <c r="I632" s="58" t="s">
        <v>99</v>
      </c>
      <c r="J632" s="58">
        <v>16</v>
      </c>
      <c r="K632" s="58" t="s">
        <v>6096</v>
      </c>
      <c r="L632" s="58">
        <v>2500</v>
      </c>
      <c r="M632" s="58" t="s">
        <v>6090</v>
      </c>
      <c r="N632" s="58" t="s">
        <v>6241</v>
      </c>
      <c r="O632" s="58">
        <v>15770101</v>
      </c>
      <c r="P632" s="58" t="s">
        <v>6352</v>
      </c>
    </row>
    <row r="633" spans="1:16" x14ac:dyDescent="0.25">
      <c r="A633" s="58">
        <v>10632</v>
      </c>
      <c r="B633" s="58" t="s">
        <v>242</v>
      </c>
      <c r="C633" s="58" t="s">
        <v>342</v>
      </c>
      <c r="D633" s="58">
        <v>1159</v>
      </c>
      <c r="E633" s="58" t="s">
        <v>5381</v>
      </c>
      <c r="F633" s="58">
        <v>596</v>
      </c>
      <c r="G633" s="58" t="s">
        <v>132</v>
      </c>
      <c r="H633" s="58">
        <v>50</v>
      </c>
      <c r="I633" s="58" t="s">
        <v>99</v>
      </c>
      <c r="J633" s="58">
        <v>16</v>
      </c>
      <c r="K633" s="58" t="s">
        <v>202</v>
      </c>
      <c r="L633" s="58">
        <v>1768</v>
      </c>
      <c r="M633" s="58" t="s">
        <v>6091</v>
      </c>
      <c r="N633" s="58" t="s">
        <v>6242</v>
      </c>
      <c r="O633" s="58">
        <v>15497317</v>
      </c>
      <c r="P633" s="58" t="s">
        <v>6353</v>
      </c>
    </row>
    <row r="634" spans="1:16" x14ac:dyDescent="0.25">
      <c r="A634" s="58">
        <v>10633</v>
      </c>
      <c r="B634" s="58" t="s">
        <v>242</v>
      </c>
      <c r="C634" s="58" t="s">
        <v>342</v>
      </c>
      <c r="D634" s="58">
        <v>1159</v>
      </c>
      <c r="E634" s="58" t="s">
        <v>5381</v>
      </c>
      <c r="F634" s="58">
        <v>596</v>
      </c>
      <c r="G634" s="58" t="s">
        <v>193</v>
      </c>
      <c r="H634" s="58">
        <v>65</v>
      </c>
      <c r="I634" s="58" t="s">
        <v>99</v>
      </c>
      <c r="J634" s="58">
        <v>16</v>
      </c>
      <c r="K634" s="58" t="s">
        <v>206</v>
      </c>
      <c r="L634" s="58">
        <v>1384</v>
      </c>
      <c r="M634" s="58" t="s">
        <v>6092</v>
      </c>
      <c r="N634" s="58" t="s">
        <v>6242</v>
      </c>
      <c r="O634" s="58">
        <v>16186093</v>
      </c>
      <c r="P634" s="58" t="s">
        <v>6353</v>
      </c>
    </row>
    <row r="635" spans="1:16" x14ac:dyDescent="0.25">
      <c r="A635" s="58">
        <v>10634</v>
      </c>
      <c r="B635" s="58" t="s">
        <v>220</v>
      </c>
      <c r="C635" s="58" t="s">
        <v>345</v>
      </c>
      <c r="D635" s="58">
        <v>1213</v>
      </c>
      <c r="E635" s="58" t="s">
        <v>5381</v>
      </c>
      <c r="F635" s="58">
        <v>596</v>
      </c>
      <c r="G635" s="58" t="s">
        <v>132</v>
      </c>
      <c r="H635" s="58">
        <v>50</v>
      </c>
      <c r="I635" s="58" t="s">
        <v>110</v>
      </c>
      <c r="J635" s="58">
        <v>8</v>
      </c>
      <c r="K635" s="58" t="s">
        <v>206</v>
      </c>
      <c r="L635" s="58">
        <v>1384</v>
      </c>
      <c r="M635" s="58" t="s">
        <v>6093</v>
      </c>
      <c r="N635" s="58" t="s">
        <v>6236</v>
      </c>
      <c r="O635" s="58">
        <v>15339616</v>
      </c>
      <c r="P635" s="58" t="s">
        <v>6351</v>
      </c>
    </row>
    <row r="636" spans="1:16" x14ac:dyDescent="0.25">
      <c r="A636" s="58">
        <v>20001</v>
      </c>
      <c r="B636" s="58" t="s">
        <v>427</v>
      </c>
      <c r="C636" s="58" t="s">
        <v>50</v>
      </c>
      <c r="D636" s="58">
        <v>791</v>
      </c>
      <c r="E636" s="58" t="s">
        <v>51</v>
      </c>
      <c r="F636" s="58">
        <v>324</v>
      </c>
      <c r="G636" s="58" t="s">
        <v>85</v>
      </c>
      <c r="H636" s="58">
        <v>25</v>
      </c>
      <c r="I636" s="58" t="s">
        <v>429</v>
      </c>
      <c r="J636" s="58">
        <v>4</v>
      </c>
      <c r="K636" s="58" t="s">
        <v>35</v>
      </c>
      <c r="L636" s="58">
        <v>384</v>
      </c>
      <c r="M636" s="58" t="s">
        <v>473</v>
      </c>
      <c r="N636" s="58" t="s">
        <v>6243</v>
      </c>
      <c r="O636" s="58">
        <v>5080198</v>
      </c>
      <c r="P636" s="58" t="s">
        <v>6354</v>
      </c>
    </row>
    <row r="637" spans="1:16" x14ac:dyDescent="0.25">
      <c r="A637" s="58">
        <v>20002</v>
      </c>
      <c r="B637" s="58" t="s">
        <v>142</v>
      </c>
      <c r="C637" s="58" t="s">
        <v>50</v>
      </c>
      <c r="D637" s="58">
        <v>791</v>
      </c>
      <c r="E637" s="58" t="s">
        <v>51</v>
      </c>
      <c r="F637" s="58">
        <v>324</v>
      </c>
      <c r="G637" s="58" t="s">
        <v>85</v>
      </c>
      <c r="H637" s="58">
        <v>25</v>
      </c>
      <c r="I637" s="58" t="s">
        <v>430</v>
      </c>
      <c r="J637" s="58">
        <v>4</v>
      </c>
      <c r="K637" s="58" t="s">
        <v>35</v>
      </c>
      <c r="L637" s="58">
        <v>384</v>
      </c>
      <c r="M637" s="58" t="s">
        <v>474</v>
      </c>
      <c r="N637" s="58" t="s">
        <v>6244</v>
      </c>
      <c r="O637" s="58">
        <v>5197187</v>
      </c>
      <c r="P637" s="58" t="s">
        <v>6310</v>
      </c>
    </row>
    <row r="638" spans="1:16" x14ac:dyDescent="0.25">
      <c r="A638" s="58">
        <v>20003</v>
      </c>
      <c r="B638" s="58" t="s">
        <v>427</v>
      </c>
      <c r="C638" s="58" t="s">
        <v>50</v>
      </c>
      <c r="D638" s="58">
        <v>791</v>
      </c>
      <c r="E638" s="58" t="s">
        <v>51</v>
      </c>
      <c r="F638" s="58">
        <v>324</v>
      </c>
      <c r="G638" s="58" t="s">
        <v>85</v>
      </c>
      <c r="H638" s="58">
        <v>25</v>
      </c>
      <c r="I638" s="58" t="s">
        <v>429</v>
      </c>
      <c r="J638" s="58">
        <v>4</v>
      </c>
      <c r="K638" s="58" t="s">
        <v>35</v>
      </c>
      <c r="L638" s="58">
        <v>384</v>
      </c>
      <c r="M638" s="58" t="s">
        <v>475</v>
      </c>
      <c r="N638" s="58" t="s">
        <v>6243</v>
      </c>
      <c r="O638" s="58">
        <v>5197187</v>
      </c>
      <c r="P638" s="58" t="s">
        <v>6354</v>
      </c>
    </row>
    <row r="639" spans="1:16" x14ac:dyDescent="0.25">
      <c r="A639" s="58">
        <v>20004</v>
      </c>
      <c r="B639" s="58" t="s">
        <v>431</v>
      </c>
      <c r="C639" s="58" t="s">
        <v>50</v>
      </c>
      <c r="D639" s="58">
        <v>791</v>
      </c>
      <c r="E639" s="58" t="s">
        <v>51</v>
      </c>
      <c r="F639" s="58">
        <v>324</v>
      </c>
      <c r="G639" s="58" t="s">
        <v>102</v>
      </c>
      <c r="H639" s="58">
        <v>40</v>
      </c>
      <c r="I639" s="58" t="s">
        <v>430</v>
      </c>
      <c r="J639" s="58">
        <v>4</v>
      </c>
      <c r="K639" s="58" t="s">
        <v>35</v>
      </c>
      <c r="L639" s="58">
        <v>384</v>
      </c>
      <c r="M639" s="58" t="s">
        <v>476</v>
      </c>
      <c r="N639" s="58" t="s">
        <v>6245</v>
      </c>
      <c r="O639" s="58">
        <v>5544673</v>
      </c>
      <c r="P639" s="58" t="s">
        <v>6355</v>
      </c>
    </row>
    <row r="640" spans="1:16" x14ac:dyDescent="0.25">
      <c r="A640" s="58">
        <v>20005</v>
      </c>
      <c r="B640" s="58" t="s">
        <v>171</v>
      </c>
      <c r="C640" s="58" t="s">
        <v>317</v>
      </c>
      <c r="D640" s="58">
        <v>1002</v>
      </c>
      <c r="E640" s="58" t="s">
        <v>281</v>
      </c>
      <c r="F640" s="58">
        <v>286</v>
      </c>
      <c r="G640" s="58" t="s">
        <v>109</v>
      </c>
      <c r="H640" s="58">
        <v>35</v>
      </c>
      <c r="I640" s="58" t="s">
        <v>433</v>
      </c>
      <c r="J640" s="58">
        <v>4</v>
      </c>
      <c r="K640" s="58" t="s">
        <v>35</v>
      </c>
      <c r="L640" s="58">
        <v>384</v>
      </c>
      <c r="M640" s="58" t="s">
        <v>477</v>
      </c>
      <c r="N640" s="58" t="s">
        <v>6246</v>
      </c>
      <c r="O640" s="58">
        <v>5594894</v>
      </c>
      <c r="P640" s="58" t="s">
        <v>6356</v>
      </c>
    </row>
    <row r="641" spans="1:16" x14ac:dyDescent="0.25">
      <c r="A641" s="58">
        <v>20006</v>
      </c>
      <c r="B641" s="58" t="s">
        <v>427</v>
      </c>
      <c r="C641" s="58" t="s">
        <v>50</v>
      </c>
      <c r="D641" s="58">
        <v>791</v>
      </c>
      <c r="E641" s="58" t="s">
        <v>51</v>
      </c>
      <c r="F641" s="58">
        <v>324</v>
      </c>
      <c r="G641" s="58" t="s">
        <v>85</v>
      </c>
      <c r="H641" s="58">
        <v>25</v>
      </c>
      <c r="I641" s="58" t="s">
        <v>429</v>
      </c>
      <c r="J641" s="58">
        <v>4</v>
      </c>
      <c r="K641" s="58" t="s">
        <v>35</v>
      </c>
      <c r="L641" s="58">
        <v>384</v>
      </c>
      <c r="M641" s="58" t="s">
        <v>475</v>
      </c>
      <c r="N641" s="58" t="s">
        <v>6243</v>
      </c>
      <c r="O641" s="58">
        <v>5617102</v>
      </c>
      <c r="P641" s="58" t="s">
        <v>6354</v>
      </c>
    </row>
    <row r="642" spans="1:16" x14ac:dyDescent="0.25">
      <c r="A642" s="58">
        <v>20007</v>
      </c>
      <c r="B642" s="58" t="s">
        <v>434</v>
      </c>
      <c r="C642" s="58" t="s">
        <v>435</v>
      </c>
      <c r="D642" s="58">
        <v>62</v>
      </c>
      <c r="E642" s="58" t="s">
        <v>51</v>
      </c>
      <c r="F642" s="58">
        <v>324</v>
      </c>
      <c r="G642" s="58" t="s">
        <v>95</v>
      </c>
      <c r="H642" s="58">
        <v>20</v>
      </c>
      <c r="I642" s="58" t="s">
        <v>430</v>
      </c>
      <c r="J642" s="58">
        <v>4</v>
      </c>
      <c r="K642" s="58" t="s">
        <v>93</v>
      </c>
      <c r="L642" s="58">
        <v>192</v>
      </c>
      <c r="M642" s="58" t="s">
        <v>478</v>
      </c>
      <c r="N642" s="58" t="s">
        <v>6247</v>
      </c>
      <c r="O642" s="58">
        <v>5646277</v>
      </c>
      <c r="P642" s="58" t="s">
        <v>6357</v>
      </c>
    </row>
    <row r="643" spans="1:16" x14ac:dyDescent="0.25">
      <c r="A643" s="58">
        <v>20008</v>
      </c>
      <c r="B643" s="58" t="s">
        <v>104</v>
      </c>
      <c r="C643" s="58" t="s">
        <v>50</v>
      </c>
      <c r="D643" s="58">
        <v>791</v>
      </c>
      <c r="E643" s="58" t="s">
        <v>51</v>
      </c>
      <c r="F643" s="58">
        <v>324</v>
      </c>
      <c r="G643" s="58" t="s">
        <v>102</v>
      </c>
      <c r="H643" s="58">
        <v>40</v>
      </c>
      <c r="I643" s="58" t="s">
        <v>436</v>
      </c>
      <c r="J643" s="58">
        <v>4</v>
      </c>
      <c r="K643" s="58" t="s">
        <v>35</v>
      </c>
      <c r="L643" s="58">
        <v>384</v>
      </c>
      <c r="M643" s="58" t="s">
        <v>479</v>
      </c>
      <c r="N643" s="58" t="s">
        <v>6141</v>
      </c>
      <c r="O643" s="58">
        <v>5660646</v>
      </c>
      <c r="P643" s="58" t="s">
        <v>6276</v>
      </c>
    </row>
    <row r="644" spans="1:16" x14ac:dyDescent="0.25">
      <c r="A644" s="58">
        <v>20009</v>
      </c>
      <c r="B644" s="58" t="s">
        <v>161</v>
      </c>
      <c r="C644" s="58" t="s">
        <v>50</v>
      </c>
      <c r="D644" s="58">
        <v>791</v>
      </c>
      <c r="E644" s="58" t="s">
        <v>51</v>
      </c>
      <c r="F644" s="58">
        <v>324</v>
      </c>
      <c r="G644" s="58" t="s">
        <v>102</v>
      </c>
      <c r="H644" s="58">
        <v>40</v>
      </c>
      <c r="I644" s="58" t="s">
        <v>437</v>
      </c>
      <c r="J644" s="58">
        <v>4</v>
      </c>
      <c r="K644" s="58" t="s">
        <v>35</v>
      </c>
      <c r="L644" s="58">
        <v>384</v>
      </c>
      <c r="M644" s="58" t="s">
        <v>480</v>
      </c>
      <c r="N644" s="58" t="s">
        <v>6179</v>
      </c>
      <c r="O644" s="58">
        <v>5660646</v>
      </c>
      <c r="P644" s="58" t="s">
        <v>6309</v>
      </c>
    </row>
    <row r="645" spans="1:16" x14ac:dyDescent="0.25">
      <c r="A645" s="58">
        <v>20010</v>
      </c>
      <c r="B645" s="58" t="s">
        <v>162</v>
      </c>
      <c r="C645" s="58" t="s">
        <v>50</v>
      </c>
      <c r="D645" s="58">
        <v>791</v>
      </c>
      <c r="E645" s="58" t="s">
        <v>51</v>
      </c>
      <c r="F645" s="58">
        <v>324</v>
      </c>
      <c r="G645" s="58" t="s">
        <v>85</v>
      </c>
      <c r="H645" s="58">
        <v>25</v>
      </c>
      <c r="I645" s="58" t="s">
        <v>430</v>
      </c>
      <c r="J645" s="58">
        <v>4</v>
      </c>
      <c r="K645" s="58" t="s">
        <v>35</v>
      </c>
      <c r="L645" s="58">
        <v>384</v>
      </c>
      <c r="M645" s="58" t="s">
        <v>475</v>
      </c>
      <c r="N645" s="58" t="s">
        <v>6248</v>
      </c>
      <c r="O645" s="58">
        <v>5660792</v>
      </c>
      <c r="P645" s="58" t="s">
        <v>6358</v>
      </c>
    </row>
    <row r="646" spans="1:16" x14ac:dyDescent="0.25">
      <c r="A646" s="58">
        <v>20011</v>
      </c>
      <c r="B646" s="58" t="s">
        <v>438</v>
      </c>
      <c r="C646" s="58" t="s">
        <v>50</v>
      </c>
      <c r="D646" s="58">
        <v>791</v>
      </c>
      <c r="E646" s="58" t="s">
        <v>51</v>
      </c>
      <c r="F646" s="58">
        <v>324</v>
      </c>
      <c r="G646" s="58" t="s">
        <v>134</v>
      </c>
      <c r="H646" s="58">
        <v>45</v>
      </c>
      <c r="I646" s="58" t="s">
        <v>436</v>
      </c>
      <c r="J646" s="58">
        <v>4</v>
      </c>
      <c r="K646" s="58" t="s">
        <v>35</v>
      </c>
      <c r="L646" s="58">
        <v>384</v>
      </c>
      <c r="M646" s="58" t="s">
        <v>481</v>
      </c>
      <c r="N646" s="58" t="s">
        <v>6249</v>
      </c>
      <c r="O646" s="58">
        <v>5791425</v>
      </c>
      <c r="P646" s="58" t="s">
        <v>6308</v>
      </c>
    </row>
    <row r="647" spans="1:16" x14ac:dyDescent="0.25">
      <c r="A647" s="58">
        <v>20012</v>
      </c>
      <c r="B647" s="58" t="s">
        <v>427</v>
      </c>
      <c r="C647" s="58" t="s">
        <v>50</v>
      </c>
      <c r="D647" s="58">
        <v>791</v>
      </c>
      <c r="E647" s="58" t="s">
        <v>51</v>
      </c>
      <c r="F647" s="58">
        <v>324</v>
      </c>
      <c r="G647" s="58" t="s">
        <v>109</v>
      </c>
      <c r="H647" s="58">
        <v>35</v>
      </c>
      <c r="I647" s="58" t="s">
        <v>439</v>
      </c>
      <c r="J647" s="58">
        <v>32</v>
      </c>
      <c r="K647" s="58" t="s">
        <v>197</v>
      </c>
      <c r="L647" s="58">
        <v>3000</v>
      </c>
      <c r="M647" s="58" t="s">
        <v>482</v>
      </c>
      <c r="N647" s="58" t="s">
        <v>6243</v>
      </c>
      <c r="O647" s="58">
        <v>5791425</v>
      </c>
      <c r="P647" s="58" t="s">
        <v>6354</v>
      </c>
    </row>
    <row r="648" spans="1:16" x14ac:dyDescent="0.25">
      <c r="A648" s="58">
        <v>20013</v>
      </c>
      <c r="B648" s="58" t="s">
        <v>440</v>
      </c>
      <c r="C648" s="58" t="s">
        <v>441</v>
      </c>
      <c r="D648" s="58">
        <v>915</v>
      </c>
      <c r="E648" s="58" t="s">
        <v>51</v>
      </c>
      <c r="F648" s="58">
        <v>324</v>
      </c>
      <c r="G648" s="58" t="s">
        <v>109</v>
      </c>
      <c r="H648" s="58">
        <v>35</v>
      </c>
      <c r="I648" s="58" t="s">
        <v>30</v>
      </c>
      <c r="J648" s="58">
        <v>8</v>
      </c>
      <c r="K648" s="58" t="s">
        <v>48</v>
      </c>
      <c r="L648" s="58">
        <v>768</v>
      </c>
      <c r="M648" s="58" t="s">
        <v>483</v>
      </c>
      <c r="N648" s="58" t="s">
        <v>6250</v>
      </c>
      <c r="O648" s="58">
        <v>5791425</v>
      </c>
      <c r="P648" s="58" t="s">
        <v>6359</v>
      </c>
    </row>
    <row r="649" spans="1:16" x14ac:dyDescent="0.25">
      <c r="A649" s="58">
        <v>20014</v>
      </c>
      <c r="B649" s="58" t="s">
        <v>427</v>
      </c>
      <c r="C649" s="58" t="s">
        <v>50</v>
      </c>
      <c r="D649" s="58">
        <v>791</v>
      </c>
      <c r="E649" s="58" t="s">
        <v>51</v>
      </c>
      <c r="F649" s="58">
        <v>324</v>
      </c>
      <c r="G649" s="58" t="s">
        <v>85</v>
      </c>
      <c r="H649" s="58">
        <v>25</v>
      </c>
      <c r="I649" s="58" t="s">
        <v>430</v>
      </c>
      <c r="J649" s="58">
        <v>4</v>
      </c>
      <c r="K649" s="58" t="s">
        <v>35</v>
      </c>
      <c r="L649" s="58">
        <v>384</v>
      </c>
      <c r="M649" s="58" t="s">
        <v>484</v>
      </c>
      <c r="N649" s="58" t="s">
        <v>6243</v>
      </c>
      <c r="O649" s="58">
        <v>5805795</v>
      </c>
      <c r="P649" s="58" t="s">
        <v>6354</v>
      </c>
    </row>
    <row r="650" spans="1:16" x14ac:dyDescent="0.25">
      <c r="A650" s="58">
        <v>20015</v>
      </c>
      <c r="B650" s="58" t="s">
        <v>104</v>
      </c>
      <c r="C650" s="58" t="s">
        <v>50</v>
      </c>
      <c r="D650" s="58">
        <v>791</v>
      </c>
      <c r="E650" s="58" t="s">
        <v>51</v>
      </c>
      <c r="F650" s="58">
        <v>324</v>
      </c>
      <c r="G650" s="58" t="s">
        <v>102</v>
      </c>
      <c r="H650" s="58">
        <v>40</v>
      </c>
      <c r="I650" s="58" t="s">
        <v>430</v>
      </c>
      <c r="J650" s="58">
        <v>4</v>
      </c>
      <c r="K650" s="58" t="s">
        <v>35</v>
      </c>
      <c r="L650" s="58">
        <v>384</v>
      </c>
      <c r="M650" s="58" t="s">
        <v>485</v>
      </c>
      <c r="N650" s="58" t="s">
        <v>6141</v>
      </c>
      <c r="O650" s="58">
        <v>5895061</v>
      </c>
      <c r="P650" s="58" t="s">
        <v>6276</v>
      </c>
    </row>
    <row r="651" spans="1:16" x14ac:dyDescent="0.25">
      <c r="A651" s="58">
        <v>20016</v>
      </c>
      <c r="B651" s="58" t="s">
        <v>442</v>
      </c>
      <c r="C651" s="58" t="s">
        <v>50</v>
      </c>
      <c r="D651" s="58">
        <v>791</v>
      </c>
      <c r="E651" s="58" t="s">
        <v>51</v>
      </c>
      <c r="F651" s="58">
        <v>324</v>
      </c>
      <c r="G651" s="58" t="s">
        <v>85</v>
      </c>
      <c r="H651" s="58">
        <v>25</v>
      </c>
      <c r="I651" s="58" t="s">
        <v>430</v>
      </c>
      <c r="J651" s="58">
        <v>4</v>
      </c>
      <c r="K651" s="58" t="s">
        <v>35</v>
      </c>
      <c r="L651" s="58">
        <v>384</v>
      </c>
      <c r="M651" s="58" t="s">
        <v>486</v>
      </c>
      <c r="N651" s="58" t="s">
        <v>6251</v>
      </c>
      <c r="O651" s="58">
        <v>5942525</v>
      </c>
      <c r="P651" s="58" t="s">
        <v>6360</v>
      </c>
    </row>
    <row r="652" spans="1:16" x14ac:dyDescent="0.25">
      <c r="A652" s="58">
        <v>20017</v>
      </c>
      <c r="B652" s="58" t="s">
        <v>171</v>
      </c>
      <c r="C652" s="58" t="s">
        <v>317</v>
      </c>
      <c r="D652" s="58">
        <v>1002</v>
      </c>
      <c r="E652" s="58" t="s">
        <v>281</v>
      </c>
      <c r="F652" s="58">
        <v>286</v>
      </c>
      <c r="G652" s="58" t="s">
        <v>109</v>
      </c>
      <c r="H652" s="58">
        <v>35</v>
      </c>
      <c r="I652" s="58" t="s">
        <v>436</v>
      </c>
      <c r="J652" s="58">
        <v>4</v>
      </c>
      <c r="K652" s="58" t="s">
        <v>35</v>
      </c>
      <c r="L652" s="58">
        <v>384</v>
      </c>
      <c r="M652" s="58" t="s">
        <v>487</v>
      </c>
      <c r="N652" s="58" t="s">
        <v>6246</v>
      </c>
      <c r="O652" s="58">
        <v>5950943</v>
      </c>
      <c r="P652" s="58" t="s">
        <v>6356</v>
      </c>
    </row>
    <row r="653" spans="1:16" x14ac:dyDescent="0.25">
      <c r="A653" s="58">
        <v>20018</v>
      </c>
      <c r="B653" s="58" t="s">
        <v>171</v>
      </c>
      <c r="C653" s="58" t="s">
        <v>317</v>
      </c>
      <c r="D653" s="58">
        <v>1002</v>
      </c>
      <c r="E653" s="58" t="s">
        <v>281</v>
      </c>
      <c r="F653" s="58">
        <v>286</v>
      </c>
      <c r="G653" s="58" t="s">
        <v>109</v>
      </c>
      <c r="H653" s="58">
        <v>35</v>
      </c>
      <c r="I653" s="58" t="s">
        <v>433</v>
      </c>
      <c r="J653" s="58">
        <v>4</v>
      </c>
      <c r="K653" s="58" t="s">
        <v>35</v>
      </c>
      <c r="L653" s="58">
        <v>384</v>
      </c>
      <c r="M653" s="58" t="s">
        <v>488</v>
      </c>
      <c r="N653" s="58" t="s">
        <v>6246</v>
      </c>
      <c r="O653" s="58">
        <v>5950943</v>
      </c>
      <c r="P653" s="58" t="s">
        <v>6356</v>
      </c>
    </row>
    <row r="654" spans="1:16" x14ac:dyDescent="0.25">
      <c r="A654" s="58">
        <v>20019</v>
      </c>
      <c r="B654" s="58" t="s">
        <v>171</v>
      </c>
      <c r="C654" s="58" t="s">
        <v>317</v>
      </c>
      <c r="D654" s="58">
        <v>1002</v>
      </c>
      <c r="E654" s="58" t="s">
        <v>281</v>
      </c>
      <c r="F654" s="58">
        <v>286</v>
      </c>
      <c r="G654" s="58" t="s">
        <v>109</v>
      </c>
      <c r="H654" s="58">
        <v>35</v>
      </c>
      <c r="I654" s="58" t="s">
        <v>433</v>
      </c>
      <c r="J654" s="58">
        <v>4</v>
      </c>
      <c r="K654" s="58" t="s">
        <v>35</v>
      </c>
      <c r="L654" s="58">
        <v>384</v>
      </c>
      <c r="M654" s="58" t="s">
        <v>489</v>
      </c>
      <c r="N654" s="58" t="s">
        <v>6246</v>
      </c>
      <c r="O654" s="58">
        <v>5979973</v>
      </c>
      <c r="P654" s="58" t="s">
        <v>6356</v>
      </c>
    </row>
    <row r="655" spans="1:16" x14ac:dyDescent="0.25">
      <c r="A655" s="58">
        <v>20020</v>
      </c>
      <c r="B655" s="58" t="s">
        <v>443</v>
      </c>
      <c r="C655" s="58" t="s">
        <v>50</v>
      </c>
      <c r="D655" s="58">
        <v>791</v>
      </c>
      <c r="E655" s="58" t="s">
        <v>51</v>
      </c>
      <c r="F655" s="58">
        <v>324</v>
      </c>
      <c r="G655" s="58" t="s">
        <v>134</v>
      </c>
      <c r="H655" s="58">
        <v>45</v>
      </c>
      <c r="I655" s="58" t="s">
        <v>444</v>
      </c>
      <c r="J655" s="58">
        <v>4</v>
      </c>
      <c r="K655" s="58" t="s">
        <v>35</v>
      </c>
      <c r="L655" s="58">
        <v>384</v>
      </c>
      <c r="M655" s="58" t="s">
        <v>490</v>
      </c>
      <c r="N655" s="58" t="s">
        <v>6252</v>
      </c>
      <c r="O655" s="58">
        <v>6023663</v>
      </c>
      <c r="P655" s="58" t="s">
        <v>6308</v>
      </c>
    </row>
    <row r="656" spans="1:16" x14ac:dyDescent="0.25">
      <c r="A656" s="58">
        <v>20021</v>
      </c>
      <c r="B656" s="58" t="s">
        <v>445</v>
      </c>
      <c r="C656" s="58" t="s">
        <v>50</v>
      </c>
      <c r="D656" s="58">
        <v>791</v>
      </c>
      <c r="E656" s="58" t="s">
        <v>51</v>
      </c>
      <c r="F656" s="58">
        <v>324</v>
      </c>
      <c r="G656" s="58" t="s">
        <v>109</v>
      </c>
      <c r="H656" s="58">
        <v>35</v>
      </c>
      <c r="I656" s="58" t="s">
        <v>430</v>
      </c>
      <c r="J656" s="58">
        <v>4</v>
      </c>
      <c r="K656" s="58" t="s">
        <v>35</v>
      </c>
      <c r="L656" s="58">
        <v>384</v>
      </c>
      <c r="M656" s="58" t="s">
        <v>491</v>
      </c>
      <c r="N656" s="58" t="s">
        <v>6252</v>
      </c>
      <c r="O656" s="58">
        <v>6058353</v>
      </c>
      <c r="P656" s="58" t="s">
        <v>6308</v>
      </c>
    </row>
    <row r="657" spans="1:16" x14ac:dyDescent="0.25">
      <c r="A657" s="58">
        <v>20022</v>
      </c>
      <c r="B657" s="58" t="s">
        <v>446</v>
      </c>
      <c r="C657" s="58" t="s">
        <v>50</v>
      </c>
      <c r="D657" s="58">
        <v>791</v>
      </c>
      <c r="E657" s="58" t="s">
        <v>51</v>
      </c>
      <c r="F657" s="58">
        <v>324</v>
      </c>
      <c r="G657" s="58" t="s">
        <v>102</v>
      </c>
      <c r="H657" s="58">
        <v>40</v>
      </c>
      <c r="I657" s="58" t="s">
        <v>216</v>
      </c>
      <c r="J657" s="58">
        <v>8</v>
      </c>
      <c r="K657" s="58" t="s">
        <v>35</v>
      </c>
      <c r="L657" s="58">
        <v>384</v>
      </c>
      <c r="M657" s="58" t="s">
        <v>492</v>
      </c>
      <c r="N657" s="58" t="s">
        <v>6160</v>
      </c>
      <c r="O657" s="58">
        <v>6081722</v>
      </c>
      <c r="P657" s="58" t="s">
        <v>6284</v>
      </c>
    </row>
    <row r="658" spans="1:16" x14ac:dyDescent="0.25">
      <c r="A658" s="58">
        <v>20023</v>
      </c>
      <c r="B658" s="58" t="s">
        <v>137</v>
      </c>
      <c r="C658" s="58" t="s">
        <v>50</v>
      </c>
      <c r="D658" s="58">
        <v>791</v>
      </c>
      <c r="E658" s="58" t="s">
        <v>51</v>
      </c>
      <c r="F658" s="58">
        <v>324</v>
      </c>
      <c r="G658" s="58" t="s">
        <v>85</v>
      </c>
      <c r="H658" s="58">
        <v>25</v>
      </c>
      <c r="I658" s="58" t="s">
        <v>430</v>
      </c>
      <c r="J658" s="58">
        <v>4</v>
      </c>
      <c r="K658" s="58" t="s">
        <v>35</v>
      </c>
      <c r="L658" s="58">
        <v>384</v>
      </c>
      <c r="M658" s="58" t="s">
        <v>493</v>
      </c>
      <c r="N658" s="58" t="s">
        <v>6136</v>
      </c>
      <c r="O658" s="58">
        <v>6081722</v>
      </c>
      <c r="P658" s="58" t="s">
        <v>6272</v>
      </c>
    </row>
    <row r="659" spans="1:16" x14ac:dyDescent="0.25">
      <c r="A659" s="58">
        <v>20024</v>
      </c>
      <c r="B659" s="58" t="s">
        <v>446</v>
      </c>
      <c r="C659" s="58" t="s">
        <v>50</v>
      </c>
      <c r="D659" s="58">
        <v>791</v>
      </c>
      <c r="E659" s="58" t="s">
        <v>51</v>
      </c>
      <c r="F659" s="58">
        <v>324</v>
      </c>
      <c r="G659" s="58" t="s">
        <v>102</v>
      </c>
      <c r="H659" s="58">
        <v>40</v>
      </c>
      <c r="I659" s="58" t="s">
        <v>430</v>
      </c>
      <c r="J659" s="58">
        <v>4</v>
      </c>
      <c r="K659" s="58" t="s">
        <v>35</v>
      </c>
      <c r="L659" s="58">
        <v>384</v>
      </c>
      <c r="M659" s="58" t="s">
        <v>494</v>
      </c>
      <c r="N659" s="58" t="s">
        <v>6160</v>
      </c>
      <c r="O659" s="58">
        <v>6096092</v>
      </c>
      <c r="P659" s="58" t="s">
        <v>6284</v>
      </c>
    </row>
    <row r="660" spans="1:16" x14ac:dyDescent="0.25">
      <c r="A660" s="58">
        <v>20025</v>
      </c>
      <c r="B660" s="58" t="s">
        <v>142</v>
      </c>
      <c r="C660" s="58" t="s">
        <v>50</v>
      </c>
      <c r="D660" s="58">
        <v>791</v>
      </c>
      <c r="E660" s="58" t="s">
        <v>51</v>
      </c>
      <c r="F660" s="58">
        <v>324</v>
      </c>
      <c r="G660" s="58" t="s">
        <v>85</v>
      </c>
      <c r="H660" s="58">
        <v>25</v>
      </c>
      <c r="I660" s="58" t="s">
        <v>30</v>
      </c>
      <c r="J660" s="58">
        <v>8</v>
      </c>
      <c r="K660" s="58" t="s">
        <v>35</v>
      </c>
      <c r="L660" s="58">
        <v>384</v>
      </c>
      <c r="M660" s="58" t="s">
        <v>495</v>
      </c>
      <c r="N660" s="58" t="s">
        <v>6244</v>
      </c>
      <c r="O660" s="58">
        <v>6226871</v>
      </c>
      <c r="P660" s="58" t="s">
        <v>6310</v>
      </c>
    </row>
    <row r="661" spans="1:16" x14ac:dyDescent="0.25">
      <c r="A661" s="58">
        <v>20026</v>
      </c>
      <c r="B661" s="58" t="s">
        <v>171</v>
      </c>
      <c r="C661" s="58" t="s">
        <v>317</v>
      </c>
      <c r="D661" s="58">
        <v>1002</v>
      </c>
      <c r="E661" s="58" t="s">
        <v>281</v>
      </c>
      <c r="F661" s="58">
        <v>286</v>
      </c>
      <c r="G661" s="58" t="s">
        <v>109</v>
      </c>
      <c r="H661" s="58">
        <v>35</v>
      </c>
      <c r="I661" s="58" t="s">
        <v>433</v>
      </c>
      <c r="J661" s="58">
        <v>4</v>
      </c>
      <c r="K661" s="58" t="s">
        <v>35</v>
      </c>
      <c r="L661" s="58">
        <v>384</v>
      </c>
      <c r="M661" s="58" t="s">
        <v>496</v>
      </c>
      <c r="N661" s="58" t="s">
        <v>6246</v>
      </c>
      <c r="O661" s="58">
        <v>6226871</v>
      </c>
      <c r="P661" s="58" t="s">
        <v>6356</v>
      </c>
    </row>
    <row r="662" spans="1:16" x14ac:dyDescent="0.25">
      <c r="A662" s="58">
        <v>20027</v>
      </c>
      <c r="B662" s="58" t="s">
        <v>447</v>
      </c>
      <c r="C662" s="58" t="s">
        <v>50</v>
      </c>
      <c r="D662" s="58">
        <v>791</v>
      </c>
      <c r="E662" s="58" t="s">
        <v>51</v>
      </c>
      <c r="F662" s="58">
        <v>324</v>
      </c>
      <c r="G662" s="58" t="s">
        <v>85</v>
      </c>
      <c r="H662" s="58">
        <v>25</v>
      </c>
      <c r="I662" s="58" t="s">
        <v>430</v>
      </c>
      <c r="J662" s="58">
        <v>4</v>
      </c>
      <c r="K662" s="58" t="s">
        <v>35</v>
      </c>
      <c r="L662" s="58">
        <v>384</v>
      </c>
      <c r="M662" s="58" t="s">
        <v>497</v>
      </c>
      <c r="N662" s="58" t="s">
        <v>6253</v>
      </c>
      <c r="O662" s="58">
        <v>6241240</v>
      </c>
      <c r="P662" s="58" t="s">
        <v>6361</v>
      </c>
    </row>
    <row r="663" spans="1:16" x14ac:dyDescent="0.25">
      <c r="A663" s="58">
        <v>20028</v>
      </c>
      <c r="B663" s="58" t="s">
        <v>438</v>
      </c>
      <c r="C663" s="58" t="s">
        <v>50</v>
      </c>
      <c r="D663" s="58">
        <v>791</v>
      </c>
      <c r="E663" s="58" t="s">
        <v>51</v>
      </c>
      <c r="F663" s="58">
        <v>324</v>
      </c>
      <c r="G663" s="58" t="s">
        <v>134</v>
      </c>
      <c r="H663" s="58">
        <v>45</v>
      </c>
      <c r="I663" s="58" t="s">
        <v>436</v>
      </c>
      <c r="J663" s="58">
        <v>4</v>
      </c>
      <c r="K663" s="58" t="s">
        <v>35</v>
      </c>
      <c r="L663" s="58">
        <v>384</v>
      </c>
      <c r="M663" s="58" t="s">
        <v>498</v>
      </c>
      <c r="N663" s="58" t="s">
        <v>6249</v>
      </c>
      <c r="O663" s="58">
        <v>6241386</v>
      </c>
      <c r="P663" s="58" t="s">
        <v>6308</v>
      </c>
    </row>
    <row r="664" spans="1:16" x14ac:dyDescent="0.25">
      <c r="A664" s="58">
        <v>20029</v>
      </c>
      <c r="B664" s="58" t="s">
        <v>161</v>
      </c>
      <c r="C664" s="58" t="s">
        <v>50</v>
      </c>
      <c r="D664" s="58">
        <v>791</v>
      </c>
      <c r="E664" s="58" t="s">
        <v>51</v>
      </c>
      <c r="F664" s="58">
        <v>324</v>
      </c>
      <c r="G664" s="58" t="s">
        <v>132</v>
      </c>
      <c r="H664" s="58">
        <v>50</v>
      </c>
      <c r="I664" s="58" t="s">
        <v>448</v>
      </c>
      <c r="J664" s="58">
        <v>8</v>
      </c>
      <c r="K664" s="58" t="s">
        <v>48</v>
      </c>
      <c r="L664" s="58">
        <v>768</v>
      </c>
      <c r="M664" s="58" t="s">
        <v>499</v>
      </c>
      <c r="N664" s="58" t="s">
        <v>6179</v>
      </c>
      <c r="O664" s="58">
        <v>6255175</v>
      </c>
      <c r="P664" s="58" t="s">
        <v>6309</v>
      </c>
    </row>
    <row r="665" spans="1:16" x14ac:dyDescent="0.25">
      <c r="A665" s="58">
        <v>20030</v>
      </c>
      <c r="B665" s="58" t="s">
        <v>449</v>
      </c>
      <c r="C665" s="58" t="s">
        <v>50</v>
      </c>
      <c r="D665" s="58">
        <v>791</v>
      </c>
      <c r="E665" s="58" t="s">
        <v>51</v>
      </c>
      <c r="F665" s="58">
        <v>324</v>
      </c>
      <c r="G665" s="58" t="s">
        <v>102</v>
      </c>
      <c r="H665" s="58">
        <v>40</v>
      </c>
      <c r="I665" s="58" t="s">
        <v>430</v>
      </c>
      <c r="J665" s="58">
        <v>4</v>
      </c>
      <c r="K665" s="58" t="s">
        <v>35</v>
      </c>
      <c r="L665" s="58">
        <v>384</v>
      </c>
      <c r="M665" s="58" t="s">
        <v>500</v>
      </c>
      <c r="N665" s="58" t="s">
        <v>6254</v>
      </c>
      <c r="O665" s="58">
        <v>6357504</v>
      </c>
      <c r="P665" s="58" t="s">
        <v>6309</v>
      </c>
    </row>
    <row r="666" spans="1:16" x14ac:dyDescent="0.25">
      <c r="A666" s="58">
        <v>20031</v>
      </c>
      <c r="B666" s="58" t="s">
        <v>171</v>
      </c>
      <c r="C666" s="58" t="s">
        <v>317</v>
      </c>
      <c r="D666" s="58">
        <v>1002</v>
      </c>
      <c r="E666" s="58" t="s">
        <v>281</v>
      </c>
      <c r="F666" s="58">
        <v>286</v>
      </c>
      <c r="G666" s="58" t="s">
        <v>109</v>
      </c>
      <c r="H666" s="58">
        <v>35</v>
      </c>
      <c r="I666" s="58" t="s">
        <v>433</v>
      </c>
      <c r="J666" s="58">
        <v>4</v>
      </c>
      <c r="K666" s="58" t="s">
        <v>48</v>
      </c>
      <c r="L666" s="58">
        <v>768</v>
      </c>
      <c r="M666" s="58" t="s">
        <v>501</v>
      </c>
      <c r="N666" s="58" t="s">
        <v>6246</v>
      </c>
      <c r="O666" s="58">
        <v>6357504</v>
      </c>
      <c r="P666" s="58" t="s">
        <v>6356</v>
      </c>
    </row>
    <row r="667" spans="1:16" x14ac:dyDescent="0.25">
      <c r="A667" s="58">
        <v>20032</v>
      </c>
      <c r="B667" s="58" t="s">
        <v>446</v>
      </c>
      <c r="C667" s="58" t="s">
        <v>50</v>
      </c>
      <c r="D667" s="58">
        <v>791</v>
      </c>
      <c r="E667" s="58" t="s">
        <v>51</v>
      </c>
      <c r="F667" s="58">
        <v>324</v>
      </c>
      <c r="G667" s="58" t="s">
        <v>102</v>
      </c>
      <c r="H667" s="58">
        <v>40</v>
      </c>
      <c r="I667" s="58" t="s">
        <v>216</v>
      </c>
      <c r="J667" s="58">
        <v>8</v>
      </c>
      <c r="K667" s="58" t="s">
        <v>35</v>
      </c>
      <c r="L667" s="58">
        <v>384</v>
      </c>
      <c r="M667" s="58" t="s">
        <v>502</v>
      </c>
      <c r="N667" s="58" t="s">
        <v>6160</v>
      </c>
      <c r="O667" s="58">
        <v>6371148</v>
      </c>
      <c r="P667" s="58" t="s">
        <v>6284</v>
      </c>
    </row>
    <row r="668" spans="1:16" x14ac:dyDescent="0.25">
      <c r="A668" s="58">
        <v>20033</v>
      </c>
      <c r="B668" s="58" t="s">
        <v>49</v>
      </c>
      <c r="C668" s="58" t="s">
        <v>50</v>
      </c>
      <c r="D668" s="58">
        <v>791</v>
      </c>
      <c r="E668" s="58" t="s">
        <v>51</v>
      </c>
      <c r="F668" s="58">
        <v>324</v>
      </c>
      <c r="G668" s="58" t="s">
        <v>134</v>
      </c>
      <c r="H668" s="58">
        <v>45</v>
      </c>
      <c r="I668" s="58" t="s">
        <v>30</v>
      </c>
      <c r="J668" s="58">
        <v>8</v>
      </c>
      <c r="K668" s="58" t="s">
        <v>35</v>
      </c>
      <c r="L668" s="58">
        <v>384</v>
      </c>
      <c r="M668" s="58" t="s">
        <v>503</v>
      </c>
      <c r="N668" s="58" t="s">
        <v>6177</v>
      </c>
      <c r="O668" s="58">
        <v>6371729</v>
      </c>
      <c r="P668" s="58" t="s">
        <v>6307</v>
      </c>
    </row>
    <row r="669" spans="1:16" x14ac:dyDescent="0.25">
      <c r="A669" s="58">
        <v>20034</v>
      </c>
      <c r="B669" s="58" t="s">
        <v>137</v>
      </c>
      <c r="C669" s="58" t="s">
        <v>50</v>
      </c>
      <c r="D669" s="58">
        <v>791</v>
      </c>
      <c r="E669" s="58" t="s">
        <v>51</v>
      </c>
      <c r="F669" s="58">
        <v>324</v>
      </c>
      <c r="G669" s="58" t="s">
        <v>85</v>
      </c>
      <c r="H669" s="58">
        <v>25</v>
      </c>
      <c r="I669" s="58" t="s">
        <v>429</v>
      </c>
      <c r="J669" s="58">
        <v>4</v>
      </c>
      <c r="K669" s="58" t="s">
        <v>35</v>
      </c>
      <c r="L669" s="58">
        <v>384</v>
      </c>
      <c r="M669" s="58" t="s">
        <v>504</v>
      </c>
      <c r="N669" s="58" t="s">
        <v>6136</v>
      </c>
      <c r="O669" s="58">
        <v>6372019</v>
      </c>
      <c r="P669" s="58" t="s">
        <v>6272</v>
      </c>
    </row>
    <row r="670" spans="1:16" x14ac:dyDescent="0.25">
      <c r="A670" s="58">
        <v>20035</v>
      </c>
      <c r="B670" s="58" t="s">
        <v>142</v>
      </c>
      <c r="C670" s="58" t="s">
        <v>50</v>
      </c>
      <c r="D670" s="58">
        <v>791</v>
      </c>
      <c r="E670" s="58" t="s">
        <v>51</v>
      </c>
      <c r="F670" s="58">
        <v>324</v>
      </c>
      <c r="G670" s="58" t="s">
        <v>85</v>
      </c>
      <c r="H670" s="58">
        <v>25</v>
      </c>
      <c r="I670" s="58" t="s">
        <v>30</v>
      </c>
      <c r="J670" s="58">
        <v>8</v>
      </c>
      <c r="K670" s="58" t="s">
        <v>48</v>
      </c>
      <c r="L670" s="58">
        <v>768</v>
      </c>
      <c r="M670" s="58" t="s">
        <v>505</v>
      </c>
      <c r="N670" s="58" t="s">
        <v>6244</v>
      </c>
      <c r="O670" s="58">
        <v>6372019</v>
      </c>
      <c r="P670" s="58" t="s">
        <v>6310</v>
      </c>
    </row>
    <row r="671" spans="1:16" x14ac:dyDescent="0.25">
      <c r="A671" s="58">
        <v>20036</v>
      </c>
      <c r="B671" s="58" t="s">
        <v>171</v>
      </c>
      <c r="C671" s="58" t="s">
        <v>317</v>
      </c>
      <c r="D671" s="58">
        <v>1002</v>
      </c>
      <c r="E671" s="58" t="s">
        <v>281</v>
      </c>
      <c r="F671" s="58">
        <v>286</v>
      </c>
      <c r="G671" s="58" t="s">
        <v>109</v>
      </c>
      <c r="H671" s="58">
        <v>35</v>
      </c>
      <c r="I671" s="58" t="s">
        <v>433</v>
      </c>
      <c r="J671" s="58">
        <v>4</v>
      </c>
      <c r="K671" s="58" t="s">
        <v>35</v>
      </c>
      <c r="L671" s="58">
        <v>384</v>
      </c>
      <c r="M671" s="58" t="s">
        <v>506</v>
      </c>
      <c r="N671" s="58" t="s">
        <v>6246</v>
      </c>
      <c r="O671" s="58">
        <v>6372019</v>
      </c>
      <c r="P671" s="58" t="s">
        <v>6356</v>
      </c>
    </row>
    <row r="672" spans="1:16" x14ac:dyDescent="0.25">
      <c r="A672" s="58">
        <v>20037</v>
      </c>
      <c r="B672" s="58" t="s">
        <v>171</v>
      </c>
      <c r="C672" s="58" t="s">
        <v>317</v>
      </c>
      <c r="D672" s="58">
        <v>1002</v>
      </c>
      <c r="E672" s="58" t="s">
        <v>281</v>
      </c>
      <c r="F672" s="58">
        <v>286</v>
      </c>
      <c r="G672" s="58" t="s">
        <v>109</v>
      </c>
      <c r="H672" s="58">
        <v>35</v>
      </c>
      <c r="I672" s="58" t="s">
        <v>433</v>
      </c>
      <c r="J672" s="58">
        <v>4</v>
      </c>
      <c r="K672" s="58" t="s">
        <v>35</v>
      </c>
      <c r="L672" s="58">
        <v>384</v>
      </c>
      <c r="M672" s="58" t="s">
        <v>507</v>
      </c>
      <c r="N672" s="58" t="s">
        <v>6246</v>
      </c>
      <c r="O672" s="58">
        <v>6502653</v>
      </c>
      <c r="P672" s="58" t="s">
        <v>6356</v>
      </c>
    </row>
    <row r="673" spans="1:16" x14ac:dyDescent="0.25">
      <c r="A673" s="58">
        <v>20038</v>
      </c>
      <c r="B673" s="58" t="s">
        <v>427</v>
      </c>
      <c r="C673" s="58" t="s">
        <v>50</v>
      </c>
      <c r="D673" s="58">
        <v>791</v>
      </c>
      <c r="E673" s="58" t="s">
        <v>51</v>
      </c>
      <c r="F673" s="58">
        <v>324</v>
      </c>
      <c r="G673" s="58" t="s">
        <v>85</v>
      </c>
      <c r="H673" s="58">
        <v>25</v>
      </c>
      <c r="I673" s="58" t="s">
        <v>429</v>
      </c>
      <c r="J673" s="58">
        <v>4</v>
      </c>
      <c r="K673" s="58" t="s">
        <v>35</v>
      </c>
      <c r="L673" s="58">
        <v>384</v>
      </c>
      <c r="M673" s="58" t="s">
        <v>508</v>
      </c>
      <c r="N673" s="58" t="s">
        <v>6243</v>
      </c>
      <c r="O673" s="58">
        <v>6517168</v>
      </c>
      <c r="P673" s="58" t="s">
        <v>6354</v>
      </c>
    </row>
    <row r="674" spans="1:16" x14ac:dyDescent="0.25">
      <c r="A674" s="58">
        <v>20039</v>
      </c>
      <c r="B674" s="58" t="s">
        <v>427</v>
      </c>
      <c r="C674" s="58" t="s">
        <v>50</v>
      </c>
      <c r="D674" s="58">
        <v>791</v>
      </c>
      <c r="E674" s="58" t="s">
        <v>51</v>
      </c>
      <c r="F674" s="58">
        <v>324</v>
      </c>
      <c r="G674" s="58" t="s">
        <v>109</v>
      </c>
      <c r="H674" s="58">
        <v>35</v>
      </c>
      <c r="I674" s="58" t="s">
        <v>450</v>
      </c>
      <c r="J674" s="58">
        <v>16</v>
      </c>
      <c r="K674" s="58" t="s">
        <v>197</v>
      </c>
      <c r="L674" s="58">
        <v>3000</v>
      </c>
      <c r="M674" s="58" t="s">
        <v>509</v>
      </c>
      <c r="N674" s="58" t="s">
        <v>6243</v>
      </c>
      <c r="O674" s="58">
        <v>6517168</v>
      </c>
      <c r="P674" s="58" t="s">
        <v>6354</v>
      </c>
    </row>
    <row r="675" spans="1:16" x14ac:dyDescent="0.25">
      <c r="A675" s="58">
        <v>20040</v>
      </c>
      <c r="B675" s="58" t="s">
        <v>446</v>
      </c>
      <c r="C675" s="58" t="s">
        <v>50</v>
      </c>
      <c r="D675" s="58">
        <v>791</v>
      </c>
      <c r="E675" s="58" t="s">
        <v>51</v>
      </c>
      <c r="F675" s="58">
        <v>324</v>
      </c>
      <c r="G675" s="58" t="s">
        <v>102</v>
      </c>
      <c r="H675" s="58">
        <v>40</v>
      </c>
      <c r="I675" s="58" t="s">
        <v>430</v>
      </c>
      <c r="J675" s="58">
        <v>4</v>
      </c>
      <c r="K675" s="58" t="s">
        <v>35</v>
      </c>
      <c r="L675" s="58">
        <v>384</v>
      </c>
      <c r="M675" s="58" t="s">
        <v>510</v>
      </c>
      <c r="N675" s="58" t="s">
        <v>6160</v>
      </c>
      <c r="O675" s="58">
        <v>6517168</v>
      </c>
      <c r="P675" s="58" t="s">
        <v>6284</v>
      </c>
    </row>
    <row r="676" spans="1:16" x14ac:dyDescent="0.25">
      <c r="A676" s="58">
        <v>20041</v>
      </c>
      <c r="B676" s="58" t="s">
        <v>451</v>
      </c>
      <c r="C676" s="58" t="s">
        <v>50</v>
      </c>
      <c r="D676" s="58">
        <v>791</v>
      </c>
      <c r="E676" s="58" t="s">
        <v>51</v>
      </c>
      <c r="F676" s="58">
        <v>324</v>
      </c>
      <c r="G676" s="58" t="s">
        <v>102</v>
      </c>
      <c r="H676" s="58">
        <v>40</v>
      </c>
      <c r="I676" s="58" t="s">
        <v>430</v>
      </c>
      <c r="J676" s="58">
        <v>4</v>
      </c>
      <c r="K676" s="58" t="s">
        <v>35</v>
      </c>
      <c r="L676" s="58">
        <v>384</v>
      </c>
      <c r="M676" s="58" t="s">
        <v>511</v>
      </c>
      <c r="N676" s="58" t="s">
        <v>6255</v>
      </c>
      <c r="O676" s="58">
        <v>6517168</v>
      </c>
      <c r="P676" s="58" t="s">
        <v>6362</v>
      </c>
    </row>
    <row r="677" spans="1:16" x14ac:dyDescent="0.25">
      <c r="A677" s="58">
        <v>20042</v>
      </c>
      <c r="B677" s="58" t="s">
        <v>137</v>
      </c>
      <c r="C677" s="58" t="s">
        <v>50</v>
      </c>
      <c r="D677" s="58">
        <v>791</v>
      </c>
      <c r="E677" s="58" t="s">
        <v>51</v>
      </c>
      <c r="F677" s="58">
        <v>324</v>
      </c>
      <c r="G677" s="58" t="s">
        <v>85</v>
      </c>
      <c r="H677" s="58">
        <v>25</v>
      </c>
      <c r="I677" s="58" t="s">
        <v>30</v>
      </c>
      <c r="J677" s="58">
        <v>8</v>
      </c>
      <c r="K677" s="58" t="s">
        <v>35</v>
      </c>
      <c r="L677" s="58">
        <v>384</v>
      </c>
      <c r="M677" s="58" t="s">
        <v>512</v>
      </c>
      <c r="N677" s="58" t="s">
        <v>6136</v>
      </c>
      <c r="O677" s="58">
        <v>6517168</v>
      </c>
      <c r="P677" s="58" t="s">
        <v>6272</v>
      </c>
    </row>
    <row r="678" spans="1:16" x14ac:dyDescent="0.25">
      <c r="A678" s="58">
        <v>20043</v>
      </c>
      <c r="B678" s="58" t="s">
        <v>142</v>
      </c>
      <c r="C678" s="58" t="s">
        <v>50</v>
      </c>
      <c r="D678" s="58">
        <v>791</v>
      </c>
      <c r="E678" s="58" t="s">
        <v>51</v>
      </c>
      <c r="F678" s="58">
        <v>324</v>
      </c>
      <c r="G678" s="58" t="s">
        <v>85</v>
      </c>
      <c r="H678" s="58">
        <v>25</v>
      </c>
      <c r="I678" s="58" t="s">
        <v>452</v>
      </c>
      <c r="J678" s="58">
        <v>8</v>
      </c>
      <c r="K678" s="58" t="s">
        <v>35</v>
      </c>
      <c r="L678" s="58">
        <v>384</v>
      </c>
      <c r="M678" s="58" t="s">
        <v>513</v>
      </c>
      <c r="N678" s="58" t="s">
        <v>6244</v>
      </c>
      <c r="O678" s="58">
        <v>6517168</v>
      </c>
      <c r="P678" s="58" t="s">
        <v>6310</v>
      </c>
    </row>
    <row r="679" spans="1:16" x14ac:dyDescent="0.25">
      <c r="A679" s="58">
        <v>20044</v>
      </c>
      <c r="B679" s="58" t="s">
        <v>142</v>
      </c>
      <c r="C679" s="58" t="s">
        <v>50</v>
      </c>
      <c r="D679" s="58">
        <v>791</v>
      </c>
      <c r="E679" s="58" t="s">
        <v>51</v>
      </c>
      <c r="F679" s="58">
        <v>324</v>
      </c>
      <c r="G679" s="58" t="s">
        <v>85</v>
      </c>
      <c r="H679" s="58">
        <v>25</v>
      </c>
      <c r="I679" s="58" t="s">
        <v>30</v>
      </c>
      <c r="J679" s="58">
        <v>8</v>
      </c>
      <c r="K679" s="58" t="s">
        <v>29</v>
      </c>
      <c r="L679" s="58">
        <v>1000</v>
      </c>
      <c r="M679" s="58" t="s">
        <v>514</v>
      </c>
      <c r="N679" s="58" t="s">
        <v>6244</v>
      </c>
      <c r="O679" s="58">
        <v>6517168</v>
      </c>
      <c r="P679" s="58" t="s">
        <v>6310</v>
      </c>
    </row>
    <row r="680" spans="1:16" x14ac:dyDescent="0.25">
      <c r="A680" s="58">
        <v>20045</v>
      </c>
      <c r="B680" s="58" t="s">
        <v>161</v>
      </c>
      <c r="C680" s="58" t="s">
        <v>50</v>
      </c>
      <c r="D680" s="58">
        <v>791</v>
      </c>
      <c r="E680" s="58" t="s">
        <v>51</v>
      </c>
      <c r="F680" s="58">
        <v>324</v>
      </c>
      <c r="G680" s="58" t="s">
        <v>102</v>
      </c>
      <c r="H680" s="58">
        <v>40</v>
      </c>
      <c r="I680" s="58" t="s">
        <v>30</v>
      </c>
      <c r="J680" s="58">
        <v>8</v>
      </c>
      <c r="K680" s="58" t="s">
        <v>35</v>
      </c>
      <c r="L680" s="58">
        <v>384</v>
      </c>
      <c r="M680" s="58" t="s">
        <v>515</v>
      </c>
      <c r="N680" s="58" t="s">
        <v>6179</v>
      </c>
      <c r="O680" s="58">
        <v>6531537</v>
      </c>
      <c r="P680" s="58" t="s">
        <v>6309</v>
      </c>
    </row>
    <row r="681" spans="1:16" x14ac:dyDescent="0.25">
      <c r="A681" s="58">
        <v>20046</v>
      </c>
      <c r="B681" s="58" t="s">
        <v>97</v>
      </c>
      <c r="C681" s="58" t="s">
        <v>321</v>
      </c>
      <c r="D681" s="58">
        <v>658</v>
      </c>
      <c r="E681" s="58" t="s">
        <v>297</v>
      </c>
      <c r="F681" s="58">
        <v>424</v>
      </c>
      <c r="G681" s="58" t="s">
        <v>127</v>
      </c>
      <c r="H681" s="58">
        <v>30</v>
      </c>
      <c r="I681" s="58" t="s">
        <v>30</v>
      </c>
      <c r="J681" s="58">
        <v>8</v>
      </c>
      <c r="K681" s="58" t="s">
        <v>48</v>
      </c>
      <c r="L681" s="58">
        <v>768</v>
      </c>
      <c r="M681" s="58" t="s">
        <v>516</v>
      </c>
      <c r="N681" s="58" t="s">
        <v>6145</v>
      </c>
      <c r="O681" s="58">
        <v>6531537</v>
      </c>
      <c r="P681" s="58" t="s">
        <v>6279</v>
      </c>
    </row>
    <row r="682" spans="1:16" x14ac:dyDescent="0.25">
      <c r="A682" s="58">
        <v>20047</v>
      </c>
      <c r="B682" s="58" t="s">
        <v>453</v>
      </c>
      <c r="C682" s="58" t="s">
        <v>50</v>
      </c>
      <c r="D682" s="58">
        <v>791</v>
      </c>
      <c r="E682" s="58" t="s">
        <v>51</v>
      </c>
      <c r="F682" s="58">
        <v>324</v>
      </c>
      <c r="G682" s="58" t="s">
        <v>109</v>
      </c>
      <c r="H682" s="58">
        <v>35</v>
      </c>
      <c r="I682" s="58" t="s">
        <v>216</v>
      </c>
      <c r="J682" s="58">
        <v>8</v>
      </c>
      <c r="K682" s="58" t="s">
        <v>48</v>
      </c>
      <c r="L682" s="58">
        <v>768</v>
      </c>
      <c r="M682" s="58" t="s">
        <v>517</v>
      </c>
      <c r="N682" s="58" t="s">
        <v>6256</v>
      </c>
      <c r="O682" s="58">
        <v>6618481</v>
      </c>
      <c r="P682" s="58" t="s">
        <v>6302</v>
      </c>
    </row>
    <row r="683" spans="1:16" x14ac:dyDescent="0.25">
      <c r="A683" s="58">
        <v>20048</v>
      </c>
      <c r="B683" s="58" t="s">
        <v>161</v>
      </c>
      <c r="C683" s="58" t="s">
        <v>50</v>
      </c>
      <c r="D683" s="58">
        <v>791</v>
      </c>
      <c r="E683" s="58" t="s">
        <v>51</v>
      </c>
      <c r="F683" s="58">
        <v>324</v>
      </c>
      <c r="G683" s="58" t="s">
        <v>102</v>
      </c>
      <c r="H683" s="58">
        <v>40</v>
      </c>
      <c r="I683" s="58" t="s">
        <v>452</v>
      </c>
      <c r="J683" s="58">
        <v>8</v>
      </c>
      <c r="K683" s="58" t="s">
        <v>48</v>
      </c>
      <c r="L683" s="58">
        <v>768</v>
      </c>
      <c r="M683" s="58" t="s">
        <v>518</v>
      </c>
      <c r="N683" s="58" t="s">
        <v>6179</v>
      </c>
      <c r="O683" s="58">
        <v>6622255</v>
      </c>
      <c r="P683" s="58" t="s">
        <v>6309</v>
      </c>
    </row>
    <row r="684" spans="1:16" x14ac:dyDescent="0.25">
      <c r="A684" s="58">
        <v>20049</v>
      </c>
      <c r="B684" s="58" t="s">
        <v>454</v>
      </c>
      <c r="C684" s="58" t="s">
        <v>50</v>
      </c>
      <c r="D684" s="58">
        <v>791</v>
      </c>
      <c r="E684" s="58" t="s">
        <v>51</v>
      </c>
      <c r="F684" s="58">
        <v>324</v>
      </c>
      <c r="G684" s="58" t="s">
        <v>109</v>
      </c>
      <c r="H684" s="58">
        <v>35</v>
      </c>
      <c r="I684" s="58" t="s">
        <v>216</v>
      </c>
      <c r="J684" s="58">
        <v>8</v>
      </c>
      <c r="K684" s="58" t="s">
        <v>48</v>
      </c>
      <c r="L684" s="58">
        <v>768</v>
      </c>
      <c r="M684" s="58" t="s">
        <v>519</v>
      </c>
      <c r="N684" s="58" t="s">
        <v>6257</v>
      </c>
      <c r="O684" s="58">
        <v>6653607</v>
      </c>
      <c r="P684" s="58" t="s">
        <v>6294</v>
      </c>
    </row>
    <row r="685" spans="1:16" x14ac:dyDescent="0.25">
      <c r="A685" s="58">
        <v>20050</v>
      </c>
      <c r="B685" s="58" t="s">
        <v>49</v>
      </c>
      <c r="C685" s="58" t="s">
        <v>50</v>
      </c>
      <c r="D685" s="58">
        <v>791</v>
      </c>
      <c r="E685" s="58" t="s">
        <v>51</v>
      </c>
      <c r="F685" s="58">
        <v>324</v>
      </c>
      <c r="G685" s="58" t="s">
        <v>134</v>
      </c>
      <c r="H685" s="58">
        <v>45</v>
      </c>
      <c r="I685" s="58" t="s">
        <v>430</v>
      </c>
      <c r="J685" s="58">
        <v>4</v>
      </c>
      <c r="K685" s="58" t="s">
        <v>35</v>
      </c>
      <c r="L685" s="58">
        <v>384</v>
      </c>
      <c r="M685" s="58" t="s">
        <v>520</v>
      </c>
      <c r="N685" s="58" t="s">
        <v>6177</v>
      </c>
      <c r="O685" s="58">
        <v>6662171</v>
      </c>
      <c r="P685" s="58" t="s">
        <v>6307</v>
      </c>
    </row>
    <row r="686" spans="1:16" x14ac:dyDescent="0.25">
      <c r="A686" s="58">
        <v>20051</v>
      </c>
      <c r="B686" s="58" t="s">
        <v>455</v>
      </c>
      <c r="C686" s="58" t="s">
        <v>50</v>
      </c>
      <c r="D686" s="58">
        <v>791</v>
      </c>
      <c r="E686" s="58" t="s">
        <v>51</v>
      </c>
      <c r="F686" s="58">
        <v>324</v>
      </c>
      <c r="G686" s="58" t="s">
        <v>132</v>
      </c>
      <c r="H686" s="58">
        <v>50</v>
      </c>
      <c r="I686" s="58" t="s">
        <v>436</v>
      </c>
      <c r="J686" s="58">
        <v>4</v>
      </c>
      <c r="K686" s="58" t="s">
        <v>35</v>
      </c>
      <c r="L686" s="58">
        <v>384</v>
      </c>
      <c r="M686" s="58" t="s">
        <v>521</v>
      </c>
      <c r="N686" s="58" t="s">
        <v>6258</v>
      </c>
      <c r="O686" s="58">
        <v>6662316</v>
      </c>
      <c r="P686" s="58" t="s">
        <v>6307</v>
      </c>
    </row>
    <row r="687" spans="1:16" x14ac:dyDescent="0.25">
      <c r="A687" s="58">
        <v>20052</v>
      </c>
      <c r="B687" s="58" t="s">
        <v>137</v>
      </c>
      <c r="C687" s="58" t="s">
        <v>50</v>
      </c>
      <c r="D687" s="58">
        <v>791</v>
      </c>
      <c r="E687" s="58" t="s">
        <v>51</v>
      </c>
      <c r="F687" s="58">
        <v>324</v>
      </c>
      <c r="G687" s="58" t="s">
        <v>85</v>
      </c>
      <c r="H687" s="58">
        <v>25</v>
      </c>
      <c r="I687" s="58" t="s">
        <v>456</v>
      </c>
      <c r="J687" s="58">
        <v>8</v>
      </c>
      <c r="K687" s="58" t="s">
        <v>35</v>
      </c>
      <c r="L687" s="58">
        <v>384</v>
      </c>
      <c r="M687" s="58" t="s">
        <v>522</v>
      </c>
      <c r="N687" s="58" t="s">
        <v>6136</v>
      </c>
      <c r="O687" s="58">
        <v>6676396</v>
      </c>
      <c r="P687" s="58" t="s">
        <v>6272</v>
      </c>
    </row>
    <row r="688" spans="1:16" x14ac:dyDescent="0.25">
      <c r="A688" s="58">
        <v>20053</v>
      </c>
      <c r="B688" s="58" t="s">
        <v>167</v>
      </c>
      <c r="C688" s="58" t="s">
        <v>441</v>
      </c>
      <c r="D688" s="58">
        <v>915</v>
      </c>
      <c r="E688" s="58" t="s">
        <v>51</v>
      </c>
      <c r="F688" s="58">
        <v>324</v>
      </c>
      <c r="G688" s="58" t="s">
        <v>102</v>
      </c>
      <c r="H688" s="58">
        <v>40</v>
      </c>
      <c r="I688" s="58" t="s">
        <v>457</v>
      </c>
      <c r="J688" s="58">
        <v>12</v>
      </c>
      <c r="K688" s="58" t="s">
        <v>48</v>
      </c>
      <c r="L688" s="58">
        <v>768</v>
      </c>
      <c r="M688" s="58" t="s">
        <v>523</v>
      </c>
      <c r="N688" s="58" t="s">
        <v>6144</v>
      </c>
      <c r="O688" s="58">
        <v>6676686</v>
      </c>
      <c r="P688" s="58" t="s">
        <v>6278</v>
      </c>
    </row>
    <row r="689" spans="1:16" x14ac:dyDescent="0.25">
      <c r="A689" s="58">
        <v>20054</v>
      </c>
      <c r="B689" s="58" t="s">
        <v>167</v>
      </c>
      <c r="C689" s="58" t="s">
        <v>441</v>
      </c>
      <c r="D689" s="58">
        <v>915</v>
      </c>
      <c r="E689" s="58" t="s">
        <v>51</v>
      </c>
      <c r="F689" s="58">
        <v>324</v>
      </c>
      <c r="G689" s="58" t="s">
        <v>102</v>
      </c>
      <c r="H689" s="58">
        <v>40</v>
      </c>
      <c r="I689" s="58" t="s">
        <v>458</v>
      </c>
      <c r="J689" s="58">
        <v>16</v>
      </c>
      <c r="K689" s="58" t="s">
        <v>48</v>
      </c>
      <c r="L689" s="58">
        <v>768</v>
      </c>
      <c r="M689" s="58" t="s">
        <v>524</v>
      </c>
      <c r="N689" s="58" t="s">
        <v>6144</v>
      </c>
      <c r="O689" s="58">
        <v>6676686</v>
      </c>
      <c r="P689" s="58" t="s">
        <v>6278</v>
      </c>
    </row>
    <row r="690" spans="1:16" x14ac:dyDescent="0.25">
      <c r="A690" s="58">
        <v>20055</v>
      </c>
      <c r="B690" s="58" t="s">
        <v>171</v>
      </c>
      <c r="C690" s="58" t="s">
        <v>317</v>
      </c>
      <c r="D690" s="58">
        <v>1002</v>
      </c>
      <c r="E690" s="58" t="s">
        <v>281</v>
      </c>
      <c r="F690" s="58">
        <v>286</v>
      </c>
      <c r="G690" s="58" t="s">
        <v>109</v>
      </c>
      <c r="H690" s="58">
        <v>35</v>
      </c>
      <c r="I690" s="58" t="s">
        <v>436</v>
      </c>
      <c r="J690" s="58">
        <v>4</v>
      </c>
      <c r="K690" s="58" t="s">
        <v>35</v>
      </c>
      <c r="L690" s="58">
        <v>384</v>
      </c>
      <c r="M690" s="58" t="s">
        <v>525</v>
      </c>
      <c r="N690" s="58" t="s">
        <v>6246</v>
      </c>
      <c r="O690" s="58">
        <v>6676686</v>
      </c>
      <c r="P690" s="58" t="s">
        <v>6356</v>
      </c>
    </row>
    <row r="691" spans="1:16" x14ac:dyDescent="0.25">
      <c r="A691" s="58">
        <v>20056</v>
      </c>
      <c r="B691" s="58" t="s">
        <v>113</v>
      </c>
      <c r="C691" s="58" t="s">
        <v>50</v>
      </c>
      <c r="D691" s="58">
        <v>791</v>
      </c>
      <c r="E691" s="58" t="s">
        <v>51</v>
      </c>
      <c r="F691" s="58">
        <v>324</v>
      </c>
      <c r="G691" s="58" t="s">
        <v>102</v>
      </c>
      <c r="H691" s="58">
        <v>40</v>
      </c>
      <c r="I691" s="58" t="s">
        <v>30</v>
      </c>
      <c r="J691" s="58">
        <v>8</v>
      </c>
      <c r="K691" s="58" t="s">
        <v>48</v>
      </c>
      <c r="L691" s="58">
        <v>768</v>
      </c>
      <c r="M691" s="58" t="s">
        <v>526</v>
      </c>
      <c r="N691" s="58" t="s">
        <v>6259</v>
      </c>
      <c r="O691" s="58">
        <v>6721827</v>
      </c>
      <c r="P691" s="58" t="s">
        <v>6363</v>
      </c>
    </row>
    <row r="692" spans="1:16" x14ac:dyDescent="0.25">
      <c r="A692" s="58">
        <v>20057</v>
      </c>
      <c r="B692" s="58" t="s">
        <v>167</v>
      </c>
      <c r="C692" s="58" t="s">
        <v>441</v>
      </c>
      <c r="D692" s="58">
        <v>915</v>
      </c>
      <c r="E692" s="58" t="s">
        <v>51</v>
      </c>
      <c r="F692" s="58">
        <v>324</v>
      </c>
      <c r="G692" s="58" t="s">
        <v>102</v>
      </c>
      <c r="H692" s="58">
        <v>40</v>
      </c>
      <c r="I692" s="58" t="s">
        <v>457</v>
      </c>
      <c r="J692" s="58">
        <v>12</v>
      </c>
      <c r="K692" s="58" t="s">
        <v>48</v>
      </c>
      <c r="L692" s="58">
        <v>768</v>
      </c>
      <c r="M692" s="58" t="s">
        <v>527</v>
      </c>
      <c r="N692" s="58" t="s">
        <v>6144</v>
      </c>
      <c r="O692" s="58">
        <v>6756808</v>
      </c>
      <c r="P692" s="58" t="s">
        <v>6278</v>
      </c>
    </row>
    <row r="693" spans="1:16" x14ac:dyDescent="0.25">
      <c r="A693" s="58">
        <v>20058</v>
      </c>
      <c r="B693" s="58" t="s">
        <v>453</v>
      </c>
      <c r="C693" s="58" t="s">
        <v>50</v>
      </c>
      <c r="D693" s="58">
        <v>791</v>
      </c>
      <c r="E693" s="58" t="s">
        <v>51</v>
      </c>
      <c r="F693" s="58">
        <v>324</v>
      </c>
      <c r="G693" s="58" t="s">
        <v>109</v>
      </c>
      <c r="H693" s="58">
        <v>35</v>
      </c>
      <c r="I693" s="58" t="s">
        <v>216</v>
      </c>
      <c r="J693" s="58">
        <v>8</v>
      </c>
      <c r="K693" s="58" t="s">
        <v>48</v>
      </c>
      <c r="L693" s="58">
        <v>768</v>
      </c>
      <c r="M693" s="58" t="s">
        <v>528</v>
      </c>
      <c r="N693" s="58" t="s">
        <v>6256</v>
      </c>
      <c r="O693" s="58">
        <v>6807174</v>
      </c>
      <c r="P693" s="58" t="s">
        <v>6302</v>
      </c>
    </row>
    <row r="694" spans="1:16" x14ac:dyDescent="0.25">
      <c r="A694" s="58">
        <v>20059</v>
      </c>
      <c r="B694" s="58" t="s">
        <v>453</v>
      </c>
      <c r="C694" s="58" t="s">
        <v>50</v>
      </c>
      <c r="D694" s="58">
        <v>791</v>
      </c>
      <c r="E694" s="58" t="s">
        <v>51</v>
      </c>
      <c r="F694" s="58">
        <v>324</v>
      </c>
      <c r="G694" s="58" t="s">
        <v>109</v>
      </c>
      <c r="H694" s="58">
        <v>35</v>
      </c>
      <c r="I694" s="58" t="s">
        <v>216</v>
      </c>
      <c r="J694" s="58">
        <v>8</v>
      </c>
      <c r="K694" s="58" t="s">
        <v>48</v>
      </c>
      <c r="L694" s="58">
        <v>768</v>
      </c>
      <c r="M694" s="58" t="s">
        <v>528</v>
      </c>
      <c r="N694" s="58" t="s">
        <v>6256</v>
      </c>
      <c r="O694" s="58">
        <v>6807174</v>
      </c>
      <c r="P694" s="58" t="s">
        <v>6302</v>
      </c>
    </row>
    <row r="695" spans="1:16" x14ac:dyDescent="0.25">
      <c r="A695" s="58">
        <v>20060</v>
      </c>
      <c r="B695" s="58" t="s">
        <v>459</v>
      </c>
      <c r="C695" s="58" t="s">
        <v>50</v>
      </c>
      <c r="D695" s="58">
        <v>791</v>
      </c>
      <c r="E695" s="58" t="s">
        <v>51</v>
      </c>
      <c r="F695" s="58">
        <v>324</v>
      </c>
      <c r="G695" s="58" t="s">
        <v>102</v>
      </c>
      <c r="H695" s="58">
        <v>40</v>
      </c>
      <c r="I695" s="58" t="s">
        <v>216</v>
      </c>
      <c r="J695" s="58">
        <v>8</v>
      </c>
      <c r="K695" s="58" t="s">
        <v>48</v>
      </c>
      <c r="L695" s="58">
        <v>768</v>
      </c>
      <c r="M695" s="58" t="s">
        <v>529</v>
      </c>
      <c r="N695" s="58" t="s">
        <v>6260</v>
      </c>
      <c r="O695" s="58">
        <v>6807465</v>
      </c>
      <c r="P695" s="58" t="s">
        <v>6364</v>
      </c>
    </row>
    <row r="696" spans="1:16" x14ac:dyDescent="0.25">
      <c r="A696" s="58">
        <v>20061</v>
      </c>
      <c r="B696" s="58" t="s">
        <v>455</v>
      </c>
      <c r="C696" s="58" t="s">
        <v>50</v>
      </c>
      <c r="D696" s="58">
        <v>791</v>
      </c>
      <c r="E696" s="58" t="s">
        <v>51</v>
      </c>
      <c r="F696" s="58">
        <v>324</v>
      </c>
      <c r="G696" s="58" t="s">
        <v>132</v>
      </c>
      <c r="H696" s="58">
        <v>50</v>
      </c>
      <c r="I696" s="58" t="s">
        <v>30</v>
      </c>
      <c r="J696" s="58">
        <v>8</v>
      </c>
      <c r="K696" s="58" t="s">
        <v>35</v>
      </c>
      <c r="L696" s="58">
        <v>384</v>
      </c>
      <c r="M696" s="58" t="s">
        <v>530</v>
      </c>
      <c r="N696" s="58" t="s">
        <v>6258</v>
      </c>
      <c r="O696" s="58">
        <v>6807465</v>
      </c>
      <c r="P696" s="58" t="s">
        <v>6307</v>
      </c>
    </row>
    <row r="697" spans="1:16" x14ac:dyDescent="0.25">
      <c r="A697" s="58">
        <v>20062</v>
      </c>
      <c r="B697" s="58" t="s">
        <v>171</v>
      </c>
      <c r="C697" s="58" t="s">
        <v>317</v>
      </c>
      <c r="D697" s="58">
        <v>1002</v>
      </c>
      <c r="E697" s="58" t="s">
        <v>281</v>
      </c>
      <c r="F697" s="58">
        <v>378</v>
      </c>
      <c r="G697" s="58" t="s">
        <v>109</v>
      </c>
      <c r="H697" s="58">
        <v>35</v>
      </c>
      <c r="I697" s="58" t="s">
        <v>436</v>
      </c>
      <c r="J697" s="58">
        <v>4</v>
      </c>
      <c r="K697" s="58" t="s">
        <v>35</v>
      </c>
      <c r="L697" s="58">
        <v>384</v>
      </c>
      <c r="M697" s="58" t="s">
        <v>531</v>
      </c>
      <c r="N697" s="58" t="s">
        <v>6246</v>
      </c>
      <c r="O697" s="58">
        <v>6807465</v>
      </c>
      <c r="P697" s="58" t="s">
        <v>6356</v>
      </c>
    </row>
    <row r="698" spans="1:16" x14ac:dyDescent="0.25">
      <c r="A698" s="58">
        <v>20063</v>
      </c>
      <c r="B698" s="58" t="s">
        <v>98</v>
      </c>
      <c r="C698" s="58" t="s">
        <v>321</v>
      </c>
      <c r="D698" s="58">
        <v>658</v>
      </c>
      <c r="E698" s="58" t="s">
        <v>297</v>
      </c>
      <c r="F698" s="58">
        <v>424</v>
      </c>
      <c r="G698" s="58" t="s">
        <v>85</v>
      </c>
      <c r="H698" s="58">
        <v>25</v>
      </c>
      <c r="I698" s="58" t="s">
        <v>460</v>
      </c>
      <c r="J698" s="58">
        <v>8</v>
      </c>
      <c r="K698" s="58" t="s">
        <v>48</v>
      </c>
      <c r="L698" s="58">
        <v>768</v>
      </c>
      <c r="M698" s="58" t="s">
        <v>532</v>
      </c>
      <c r="N698" s="58" t="s">
        <v>6135</v>
      </c>
      <c r="O698" s="58">
        <v>6807465</v>
      </c>
      <c r="P698" s="58" t="s">
        <v>6272</v>
      </c>
    </row>
    <row r="699" spans="1:16" x14ac:dyDescent="0.25">
      <c r="A699" s="58">
        <v>20064</v>
      </c>
      <c r="B699" s="58" t="s">
        <v>427</v>
      </c>
      <c r="C699" s="58" t="s">
        <v>50</v>
      </c>
      <c r="D699" s="58">
        <v>791</v>
      </c>
      <c r="E699" s="58" t="s">
        <v>51</v>
      </c>
      <c r="F699" s="58">
        <v>324</v>
      </c>
      <c r="G699" s="58" t="s">
        <v>85</v>
      </c>
      <c r="H699" s="58">
        <v>25</v>
      </c>
      <c r="I699" s="58" t="s">
        <v>216</v>
      </c>
      <c r="J699" s="58">
        <v>8</v>
      </c>
      <c r="K699" s="58" t="s">
        <v>48</v>
      </c>
      <c r="L699" s="58">
        <v>768</v>
      </c>
      <c r="M699" s="58" t="s">
        <v>533</v>
      </c>
      <c r="N699" s="58" t="s">
        <v>6243</v>
      </c>
      <c r="O699" s="58">
        <v>6820238</v>
      </c>
      <c r="P699" s="58" t="s">
        <v>6354</v>
      </c>
    </row>
    <row r="700" spans="1:16" x14ac:dyDescent="0.25">
      <c r="A700" s="58">
        <v>20065</v>
      </c>
      <c r="B700" s="58" t="s">
        <v>455</v>
      </c>
      <c r="C700" s="58" t="s">
        <v>50</v>
      </c>
      <c r="D700" s="58">
        <v>791</v>
      </c>
      <c r="E700" s="58" t="s">
        <v>51</v>
      </c>
      <c r="F700" s="58">
        <v>324</v>
      </c>
      <c r="G700" s="58" t="s">
        <v>132</v>
      </c>
      <c r="H700" s="58">
        <v>50</v>
      </c>
      <c r="I700" s="58" t="s">
        <v>436</v>
      </c>
      <c r="J700" s="58">
        <v>4</v>
      </c>
      <c r="K700" s="58" t="s">
        <v>48</v>
      </c>
      <c r="L700" s="58">
        <v>768</v>
      </c>
      <c r="M700" s="58" t="s">
        <v>534</v>
      </c>
      <c r="N700" s="58" t="s">
        <v>6258</v>
      </c>
      <c r="O700" s="58">
        <v>6820528</v>
      </c>
      <c r="P700" s="58" t="s">
        <v>6307</v>
      </c>
    </row>
    <row r="701" spans="1:16" x14ac:dyDescent="0.25">
      <c r="A701" s="58">
        <v>20066</v>
      </c>
      <c r="B701" s="58" t="s">
        <v>446</v>
      </c>
      <c r="C701" s="58" t="s">
        <v>50</v>
      </c>
      <c r="D701" s="58">
        <v>791</v>
      </c>
      <c r="E701" s="58" t="s">
        <v>51</v>
      </c>
      <c r="F701" s="58">
        <v>324</v>
      </c>
      <c r="G701" s="58" t="s">
        <v>102</v>
      </c>
      <c r="H701" s="58">
        <v>40</v>
      </c>
      <c r="I701" s="58" t="s">
        <v>429</v>
      </c>
      <c r="J701" s="58">
        <v>4</v>
      </c>
      <c r="K701" s="58" t="s">
        <v>35</v>
      </c>
      <c r="L701" s="58">
        <v>384</v>
      </c>
      <c r="M701" s="58" t="s">
        <v>535</v>
      </c>
      <c r="N701" s="58" t="s">
        <v>6160</v>
      </c>
      <c r="O701" s="58">
        <v>6821834</v>
      </c>
      <c r="P701" s="58" t="s">
        <v>6284</v>
      </c>
    </row>
    <row r="702" spans="1:16" x14ac:dyDescent="0.25">
      <c r="A702" s="58">
        <v>20067</v>
      </c>
      <c r="B702" s="58" t="s">
        <v>461</v>
      </c>
      <c r="C702" s="58" t="s">
        <v>50</v>
      </c>
      <c r="D702" s="58">
        <v>791</v>
      </c>
      <c r="E702" s="58" t="s">
        <v>51</v>
      </c>
      <c r="F702" s="58">
        <v>324</v>
      </c>
      <c r="G702" s="58" t="s">
        <v>462</v>
      </c>
      <c r="H702" s="58">
        <v>80</v>
      </c>
      <c r="I702" s="58" t="s">
        <v>463</v>
      </c>
      <c r="J702" s="58">
        <v>8</v>
      </c>
      <c r="K702" s="58" t="s">
        <v>48</v>
      </c>
      <c r="L702" s="58">
        <v>768</v>
      </c>
      <c r="M702" s="58" t="s">
        <v>536</v>
      </c>
      <c r="N702" s="58" t="s">
        <v>6149</v>
      </c>
      <c r="O702" s="58">
        <v>6821834</v>
      </c>
      <c r="P702" s="58" t="s">
        <v>6283</v>
      </c>
    </row>
    <row r="703" spans="1:16" x14ac:dyDescent="0.25">
      <c r="A703" s="58">
        <v>20068</v>
      </c>
      <c r="B703" s="58" t="s">
        <v>171</v>
      </c>
      <c r="C703" s="58" t="s">
        <v>317</v>
      </c>
      <c r="D703" s="58">
        <v>1002</v>
      </c>
      <c r="E703" s="58" t="s">
        <v>281</v>
      </c>
      <c r="F703" s="58">
        <v>378</v>
      </c>
      <c r="G703" s="58" t="s">
        <v>109</v>
      </c>
      <c r="H703" s="58">
        <v>35</v>
      </c>
      <c r="I703" s="58" t="s">
        <v>429</v>
      </c>
      <c r="J703" s="58">
        <v>4</v>
      </c>
      <c r="K703" s="58" t="s">
        <v>35</v>
      </c>
      <c r="L703" s="58">
        <v>384</v>
      </c>
      <c r="M703" s="58" t="s">
        <v>537</v>
      </c>
      <c r="N703" s="58" t="s">
        <v>6246</v>
      </c>
      <c r="O703" s="58">
        <v>6821834</v>
      </c>
      <c r="P703" s="58" t="s">
        <v>6356</v>
      </c>
    </row>
    <row r="704" spans="1:16" x14ac:dyDescent="0.25">
      <c r="A704" s="58">
        <v>20069</v>
      </c>
      <c r="B704" s="58" t="s">
        <v>171</v>
      </c>
      <c r="C704" s="58" t="s">
        <v>317</v>
      </c>
      <c r="D704" s="58">
        <v>1002</v>
      </c>
      <c r="E704" s="58" t="s">
        <v>281</v>
      </c>
      <c r="F704" s="58">
        <v>378</v>
      </c>
      <c r="G704" s="58" t="s">
        <v>109</v>
      </c>
      <c r="H704" s="58">
        <v>35</v>
      </c>
      <c r="I704" s="58" t="s">
        <v>436</v>
      </c>
      <c r="J704" s="58">
        <v>4</v>
      </c>
      <c r="K704" s="58" t="s">
        <v>48</v>
      </c>
      <c r="L704" s="58">
        <v>768</v>
      </c>
      <c r="M704" s="58" t="s">
        <v>538</v>
      </c>
      <c r="N704" s="58" t="s">
        <v>6246</v>
      </c>
      <c r="O704" s="58">
        <v>6821834</v>
      </c>
      <c r="P704" s="58" t="s">
        <v>6356</v>
      </c>
    </row>
    <row r="705" spans="1:16" x14ac:dyDescent="0.25">
      <c r="A705" s="58">
        <v>20070</v>
      </c>
      <c r="B705" s="58" t="s">
        <v>446</v>
      </c>
      <c r="C705" s="58" t="s">
        <v>50</v>
      </c>
      <c r="D705" s="58">
        <v>791</v>
      </c>
      <c r="E705" s="58" t="s">
        <v>51</v>
      </c>
      <c r="F705" s="58">
        <v>324</v>
      </c>
      <c r="G705" s="58" t="s">
        <v>102</v>
      </c>
      <c r="H705" s="58">
        <v>40</v>
      </c>
      <c r="I705" s="58" t="s">
        <v>430</v>
      </c>
      <c r="J705" s="58">
        <v>4</v>
      </c>
      <c r="K705" s="58" t="s">
        <v>35</v>
      </c>
      <c r="L705" s="58">
        <v>384</v>
      </c>
      <c r="M705" s="58" t="s">
        <v>539</v>
      </c>
      <c r="N705" s="58" t="s">
        <v>6160</v>
      </c>
      <c r="O705" s="58">
        <v>6850864</v>
      </c>
      <c r="P705" s="58" t="s">
        <v>6284</v>
      </c>
    </row>
    <row r="706" spans="1:16" x14ac:dyDescent="0.25">
      <c r="A706" s="58">
        <v>20071</v>
      </c>
      <c r="B706" s="58" t="s">
        <v>161</v>
      </c>
      <c r="C706" s="58" t="s">
        <v>321</v>
      </c>
      <c r="D706" s="58">
        <v>658</v>
      </c>
      <c r="E706" s="58" t="s">
        <v>297</v>
      </c>
      <c r="F706" s="58">
        <v>424</v>
      </c>
      <c r="G706" s="58" t="s">
        <v>134</v>
      </c>
      <c r="H706" s="58">
        <v>45</v>
      </c>
      <c r="I706" s="58" t="s">
        <v>464</v>
      </c>
      <c r="J706" s="58">
        <v>8</v>
      </c>
      <c r="K706" s="58" t="s">
        <v>48</v>
      </c>
      <c r="L706" s="58">
        <v>768</v>
      </c>
      <c r="M706" s="58" t="s">
        <v>539</v>
      </c>
      <c r="N706" s="58" t="s">
        <v>6179</v>
      </c>
      <c r="O706" s="58">
        <v>6850864</v>
      </c>
      <c r="P706" s="58" t="s">
        <v>6309</v>
      </c>
    </row>
    <row r="707" spans="1:16" x14ac:dyDescent="0.25">
      <c r="A707" s="58">
        <v>20072</v>
      </c>
      <c r="B707" s="58" t="s">
        <v>171</v>
      </c>
      <c r="C707" s="58" t="s">
        <v>317</v>
      </c>
      <c r="D707" s="58">
        <v>1002</v>
      </c>
      <c r="E707" s="58" t="s">
        <v>281</v>
      </c>
      <c r="F707" s="58">
        <v>378</v>
      </c>
      <c r="G707" s="58" t="s">
        <v>109</v>
      </c>
      <c r="H707" s="58">
        <v>35</v>
      </c>
      <c r="I707" s="58" t="s">
        <v>433</v>
      </c>
      <c r="J707" s="58">
        <v>4</v>
      </c>
      <c r="K707" s="58" t="s">
        <v>35</v>
      </c>
      <c r="L707" s="58">
        <v>384</v>
      </c>
      <c r="M707" s="58" t="s">
        <v>540</v>
      </c>
      <c r="N707" s="58" t="s">
        <v>6246</v>
      </c>
      <c r="O707" s="58">
        <v>6938098</v>
      </c>
      <c r="P707" s="58" t="s">
        <v>6356</v>
      </c>
    </row>
    <row r="708" spans="1:16" x14ac:dyDescent="0.25">
      <c r="A708" s="58">
        <v>20073</v>
      </c>
      <c r="B708" s="58" t="s">
        <v>427</v>
      </c>
      <c r="C708" s="58" t="s">
        <v>50</v>
      </c>
      <c r="D708" s="58">
        <v>791</v>
      </c>
      <c r="E708" s="58" t="s">
        <v>51</v>
      </c>
      <c r="F708" s="58">
        <v>324</v>
      </c>
      <c r="G708" s="58" t="s">
        <v>85</v>
      </c>
      <c r="H708" s="58">
        <v>25</v>
      </c>
      <c r="I708" s="58" t="s">
        <v>30</v>
      </c>
      <c r="J708" s="58">
        <v>8</v>
      </c>
      <c r="K708" s="58" t="s">
        <v>35</v>
      </c>
      <c r="L708" s="58">
        <v>384</v>
      </c>
      <c r="M708" s="58" t="s">
        <v>541</v>
      </c>
      <c r="N708" s="58" t="s">
        <v>6243</v>
      </c>
      <c r="O708" s="58">
        <v>6952613</v>
      </c>
      <c r="P708" s="58" t="s">
        <v>6354</v>
      </c>
    </row>
    <row r="709" spans="1:16" x14ac:dyDescent="0.25">
      <c r="A709" s="58">
        <v>20074</v>
      </c>
      <c r="B709" s="58" t="s">
        <v>427</v>
      </c>
      <c r="C709" s="58" t="s">
        <v>50</v>
      </c>
      <c r="D709" s="58">
        <v>791</v>
      </c>
      <c r="E709" s="58" t="s">
        <v>51</v>
      </c>
      <c r="F709" s="58">
        <v>324</v>
      </c>
      <c r="G709" s="58" t="s">
        <v>85</v>
      </c>
      <c r="H709" s="58">
        <v>25</v>
      </c>
      <c r="I709" s="58" t="s">
        <v>430</v>
      </c>
      <c r="J709" s="58">
        <v>4</v>
      </c>
      <c r="K709" s="58" t="s">
        <v>115</v>
      </c>
      <c r="L709" s="58">
        <v>1536</v>
      </c>
      <c r="M709" s="58" t="s">
        <v>542</v>
      </c>
      <c r="N709" s="58" t="s">
        <v>6243</v>
      </c>
      <c r="O709" s="58">
        <v>6952613</v>
      </c>
      <c r="P709" s="58" t="s">
        <v>6354</v>
      </c>
    </row>
    <row r="710" spans="1:16" x14ac:dyDescent="0.25">
      <c r="A710" s="58">
        <v>20075</v>
      </c>
      <c r="B710" s="58" t="s">
        <v>161</v>
      </c>
      <c r="C710" s="58" t="s">
        <v>50</v>
      </c>
      <c r="D710" s="58">
        <v>791</v>
      </c>
      <c r="E710" s="58" t="s">
        <v>51</v>
      </c>
      <c r="F710" s="58">
        <v>324</v>
      </c>
      <c r="G710" s="58" t="s">
        <v>134</v>
      </c>
      <c r="H710" s="58">
        <v>45</v>
      </c>
      <c r="I710" s="58" t="s">
        <v>30</v>
      </c>
      <c r="J710" s="58">
        <v>8</v>
      </c>
      <c r="K710" s="58" t="s">
        <v>48</v>
      </c>
      <c r="L710" s="58">
        <v>768</v>
      </c>
      <c r="M710" s="58" t="s">
        <v>543</v>
      </c>
      <c r="N710" s="58" t="s">
        <v>6179</v>
      </c>
      <c r="O710" s="58">
        <v>6952613</v>
      </c>
      <c r="P710" s="58" t="s">
        <v>6309</v>
      </c>
    </row>
    <row r="711" spans="1:16" x14ac:dyDescent="0.25">
      <c r="A711" s="58">
        <v>20076</v>
      </c>
      <c r="B711" s="58" t="s">
        <v>49</v>
      </c>
      <c r="C711" s="58" t="s">
        <v>441</v>
      </c>
      <c r="D711" s="58">
        <v>915</v>
      </c>
      <c r="E711" s="58" t="s">
        <v>51</v>
      </c>
      <c r="F711" s="58">
        <v>324</v>
      </c>
      <c r="G711" s="58" t="s">
        <v>134</v>
      </c>
      <c r="H711" s="58">
        <v>45</v>
      </c>
      <c r="I711" s="58" t="s">
        <v>429</v>
      </c>
      <c r="J711" s="58">
        <v>4</v>
      </c>
      <c r="K711" s="58" t="s">
        <v>35</v>
      </c>
      <c r="L711" s="58">
        <v>384</v>
      </c>
      <c r="M711" s="58" t="s">
        <v>544</v>
      </c>
      <c r="N711" s="58" t="s">
        <v>6177</v>
      </c>
      <c r="O711" s="58">
        <v>6952613</v>
      </c>
      <c r="P711" s="58" t="s">
        <v>6307</v>
      </c>
    </row>
    <row r="712" spans="1:16" x14ac:dyDescent="0.25">
      <c r="A712" s="58">
        <v>20077</v>
      </c>
      <c r="B712" s="58" t="s">
        <v>142</v>
      </c>
      <c r="C712" s="58" t="s">
        <v>50</v>
      </c>
      <c r="D712" s="58">
        <v>791</v>
      </c>
      <c r="E712" s="58" t="s">
        <v>51</v>
      </c>
      <c r="F712" s="58">
        <v>324</v>
      </c>
      <c r="G712" s="58" t="s">
        <v>85</v>
      </c>
      <c r="H712" s="58">
        <v>25</v>
      </c>
      <c r="I712" s="58" t="s">
        <v>30</v>
      </c>
      <c r="J712" s="58">
        <v>8</v>
      </c>
      <c r="K712" s="58" t="s">
        <v>115</v>
      </c>
      <c r="L712" s="58">
        <v>1536</v>
      </c>
      <c r="M712" s="58" t="s">
        <v>545</v>
      </c>
      <c r="N712" s="58" t="s">
        <v>6244</v>
      </c>
      <c r="O712" s="58">
        <v>6952613</v>
      </c>
      <c r="P712" s="58" t="s">
        <v>6310</v>
      </c>
    </row>
    <row r="713" spans="1:16" x14ac:dyDescent="0.25">
      <c r="A713" s="58">
        <v>20078</v>
      </c>
      <c r="B713" s="58" t="s">
        <v>49</v>
      </c>
      <c r="C713" s="58" t="s">
        <v>50</v>
      </c>
      <c r="D713" s="58">
        <v>791</v>
      </c>
      <c r="E713" s="58" t="s">
        <v>51</v>
      </c>
      <c r="F713" s="58">
        <v>324</v>
      </c>
      <c r="G713" s="58" t="s">
        <v>134</v>
      </c>
      <c r="H713" s="58">
        <v>45</v>
      </c>
      <c r="I713" s="58" t="s">
        <v>30</v>
      </c>
      <c r="J713" s="58">
        <v>8</v>
      </c>
      <c r="K713" s="58" t="s">
        <v>35</v>
      </c>
      <c r="L713" s="58">
        <v>384</v>
      </c>
      <c r="M713" s="58" t="s">
        <v>546</v>
      </c>
      <c r="N713" s="58" t="s">
        <v>6177</v>
      </c>
      <c r="O713" s="58">
        <v>6966838</v>
      </c>
      <c r="P713" s="58" t="s">
        <v>6307</v>
      </c>
    </row>
    <row r="714" spans="1:16" x14ac:dyDescent="0.25">
      <c r="A714" s="58">
        <v>20079</v>
      </c>
      <c r="B714" s="58" t="s">
        <v>465</v>
      </c>
      <c r="C714" s="58" t="s">
        <v>50</v>
      </c>
      <c r="D714" s="58">
        <v>791</v>
      </c>
      <c r="E714" s="58" t="s">
        <v>51</v>
      </c>
      <c r="F714" s="58">
        <v>324</v>
      </c>
      <c r="G714" s="58" t="s">
        <v>102</v>
      </c>
      <c r="H714" s="58">
        <v>40</v>
      </c>
      <c r="I714" s="58" t="s">
        <v>429</v>
      </c>
      <c r="J714" s="58">
        <v>4</v>
      </c>
      <c r="K714" s="58" t="s">
        <v>35</v>
      </c>
      <c r="L714" s="58">
        <v>384</v>
      </c>
      <c r="M714" s="58" t="s">
        <v>547</v>
      </c>
      <c r="N714" s="58" t="s">
        <v>6261</v>
      </c>
      <c r="O714" s="58">
        <v>6966983</v>
      </c>
      <c r="P714" s="58" t="s">
        <v>6313</v>
      </c>
    </row>
    <row r="715" spans="1:16" x14ac:dyDescent="0.25">
      <c r="A715" s="58">
        <v>20080</v>
      </c>
      <c r="B715" s="58" t="s">
        <v>161</v>
      </c>
      <c r="C715" s="58" t="s">
        <v>50</v>
      </c>
      <c r="D715" s="58">
        <v>791</v>
      </c>
      <c r="E715" s="58" t="s">
        <v>51</v>
      </c>
      <c r="F715" s="58">
        <v>324</v>
      </c>
      <c r="G715" s="58" t="s">
        <v>134</v>
      </c>
      <c r="H715" s="58">
        <v>45</v>
      </c>
      <c r="I715" s="58" t="s">
        <v>30</v>
      </c>
      <c r="J715" s="58">
        <v>8</v>
      </c>
      <c r="K715" s="58" t="s">
        <v>48</v>
      </c>
      <c r="L715" s="58">
        <v>768</v>
      </c>
      <c r="M715" s="58" t="s">
        <v>548</v>
      </c>
      <c r="N715" s="58" t="s">
        <v>6179</v>
      </c>
      <c r="O715" s="58">
        <v>6966983</v>
      </c>
      <c r="P715" s="58" t="s">
        <v>6309</v>
      </c>
    </row>
    <row r="716" spans="1:16" x14ac:dyDescent="0.25">
      <c r="A716" s="58">
        <v>20081</v>
      </c>
      <c r="B716" s="58" t="s">
        <v>161</v>
      </c>
      <c r="C716" s="58" t="s">
        <v>50</v>
      </c>
      <c r="D716" s="58">
        <v>791</v>
      </c>
      <c r="E716" s="58" t="s">
        <v>51</v>
      </c>
      <c r="F716" s="58">
        <v>324</v>
      </c>
      <c r="G716" s="58" t="s">
        <v>102</v>
      </c>
      <c r="H716" s="58">
        <v>40</v>
      </c>
      <c r="I716" s="58" t="s">
        <v>30</v>
      </c>
      <c r="J716" s="58">
        <v>8</v>
      </c>
      <c r="K716" s="58" t="s">
        <v>48</v>
      </c>
      <c r="L716" s="58">
        <v>768</v>
      </c>
      <c r="M716" s="58" t="s">
        <v>549</v>
      </c>
      <c r="N716" s="58" t="s">
        <v>6179</v>
      </c>
      <c r="O716" s="58">
        <v>6966983</v>
      </c>
      <c r="P716" s="58" t="s">
        <v>6309</v>
      </c>
    </row>
    <row r="717" spans="1:16" x14ac:dyDescent="0.25">
      <c r="A717" s="58">
        <v>20082</v>
      </c>
      <c r="B717" s="58" t="s">
        <v>171</v>
      </c>
      <c r="C717" s="58" t="s">
        <v>317</v>
      </c>
      <c r="D717" s="58">
        <v>1002</v>
      </c>
      <c r="E717" s="58" t="s">
        <v>281</v>
      </c>
      <c r="F717" s="58">
        <v>378</v>
      </c>
      <c r="G717" s="58" t="s">
        <v>109</v>
      </c>
      <c r="H717" s="58">
        <v>35</v>
      </c>
      <c r="I717" s="58" t="s">
        <v>429</v>
      </c>
      <c r="J717" s="58">
        <v>4</v>
      </c>
      <c r="K717" s="58" t="s">
        <v>35</v>
      </c>
      <c r="L717" s="58">
        <v>384</v>
      </c>
      <c r="M717" s="58" t="s">
        <v>550</v>
      </c>
      <c r="N717" s="58" t="s">
        <v>6246</v>
      </c>
      <c r="O717" s="58">
        <v>6966983</v>
      </c>
      <c r="P717" s="58" t="s">
        <v>6356</v>
      </c>
    </row>
    <row r="718" spans="1:16" x14ac:dyDescent="0.25">
      <c r="A718" s="58">
        <v>20083</v>
      </c>
      <c r="B718" s="58" t="s">
        <v>455</v>
      </c>
      <c r="C718" s="58" t="s">
        <v>50</v>
      </c>
      <c r="D718" s="58">
        <v>791</v>
      </c>
      <c r="E718" s="58" t="s">
        <v>51</v>
      </c>
      <c r="F718" s="58">
        <v>324</v>
      </c>
      <c r="G718" s="58" t="s">
        <v>132</v>
      </c>
      <c r="H718" s="58">
        <v>50</v>
      </c>
      <c r="I718" s="58" t="s">
        <v>452</v>
      </c>
      <c r="J718" s="58">
        <v>8</v>
      </c>
      <c r="K718" s="58" t="s">
        <v>35</v>
      </c>
      <c r="L718" s="58">
        <v>384</v>
      </c>
      <c r="M718" s="58" t="s">
        <v>551</v>
      </c>
      <c r="N718" s="58" t="s">
        <v>6258</v>
      </c>
      <c r="O718" s="58">
        <v>7035057</v>
      </c>
      <c r="P718" s="58" t="s">
        <v>6307</v>
      </c>
    </row>
    <row r="719" spans="1:16" x14ac:dyDescent="0.25">
      <c r="A719" s="58">
        <v>20084</v>
      </c>
      <c r="B719" s="58" t="s">
        <v>161</v>
      </c>
      <c r="C719" s="58" t="s">
        <v>50</v>
      </c>
      <c r="D719" s="58">
        <v>791</v>
      </c>
      <c r="E719" s="58" t="s">
        <v>51</v>
      </c>
      <c r="F719" s="58">
        <v>324</v>
      </c>
      <c r="G719" s="58" t="s">
        <v>102</v>
      </c>
      <c r="H719" s="58">
        <v>40</v>
      </c>
      <c r="I719" s="58" t="s">
        <v>448</v>
      </c>
      <c r="J719" s="58">
        <v>8</v>
      </c>
      <c r="K719" s="58" t="s">
        <v>48</v>
      </c>
      <c r="L719" s="58">
        <v>768</v>
      </c>
      <c r="M719" s="58" t="s">
        <v>552</v>
      </c>
      <c r="N719" s="58" t="s">
        <v>6179</v>
      </c>
      <c r="O719" s="58">
        <v>7039702</v>
      </c>
      <c r="P719" s="58" t="s">
        <v>6309</v>
      </c>
    </row>
    <row r="720" spans="1:16" x14ac:dyDescent="0.25">
      <c r="A720" s="58">
        <v>20085</v>
      </c>
      <c r="B720" s="58" t="s">
        <v>466</v>
      </c>
      <c r="C720" s="58" t="s">
        <v>50</v>
      </c>
      <c r="D720" s="58">
        <v>791</v>
      </c>
      <c r="E720" s="58" t="s">
        <v>51</v>
      </c>
      <c r="F720" s="58">
        <v>324</v>
      </c>
      <c r="G720" s="58" t="s">
        <v>134</v>
      </c>
      <c r="H720" s="58">
        <v>45</v>
      </c>
      <c r="I720" s="58" t="s">
        <v>216</v>
      </c>
      <c r="J720" s="58">
        <v>8</v>
      </c>
      <c r="K720" s="58" t="s">
        <v>48</v>
      </c>
      <c r="L720" s="58">
        <v>768</v>
      </c>
      <c r="M720" s="58" t="s">
        <v>553</v>
      </c>
      <c r="N720" s="58" t="s">
        <v>6262</v>
      </c>
      <c r="O720" s="58">
        <v>7041154</v>
      </c>
      <c r="P720" s="58" t="s">
        <v>6270</v>
      </c>
    </row>
    <row r="721" spans="1:16" x14ac:dyDescent="0.25">
      <c r="A721" s="58">
        <v>20086</v>
      </c>
      <c r="B721" s="58" t="s">
        <v>467</v>
      </c>
      <c r="C721" s="58" t="s">
        <v>441</v>
      </c>
      <c r="D721" s="58">
        <v>915</v>
      </c>
      <c r="E721" s="58" t="s">
        <v>51</v>
      </c>
      <c r="F721" s="58">
        <v>324</v>
      </c>
      <c r="G721" s="58" t="s">
        <v>134</v>
      </c>
      <c r="H721" s="58">
        <v>45</v>
      </c>
      <c r="I721" s="58" t="s">
        <v>452</v>
      </c>
      <c r="J721" s="58">
        <v>8</v>
      </c>
      <c r="K721" s="58" t="s">
        <v>48</v>
      </c>
      <c r="L721" s="58">
        <v>768</v>
      </c>
      <c r="M721" s="58" t="s">
        <v>554</v>
      </c>
      <c r="N721" s="58" t="s">
        <v>6263</v>
      </c>
      <c r="O721" s="58">
        <v>7042025</v>
      </c>
      <c r="P721" s="58" t="s">
        <v>6312</v>
      </c>
    </row>
    <row r="722" spans="1:16" x14ac:dyDescent="0.25">
      <c r="A722" s="58">
        <v>20087</v>
      </c>
      <c r="B722" s="58" t="s">
        <v>161</v>
      </c>
      <c r="C722" s="58" t="s">
        <v>50</v>
      </c>
      <c r="D722" s="58">
        <v>791</v>
      </c>
      <c r="E722" s="58" t="s">
        <v>51</v>
      </c>
      <c r="F722" s="58">
        <v>324</v>
      </c>
      <c r="G722" s="58" t="s">
        <v>102</v>
      </c>
      <c r="H722" s="58">
        <v>40</v>
      </c>
      <c r="I722" s="58" t="s">
        <v>30</v>
      </c>
      <c r="J722" s="58">
        <v>8</v>
      </c>
      <c r="K722" s="58" t="s">
        <v>48</v>
      </c>
      <c r="L722" s="58">
        <v>768</v>
      </c>
      <c r="M722" s="58" t="s">
        <v>555</v>
      </c>
      <c r="N722" s="58" t="s">
        <v>6179</v>
      </c>
      <c r="O722" s="58">
        <v>7045653</v>
      </c>
      <c r="P722" s="58" t="s">
        <v>6309</v>
      </c>
    </row>
    <row r="723" spans="1:16" x14ac:dyDescent="0.25">
      <c r="A723" s="58">
        <v>20088</v>
      </c>
      <c r="B723" s="58" t="s">
        <v>97</v>
      </c>
      <c r="C723" s="58" t="s">
        <v>441</v>
      </c>
      <c r="D723" s="58">
        <v>915</v>
      </c>
      <c r="E723" s="58" t="s">
        <v>51</v>
      </c>
      <c r="F723" s="58">
        <v>324</v>
      </c>
      <c r="G723" s="58" t="s">
        <v>109</v>
      </c>
      <c r="H723" s="58">
        <v>35</v>
      </c>
      <c r="I723" s="58" t="s">
        <v>448</v>
      </c>
      <c r="J723" s="58">
        <v>8</v>
      </c>
      <c r="K723" s="58" t="s">
        <v>115</v>
      </c>
      <c r="L723" s="58">
        <v>1536</v>
      </c>
      <c r="M723" s="58" t="s">
        <v>556</v>
      </c>
      <c r="N723" s="58" t="s">
        <v>6145</v>
      </c>
      <c r="O723" s="58">
        <v>7062200</v>
      </c>
      <c r="P723" s="58" t="s">
        <v>6279</v>
      </c>
    </row>
    <row r="724" spans="1:16" x14ac:dyDescent="0.25">
      <c r="A724" s="58">
        <v>20089</v>
      </c>
      <c r="B724" s="58" t="s">
        <v>468</v>
      </c>
      <c r="C724" s="58" t="s">
        <v>321</v>
      </c>
      <c r="D724" s="58">
        <v>658</v>
      </c>
      <c r="E724" s="58" t="s">
        <v>297</v>
      </c>
      <c r="F724" s="58">
        <v>424</v>
      </c>
      <c r="G724" s="58" t="s">
        <v>109</v>
      </c>
      <c r="H724" s="58">
        <v>35</v>
      </c>
      <c r="I724" s="58" t="s">
        <v>30</v>
      </c>
      <c r="J724" s="58">
        <v>8</v>
      </c>
      <c r="K724" s="58" t="s">
        <v>48</v>
      </c>
      <c r="L724" s="58">
        <v>768</v>
      </c>
      <c r="M724" s="58" t="s">
        <v>557</v>
      </c>
      <c r="N724" s="58" t="s">
        <v>6264</v>
      </c>
      <c r="O724" s="58">
        <v>7083102</v>
      </c>
      <c r="P724" s="58" t="s">
        <v>6324</v>
      </c>
    </row>
    <row r="725" spans="1:16" x14ac:dyDescent="0.25">
      <c r="A725" s="58">
        <v>20090</v>
      </c>
      <c r="B725" s="58" t="s">
        <v>97</v>
      </c>
      <c r="C725" s="58" t="s">
        <v>321</v>
      </c>
      <c r="D725" s="58">
        <v>658</v>
      </c>
      <c r="E725" s="58" t="s">
        <v>297</v>
      </c>
      <c r="F725" s="58">
        <v>424</v>
      </c>
      <c r="G725" s="58" t="s">
        <v>109</v>
      </c>
      <c r="H725" s="58">
        <v>35</v>
      </c>
      <c r="I725" s="58" t="s">
        <v>464</v>
      </c>
      <c r="J725" s="58">
        <v>8</v>
      </c>
      <c r="K725" s="58" t="s">
        <v>48</v>
      </c>
      <c r="L725" s="58">
        <v>768</v>
      </c>
      <c r="M725" s="58" t="s">
        <v>558</v>
      </c>
      <c r="N725" s="58" t="s">
        <v>6145</v>
      </c>
      <c r="O725" s="58">
        <v>7097762</v>
      </c>
      <c r="P725" s="58" t="s">
        <v>6279</v>
      </c>
    </row>
    <row r="726" spans="1:16" x14ac:dyDescent="0.25">
      <c r="A726" s="58">
        <v>20091</v>
      </c>
      <c r="B726" s="58" t="s">
        <v>161</v>
      </c>
      <c r="C726" s="58" t="s">
        <v>321</v>
      </c>
      <c r="D726" s="58">
        <v>658</v>
      </c>
      <c r="E726" s="58" t="s">
        <v>297</v>
      </c>
      <c r="F726" s="58">
        <v>424</v>
      </c>
      <c r="G726" s="58" t="s">
        <v>132</v>
      </c>
      <c r="H726" s="58">
        <v>50</v>
      </c>
      <c r="I726" s="58" t="s">
        <v>30</v>
      </c>
      <c r="J726" s="58">
        <v>8</v>
      </c>
      <c r="K726" s="58" t="s">
        <v>48</v>
      </c>
      <c r="L726" s="58">
        <v>768</v>
      </c>
      <c r="M726" s="58" t="s">
        <v>559</v>
      </c>
      <c r="N726" s="58" t="s">
        <v>6179</v>
      </c>
      <c r="O726" s="58">
        <v>7097762</v>
      </c>
      <c r="P726" s="58" t="s">
        <v>6309</v>
      </c>
    </row>
    <row r="727" spans="1:16" x14ac:dyDescent="0.25">
      <c r="A727" s="58">
        <v>20092</v>
      </c>
      <c r="B727" s="58" t="s">
        <v>427</v>
      </c>
      <c r="C727" s="58" t="s">
        <v>50</v>
      </c>
      <c r="D727" s="58">
        <v>791</v>
      </c>
      <c r="E727" s="58" t="s">
        <v>51</v>
      </c>
      <c r="F727" s="58">
        <v>324</v>
      </c>
      <c r="G727" s="58" t="s">
        <v>85</v>
      </c>
      <c r="H727" s="58">
        <v>25</v>
      </c>
      <c r="I727" s="58" t="s">
        <v>30</v>
      </c>
      <c r="J727" s="58">
        <v>8</v>
      </c>
      <c r="K727" s="58" t="s">
        <v>35</v>
      </c>
      <c r="L727" s="58">
        <v>384</v>
      </c>
      <c r="M727" s="58" t="s">
        <v>560</v>
      </c>
      <c r="N727" s="58" t="s">
        <v>6243</v>
      </c>
      <c r="O727" s="58">
        <v>7097762</v>
      </c>
      <c r="P727" s="58" t="s">
        <v>6354</v>
      </c>
    </row>
    <row r="728" spans="1:16" x14ac:dyDescent="0.25">
      <c r="A728" s="58">
        <v>20093</v>
      </c>
      <c r="B728" s="58" t="s">
        <v>446</v>
      </c>
      <c r="C728" s="58" t="s">
        <v>50</v>
      </c>
      <c r="D728" s="58">
        <v>791</v>
      </c>
      <c r="E728" s="58" t="s">
        <v>51</v>
      </c>
      <c r="F728" s="58">
        <v>324</v>
      </c>
      <c r="G728" s="58" t="s">
        <v>102</v>
      </c>
      <c r="H728" s="58">
        <v>40</v>
      </c>
      <c r="I728" s="58" t="s">
        <v>216</v>
      </c>
      <c r="J728" s="58">
        <v>8</v>
      </c>
      <c r="K728" s="58" t="s">
        <v>29</v>
      </c>
      <c r="L728" s="58">
        <v>1000</v>
      </c>
      <c r="M728" s="58" t="s">
        <v>561</v>
      </c>
      <c r="N728" s="58" t="s">
        <v>6160</v>
      </c>
      <c r="O728" s="58">
        <v>7097762</v>
      </c>
      <c r="P728" s="58" t="s">
        <v>6284</v>
      </c>
    </row>
    <row r="729" spans="1:16" x14ac:dyDescent="0.25">
      <c r="A729" s="58">
        <v>20094</v>
      </c>
      <c r="B729" s="58" t="s">
        <v>446</v>
      </c>
      <c r="C729" s="58" t="s">
        <v>50</v>
      </c>
      <c r="D729" s="58">
        <v>791</v>
      </c>
      <c r="E729" s="58" t="s">
        <v>51</v>
      </c>
      <c r="F729" s="58">
        <v>324</v>
      </c>
      <c r="G729" s="58" t="s">
        <v>102</v>
      </c>
      <c r="H729" s="58">
        <v>40</v>
      </c>
      <c r="I729" s="58" t="s">
        <v>30</v>
      </c>
      <c r="J729" s="58">
        <v>8</v>
      </c>
      <c r="K729" s="58" t="s">
        <v>29</v>
      </c>
      <c r="L729" s="58">
        <v>1000</v>
      </c>
      <c r="M729" s="58" t="s">
        <v>562</v>
      </c>
      <c r="N729" s="58" t="s">
        <v>6160</v>
      </c>
      <c r="O729" s="58">
        <v>7110825</v>
      </c>
      <c r="P729" s="58" t="s">
        <v>6284</v>
      </c>
    </row>
    <row r="730" spans="1:16" x14ac:dyDescent="0.25">
      <c r="A730" s="58">
        <v>20095</v>
      </c>
      <c r="B730" s="58" t="s">
        <v>446</v>
      </c>
      <c r="C730" s="58" t="s">
        <v>50</v>
      </c>
      <c r="D730" s="58">
        <v>791</v>
      </c>
      <c r="E730" s="58" t="s">
        <v>51</v>
      </c>
      <c r="F730" s="58">
        <v>324</v>
      </c>
      <c r="G730" s="58" t="s">
        <v>102</v>
      </c>
      <c r="H730" s="58">
        <v>40</v>
      </c>
      <c r="I730" s="58" t="s">
        <v>452</v>
      </c>
      <c r="J730" s="58">
        <v>8</v>
      </c>
      <c r="K730" s="58" t="s">
        <v>48</v>
      </c>
      <c r="L730" s="58">
        <v>768</v>
      </c>
      <c r="M730" s="58" t="s">
        <v>563</v>
      </c>
      <c r="N730" s="58" t="s">
        <v>6160</v>
      </c>
      <c r="O730" s="58">
        <v>7111986</v>
      </c>
      <c r="P730" s="58" t="s">
        <v>6284</v>
      </c>
    </row>
    <row r="731" spans="1:16" x14ac:dyDescent="0.25">
      <c r="A731" s="58">
        <v>20096</v>
      </c>
      <c r="B731" s="58" t="s">
        <v>469</v>
      </c>
      <c r="C731" s="58" t="s">
        <v>50</v>
      </c>
      <c r="D731" s="58">
        <v>791</v>
      </c>
      <c r="E731" s="58" t="s">
        <v>51</v>
      </c>
      <c r="F731" s="58">
        <v>324</v>
      </c>
      <c r="G731" s="58" t="s">
        <v>85</v>
      </c>
      <c r="H731" s="58">
        <v>25</v>
      </c>
      <c r="I731" s="58" t="s">
        <v>30</v>
      </c>
      <c r="J731" s="58">
        <v>8</v>
      </c>
      <c r="K731" s="58" t="s">
        <v>35</v>
      </c>
      <c r="L731" s="58">
        <v>384</v>
      </c>
      <c r="M731" s="58" t="s">
        <v>564</v>
      </c>
      <c r="N731" s="58" t="s">
        <v>6265</v>
      </c>
      <c r="O731" s="58">
        <v>7112131</v>
      </c>
      <c r="P731" s="58" t="s">
        <v>6284</v>
      </c>
    </row>
    <row r="732" spans="1:16" x14ac:dyDescent="0.25">
      <c r="A732" s="58">
        <v>20097</v>
      </c>
      <c r="B732" s="58" t="s">
        <v>470</v>
      </c>
      <c r="C732" s="58" t="s">
        <v>50</v>
      </c>
      <c r="D732" s="58">
        <v>791</v>
      </c>
      <c r="E732" s="58" t="s">
        <v>51</v>
      </c>
      <c r="F732" s="58">
        <v>324</v>
      </c>
      <c r="G732" s="58" t="s">
        <v>85</v>
      </c>
      <c r="H732" s="58">
        <v>25</v>
      </c>
      <c r="I732" s="58" t="s">
        <v>30</v>
      </c>
      <c r="J732" s="58">
        <v>8</v>
      </c>
      <c r="K732" s="58" t="s">
        <v>35</v>
      </c>
      <c r="L732" s="58">
        <v>384</v>
      </c>
      <c r="M732" s="58" t="s">
        <v>565</v>
      </c>
      <c r="N732" s="58" t="s">
        <v>6265</v>
      </c>
      <c r="O732" s="58">
        <v>7112131</v>
      </c>
      <c r="P732" s="58" t="s">
        <v>6284</v>
      </c>
    </row>
    <row r="733" spans="1:16" x14ac:dyDescent="0.25">
      <c r="A733" s="58">
        <v>20098</v>
      </c>
      <c r="B733" s="58" t="s">
        <v>167</v>
      </c>
      <c r="C733" s="58" t="s">
        <v>50</v>
      </c>
      <c r="D733" s="58">
        <v>791</v>
      </c>
      <c r="E733" s="58" t="s">
        <v>51</v>
      </c>
      <c r="F733" s="58">
        <v>324</v>
      </c>
      <c r="G733" s="58" t="s">
        <v>102</v>
      </c>
      <c r="H733" s="58">
        <v>40</v>
      </c>
      <c r="I733" s="58" t="s">
        <v>30</v>
      </c>
      <c r="J733" s="58">
        <v>8</v>
      </c>
      <c r="K733" s="58" t="s">
        <v>35</v>
      </c>
      <c r="L733" s="58">
        <v>384</v>
      </c>
      <c r="M733" s="58" t="s">
        <v>566</v>
      </c>
      <c r="N733" s="58" t="s">
        <v>6144</v>
      </c>
      <c r="O733" s="58">
        <v>7112131</v>
      </c>
      <c r="P733" s="58" t="s">
        <v>6278</v>
      </c>
    </row>
    <row r="734" spans="1:16" x14ac:dyDescent="0.25">
      <c r="A734" s="58">
        <v>20099</v>
      </c>
      <c r="B734" s="58" t="s">
        <v>137</v>
      </c>
      <c r="C734" s="58" t="s">
        <v>50</v>
      </c>
      <c r="D734" s="58">
        <v>791</v>
      </c>
      <c r="E734" s="58" t="s">
        <v>51</v>
      </c>
      <c r="F734" s="58">
        <v>324</v>
      </c>
      <c r="G734" s="58" t="s">
        <v>85</v>
      </c>
      <c r="H734" s="58">
        <v>25</v>
      </c>
      <c r="I734" s="58" t="s">
        <v>30</v>
      </c>
      <c r="J734" s="58">
        <v>8</v>
      </c>
      <c r="K734" s="58" t="s">
        <v>35</v>
      </c>
      <c r="L734" s="58">
        <v>384</v>
      </c>
      <c r="M734" s="58" t="s">
        <v>567</v>
      </c>
      <c r="N734" s="58" t="s">
        <v>6136</v>
      </c>
      <c r="O734" s="58">
        <v>7112131</v>
      </c>
      <c r="P734" s="58" t="s">
        <v>6272</v>
      </c>
    </row>
    <row r="735" spans="1:16" x14ac:dyDescent="0.25">
      <c r="A735" s="58">
        <v>20100</v>
      </c>
      <c r="B735" s="58" t="s">
        <v>471</v>
      </c>
      <c r="C735" s="58" t="s">
        <v>321</v>
      </c>
      <c r="D735" s="58">
        <v>658</v>
      </c>
      <c r="E735" s="58" t="s">
        <v>297</v>
      </c>
      <c r="F735" s="58">
        <v>424</v>
      </c>
      <c r="G735" s="58" t="s">
        <v>102</v>
      </c>
      <c r="H735" s="58">
        <v>40</v>
      </c>
      <c r="I735" s="58" t="s">
        <v>472</v>
      </c>
      <c r="J735" s="58">
        <v>16</v>
      </c>
      <c r="K735" s="58" t="s">
        <v>48</v>
      </c>
      <c r="L735" s="58">
        <v>768</v>
      </c>
      <c r="M735" s="58" t="s">
        <v>568</v>
      </c>
      <c r="N735" s="58" t="s">
        <v>6188</v>
      </c>
      <c r="O735" s="58">
        <v>7112131</v>
      </c>
      <c r="P735" s="58" t="s">
        <v>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12</vt:i4>
      </vt:variant>
    </vt:vector>
  </HeadingPairs>
  <TitlesOfParts>
    <vt:vector size="12" baseType="lpstr">
      <vt:lpstr>Perhitungan Manual AHP-TOPSIS</vt:lpstr>
      <vt:lpstr>Perhitungan Manual AHP</vt:lpstr>
      <vt:lpstr>data_latih</vt:lpstr>
      <vt:lpstr>data_latih20</vt:lpstr>
      <vt:lpstr>data_uji</vt:lpstr>
      <vt:lpstr>seleksi</vt:lpstr>
      <vt:lpstr>Seleksi_Laptopmedia.com</vt:lpstr>
      <vt:lpstr>dataset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Prozire</dc:creator>
  <cp:lastModifiedBy>aditya noviansyah</cp:lastModifiedBy>
  <dcterms:created xsi:type="dcterms:W3CDTF">2020-11-06T01:37:51Z</dcterms:created>
  <dcterms:modified xsi:type="dcterms:W3CDTF">2021-07-18T00:50:21Z</dcterms:modified>
</cp:coreProperties>
</file>