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system\Downloads\"/>
    </mc:Choice>
  </mc:AlternateContent>
  <xr:revisionPtr revIDLastSave="0" documentId="13_ncr:1_{057A49CA-7765-4258-A8BF-5637BCF12416}" xr6:coauthVersionLast="46" xr6:coauthVersionMax="46" xr10:uidLastSave="{00000000-0000-0000-0000-000000000000}"/>
  <bookViews>
    <workbookView xWindow="-120" yWindow="-120" windowWidth="20730" windowHeight="11160" firstSheet="1" activeTab="5" xr2:uid="{FF52C9E9-91B1-4E5D-881F-D6BE1BA27169}"/>
  </bookViews>
  <sheets>
    <sheet name="Data Mentah" sheetId="1" r:id="rId1"/>
    <sheet name="Normalisasi Data" sheetId="2" r:id="rId2"/>
    <sheet name="Iterasi Pertama" sheetId="3" r:id="rId3"/>
    <sheet name="Iterasi Kedua" sheetId="4" r:id="rId4"/>
    <sheet name="Iterasi Ketiga" sheetId="5" r:id="rId5"/>
    <sheet name="Hasil Akhir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F37" i="3"/>
  <c r="I10" i="2"/>
  <c r="E38" i="3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30" i="5"/>
  <c r="H29" i="5"/>
  <c r="G30" i="5"/>
  <c r="G29" i="5"/>
  <c r="F30" i="5"/>
  <c r="F29" i="5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G59" i="4"/>
  <c r="F59" i="4"/>
  <c r="E59" i="4"/>
  <c r="H30" i="4"/>
  <c r="G30" i="4"/>
  <c r="G29" i="4"/>
  <c r="F30" i="4"/>
  <c r="F29" i="4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38" i="3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G37" i="3"/>
  <c r="E37" i="3"/>
  <c r="H38" i="3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0" i="2"/>
  <c r="F53" i="5"/>
  <c r="E53" i="5"/>
  <c r="F52" i="5"/>
  <c r="E52" i="5"/>
  <c r="F51" i="5"/>
  <c r="E51" i="5"/>
  <c r="F53" i="4"/>
  <c r="F51" i="4"/>
  <c r="E51" i="4"/>
  <c r="F52" i="4"/>
  <c r="E53" i="4"/>
  <c r="E52" i="4"/>
  <c r="E62" i="5" l="1"/>
  <c r="E70" i="5"/>
  <c r="E78" i="5"/>
  <c r="E63" i="5"/>
  <c r="E71" i="5"/>
  <c r="E64" i="5"/>
  <c r="E72" i="5"/>
  <c r="E69" i="5"/>
  <c r="E65" i="5"/>
  <c r="E73" i="5"/>
  <c r="E59" i="5"/>
  <c r="E74" i="5"/>
  <c r="E75" i="5"/>
  <c r="E77" i="5"/>
  <c r="E66" i="5"/>
  <c r="E67" i="5"/>
  <c r="E60" i="5"/>
  <c r="E68" i="5"/>
  <c r="E76" i="5"/>
  <c r="E61" i="5"/>
  <c r="F65" i="5"/>
  <c r="F73" i="5"/>
  <c r="F66" i="5"/>
  <c r="F74" i="5"/>
  <c r="F67" i="5"/>
  <c r="F75" i="5"/>
  <c r="F59" i="5"/>
  <c r="F60" i="5"/>
  <c r="F68" i="5"/>
  <c r="F76" i="5"/>
  <c r="F61" i="5"/>
  <c r="F69" i="5"/>
  <c r="F77" i="5"/>
  <c r="F62" i="5"/>
  <c r="F70" i="5"/>
  <c r="F78" i="5"/>
  <c r="F63" i="5"/>
  <c r="F71" i="5"/>
  <c r="F64" i="5"/>
  <c r="F72" i="5"/>
  <c r="G60" i="5"/>
  <c r="G68" i="5"/>
  <c r="G76" i="5"/>
  <c r="G61" i="5"/>
  <c r="G69" i="5"/>
  <c r="G77" i="5"/>
  <c r="G59" i="5"/>
  <c r="G62" i="5"/>
  <c r="G70" i="5"/>
  <c r="G78" i="5"/>
  <c r="G63" i="5"/>
  <c r="G71" i="5"/>
  <c r="G64" i="5"/>
  <c r="G72" i="5"/>
  <c r="G65" i="5"/>
  <c r="G73" i="5"/>
  <c r="G66" i="5"/>
  <c r="G74" i="5"/>
  <c r="G67" i="5"/>
  <c r="G75" i="5"/>
  <c r="H37" i="3"/>
  <c r="D31" i="2"/>
  <c r="D30" i="2"/>
  <c r="C27" i="1"/>
  <c r="D27" i="1"/>
  <c r="C31" i="2"/>
  <c r="C30" i="2"/>
  <c r="H59" i="5" l="1"/>
  <c r="H59" i="4"/>
</calcChain>
</file>

<file path=xl/sharedStrings.xml><?xml version="1.0" encoding="utf-8"?>
<sst xmlns="http://schemas.openxmlformats.org/spreadsheetml/2006/main" count="533" uniqueCount="59">
  <si>
    <t>Data Mentah</t>
  </si>
  <si>
    <t>No</t>
  </si>
  <si>
    <t>Kecamatan</t>
  </si>
  <si>
    <t>Padi Sawah</t>
  </si>
  <si>
    <t>Luas Panen ( Ha )</t>
  </si>
  <si>
    <t>Produksi ( Ton )</t>
  </si>
  <si>
    <t>Kalijambe</t>
  </si>
  <si>
    <t>Plupuh</t>
  </si>
  <si>
    <t>Masaran</t>
  </si>
  <si>
    <t>Kedawung</t>
  </si>
  <si>
    <t>Sambirejo</t>
  </si>
  <si>
    <t>Gondang</t>
  </si>
  <si>
    <t>Sambung Macan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</si>
  <si>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</si>
  <si>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</si>
  <si>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</si>
  <si>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</si>
  <si>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</si>
  <si>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</si>
  <si>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</si>
  <si>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</si>
  <si>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</si>
  <si>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</si>
  <si>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</si>
  <si>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</si>
  <si>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</si>
  <si>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Total</t>
  </si>
  <si>
    <t>new data = ((data - data min) * (newmax - newmin) / (data max - data min)) + newmin</t>
  </si>
  <si>
    <t>Nilai Maximum</t>
  </si>
  <si>
    <t>Nilai Minimum</t>
  </si>
  <si>
    <t>Iterasi Pertama</t>
  </si>
  <si>
    <t>1. Menentukan Pusat Awal Cluster</t>
  </si>
  <si>
    <t xml:space="preserve">     Diambil data ke-15 sebagai pusat cluster ke-2</t>
  </si>
  <si>
    <t>2. Melakukan Perhitungan Jarak Cluster</t>
  </si>
  <si>
    <t>Desa</t>
  </si>
  <si>
    <t>Jarak Terdekat</t>
  </si>
  <si>
    <t>Posisi</t>
  </si>
  <si>
    <t>C1</t>
  </si>
  <si>
    <t>C2</t>
  </si>
  <si>
    <t>C3</t>
  </si>
  <si>
    <t>3.  Pengelompokan Data</t>
  </si>
  <si>
    <t>(Kelompok Data Ke-1)</t>
  </si>
  <si>
    <t>*</t>
  </si>
  <si>
    <t>Cluster</t>
  </si>
  <si>
    <t>Iterasi Kedua</t>
  </si>
  <si>
    <t xml:space="preserve">     Cluster baru yang ke-1</t>
  </si>
  <si>
    <t xml:space="preserve">     Cluster baru yang ke-2</t>
  </si>
  <si>
    <t xml:space="preserve">     Cluster baru yang ke-3</t>
  </si>
  <si>
    <t>Cluster Baru</t>
  </si>
  <si>
    <t>(Kelompok Data Ke-2)</t>
  </si>
  <si>
    <t>Iterasi Ketiga</t>
  </si>
  <si>
    <t>(Kelompok Data Ke-3)</t>
  </si>
  <si>
    <t>Potensi</t>
  </si>
  <si>
    <t>Hasil Akhir</t>
  </si>
  <si>
    <t xml:space="preserve">     Diambil data ke-11 sebagai pusat cluster ke-1</t>
  </si>
  <si>
    <t xml:space="preserve">     Diambil data ke-19 sebagai pusat cluster ke-3</t>
  </si>
  <si>
    <t>Sedang</t>
  </si>
  <si>
    <t>Banyak</t>
  </si>
  <si>
    <t>Sedikit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</si>
</sst>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64">
    <xf numFmtId="0" fontId="0" fillId="0" borderId="0" xfId="0"/>
    <xf numFmtId="1" fontId="3" fillId="2" borderId="6" xfId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3" applyFont="1" applyFill="1" applyBorder="1" applyAlignment="1">
      <alignment horizontal="left" vertical="center"/>
    </xf>
    <xf numFmtId="3" fontId="1" fillId="0" borderId="3" xfId="1" applyNumberFormat="1" applyFont="1" applyBorder="1" applyAlignment="1">
      <alignment horizontal="center" vertical="center"/>
    </xf>
    <xf numFmtId="3" fontId="1" fillId="0" borderId="5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/>
    </xf>
    <xf numFmtId="0" fontId="1" fillId="0" borderId="3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2" fontId="1" fillId="0" borderId="3" xfId="1" applyNumberFormat="1" applyFont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2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7" fillId="2" borderId="3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1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1" fontId="3" fillId="3" borderId="5" xfId="1" applyNumberFormat="1" applyFont="1" applyFill="1" applyBorder="1" applyAlignment="1">
      <alignment horizontal="center" vertical="center"/>
    </xf>
    <xf numFmtId="1" fontId="3" fillId="2" borderId="4" xfId="1" applyNumberFormat="1" applyFont="1" applyFill="1" applyBorder="1" applyAlignment="1">
      <alignment horizontal="center" vertical="center"/>
    </xf>
    <xf numFmtId="1" fontId="3" fillId="2" borderId="5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3" xfId="2" applyBorder="1" applyAlignment="1">
      <alignment horizontal="center" vertical="center" wrapText="1"/>
    </xf>
    <xf numFmtId="1" fontId="3" fillId="3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8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3" fillId="3" borderId="8" xfId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</cellXfs>
  <cellStyles count="4">
    <cellStyle name="Comma [0]" xfId="1" builtinId="6"/>
    <cellStyle name="Explanatory Text" xfId="2" builtinId="53"/>
    <cellStyle name="Normal" xfId="0" builtinId="0"/>
    <cellStyle name="Normal 3" xfId="3" xr:uid="{01A87210-62AD-4330-8E15-D755715A29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D77E-641A-4EB5-A625-507A76388682}">
  <dimension ref="A1:D27"/>
  <sheetViews>
    <sheetView topLeftCell="A6" workbookViewId="0">
      <selection activeCell="D26" sqref="D26"/>
    </sheetView>
  </sheetViews>
  <sheetFormatPr defaultRowHeight="15" x14ac:dyDescent="0.25"/>
  <cols>
    <col min="1" max="1" width="7.7109375" customWidth="1"/>
    <col min="2" max="4" width="21.7109375" customWidth="1"/>
  </cols>
  <sheetData>
    <row r="1" spans="1:4" x14ac:dyDescent="0.25">
      <c r="A1" s="39" t="s">
        <v>0</v>
      </c>
      <c r="B1" s="39"/>
      <c r="C1" s="39"/>
      <c r="D1" s="39"/>
    </row>
    <row r="2" spans="1:4" ht="15.75" thickBot="1" x14ac:dyDescent="0.3">
      <c r="A2" s="40"/>
      <c r="B2" s="40"/>
      <c r="C2" s="40"/>
      <c r="D2" s="40"/>
    </row>
    <row r="4" spans="1:4" x14ac:dyDescent="0.25">
      <c r="A4" s="41" t="s">
        <v>1</v>
      </c>
      <c r="B4" s="41" t="s">
        <v>2</v>
      </c>
      <c r="C4" s="42" t="s">
        <v>3</v>
      </c>
      <c r="D4" s="43"/>
    </row>
    <row r="5" spans="1:4" x14ac:dyDescent="0.25">
      <c r="A5" s="41"/>
      <c r="B5" s="41"/>
      <c r="C5" s="44">
        <v>2019</v>
      </c>
      <c r="D5" s="45"/>
    </row>
    <row r="6" spans="1:4" x14ac:dyDescent="0.25">
      <c r="A6" s="41"/>
      <c r="B6" s="41"/>
      <c r="C6" s="1" t="s">
        <v>4</v>
      </c>
      <c r="D6" s="1" t="s">
        <v>5</v>
      </c>
    </row>
    <row r="7" spans="1:4" x14ac:dyDescent="0.25">
      <c r="A7" s="2">
        <v>1</v>
      </c>
      <c r="B7" s="3" t="s">
        <v>6</v>
      </c>
      <c r="C7" s="4">
        <v>4254.6000000000004</v>
      </c>
      <c r="D7" s="5">
        <v>26535.940200000001</v>
      </c>
    </row>
    <row r="8" spans="1:4" x14ac:dyDescent="0.25">
      <c r="A8" s="2">
        <v>2</v>
      </c>
      <c r="B8" s="3" t="s">
        <v>7</v>
      </c>
      <c r="C8" s="4">
        <v>6408.7</v>
      </c>
      <c r="D8" s="5">
        <v>39830.070500000002</v>
      </c>
    </row>
    <row r="9" spans="1:4" x14ac:dyDescent="0.25">
      <c r="A9" s="2">
        <v>3</v>
      </c>
      <c r="B9" s="3" t="s">
        <v>8</v>
      </c>
      <c r="C9" s="4">
        <v>7794.1</v>
      </c>
      <c r="D9" s="5">
        <v>52697.145499999999</v>
      </c>
    </row>
    <row r="10" spans="1:4" x14ac:dyDescent="0.25">
      <c r="A10" s="2">
        <v>4</v>
      </c>
      <c r="B10" s="3" t="s">
        <v>9</v>
      </c>
      <c r="C10" s="4">
        <v>5354.1</v>
      </c>
      <c r="D10" s="5">
        <v>34260.885900000001</v>
      </c>
    </row>
    <row r="11" spans="1:4" x14ac:dyDescent="0.25">
      <c r="A11" s="2">
        <v>5</v>
      </c>
      <c r="B11" s="3" t="s">
        <v>10</v>
      </c>
      <c r="C11" s="4">
        <v>3014.6</v>
      </c>
      <c r="D11" s="5">
        <v>19278.366999999998</v>
      </c>
    </row>
    <row r="12" spans="1:4" x14ac:dyDescent="0.25">
      <c r="A12" s="2">
        <v>6</v>
      </c>
      <c r="B12" s="3" t="s">
        <v>11</v>
      </c>
      <c r="C12" s="4">
        <v>7216.5</v>
      </c>
      <c r="D12" s="5">
        <v>45500.032500000001</v>
      </c>
    </row>
    <row r="13" spans="1:4" x14ac:dyDescent="0.25">
      <c r="A13" s="2">
        <v>7</v>
      </c>
      <c r="B13" s="3" t="s">
        <v>12</v>
      </c>
      <c r="C13" s="4">
        <v>6469.2</v>
      </c>
      <c r="D13" s="5">
        <v>40885.343999999997</v>
      </c>
    </row>
    <row r="14" spans="1:4" x14ac:dyDescent="0.25">
      <c r="A14" s="2">
        <v>8</v>
      </c>
      <c r="B14" s="3" t="s">
        <v>13</v>
      </c>
      <c r="C14" s="4">
        <v>6849.7</v>
      </c>
      <c r="D14" s="5">
        <v>43338.051899999999</v>
      </c>
    </row>
    <row r="15" spans="1:4" x14ac:dyDescent="0.25">
      <c r="A15" s="2">
        <v>9</v>
      </c>
      <c r="B15" s="3" t="s">
        <v>14</v>
      </c>
      <c r="C15" s="4">
        <v>6893.6</v>
      </c>
      <c r="D15" s="5">
        <v>43567.552000000003</v>
      </c>
    </row>
    <row r="16" spans="1:4" x14ac:dyDescent="0.25">
      <c r="A16" s="2">
        <v>10</v>
      </c>
      <c r="B16" s="3" t="s">
        <v>15</v>
      </c>
      <c r="C16" s="4">
        <v>4339.5</v>
      </c>
      <c r="D16" s="5">
        <v>29226.532500000001</v>
      </c>
    </row>
    <row r="17" spans="1:4" x14ac:dyDescent="0.25">
      <c r="A17" s="2">
        <v>11</v>
      </c>
      <c r="B17" s="3" t="s">
        <v>16</v>
      </c>
      <c r="C17" s="4">
        <v>9160.9</v>
      </c>
      <c r="D17" s="5">
        <v>61790.270499999999</v>
      </c>
    </row>
    <row r="18" spans="1:4" x14ac:dyDescent="0.25">
      <c r="A18" s="2">
        <v>12</v>
      </c>
      <c r="B18" s="3" t="s">
        <v>17</v>
      </c>
      <c r="C18" s="4">
        <v>7064.3</v>
      </c>
      <c r="D18" s="5">
        <v>43982.3318</v>
      </c>
    </row>
    <row r="19" spans="1:4" x14ac:dyDescent="0.25">
      <c r="A19" s="2">
        <v>13</v>
      </c>
      <c r="B19" s="3" t="s">
        <v>18</v>
      </c>
      <c r="C19" s="4">
        <v>4224.3</v>
      </c>
      <c r="D19" s="5">
        <v>26241.351600000002</v>
      </c>
    </row>
    <row r="20" spans="1:4" x14ac:dyDescent="0.25">
      <c r="A20" s="2">
        <v>14</v>
      </c>
      <c r="B20" s="3" t="s">
        <v>19</v>
      </c>
      <c r="C20" s="4">
        <v>2484.9</v>
      </c>
      <c r="D20" s="5">
        <v>15376.5612</v>
      </c>
    </row>
    <row r="21" spans="1:4" x14ac:dyDescent="0.25">
      <c r="A21" s="2">
        <v>15</v>
      </c>
      <c r="B21" s="3" t="s">
        <v>20</v>
      </c>
      <c r="C21" s="4">
        <v>3723.9</v>
      </c>
      <c r="D21" s="5">
        <v>22901.985000000001</v>
      </c>
    </row>
    <row r="22" spans="1:4" x14ac:dyDescent="0.25">
      <c r="A22" s="2">
        <v>16</v>
      </c>
      <c r="B22" s="3" t="s">
        <v>21</v>
      </c>
      <c r="C22" s="4">
        <v>2373.6</v>
      </c>
      <c r="D22" s="5">
        <v>14621.376</v>
      </c>
    </row>
    <row r="23" spans="1:4" x14ac:dyDescent="0.25">
      <c r="A23" s="2">
        <v>17</v>
      </c>
      <c r="B23" s="3" t="s">
        <v>22</v>
      </c>
      <c r="C23" s="4">
        <v>3779.5</v>
      </c>
      <c r="D23" s="5">
        <v>23225.0275</v>
      </c>
    </row>
    <row r="24" spans="1:4" x14ac:dyDescent="0.25">
      <c r="A24" s="2">
        <v>18</v>
      </c>
      <c r="B24" s="3" t="s">
        <v>23</v>
      </c>
      <c r="C24" s="4">
        <v>1744.4</v>
      </c>
      <c r="D24" s="5">
        <v>10754.226000000001</v>
      </c>
    </row>
    <row r="25" spans="1:4" x14ac:dyDescent="0.25">
      <c r="A25" s="2">
        <v>19</v>
      </c>
      <c r="B25" s="3" t="s">
        <v>24</v>
      </c>
      <c r="C25" s="4">
        <v>1698.5</v>
      </c>
      <c r="D25" s="5">
        <v>10386.327499999999</v>
      </c>
    </row>
    <row r="26" spans="1:4" x14ac:dyDescent="0.25">
      <c r="A26" s="2">
        <v>20</v>
      </c>
      <c r="B26" s="3" t="s">
        <v>25</v>
      </c>
      <c r="C26" s="4">
        <v>1813.6</v>
      </c>
      <c r="D26" s="5">
        <v>11311.34</v>
      </c>
    </row>
    <row r="27" spans="1:4" x14ac:dyDescent="0.25">
      <c r="A27" s="38" t="s">
        <v>26</v>
      </c>
      <c r="B27" s="38"/>
      <c r="C27" s="7">
        <f>SUM(C7:C26)</f>
        <v>96662.499999999985</v>
      </c>
      <c r="D27" s="7">
        <f>SUM(D7:D26)</f>
        <v>615710.71909999999</v>
      </c>
    </row>
  </sheetData>
  <mergeCells count="6">
    <mergeCell ref="A27:B27"/>
    <mergeCell ref="A1:D2"/>
    <mergeCell ref="A4:A6"/>
    <mergeCell ref="B4:B6"/>
    <mergeCell ref="C4:D4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BA01-45BC-4BA4-A856-5BC03985BAAE}">
  <dimension ref="A1:J31"/>
  <sheetViews>
    <sheetView topLeftCell="A7" zoomScale="85" zoomScaleNormal="85" workbookViewId="0">
      <selection activeCell="H25" sqref="H25"/>
    </sheetView>
  </sheetViews>
  <sheetFormatPr defaultRowHeight="15" x14ac:dyDescent="0.25"/>
  <cols>
    <col min="1" max="1" width="7.7109375" customWidth="1"/>
    <col min="2" max="4" width="21.7109375" customWidth="1"/>
    <col min="7" max="7" width="7.7109375" customWidth="1"/>
    <col min="8" max="10" width="21.7109375" customWidth="1"/>
  </cols>
  <sheetData>
    <row r="1" spans="1:10" x14ac:dyDescent="0.25">
      <c r="A1" s="39" t="s">
        <v>0</v>
      </c>
      <c r="B1" s="39"/>
      <c r="C1" s="39"/>
      <c r="D1" s="39"/>
      <c r="G1" s="39" t="s">
        <v>0</v>
      </c>
      <c r="H1" s="39"/>
      <c r="I1" s="39"/>
      <c r="J1" s="39"/>
    </row>
    <row r="2" spans="1:10" ht="15.75" thickBot="1" x14ac:dyDescent="0.3">
      <c r="A2" s="40"/>
      <c r="B2" s="40"/>
      <c r="C2" s="40"/>
      <c r="D2" s="40"/>
      <c r="G2" s="40"/>
      <c r="H2" s="40"/>
      <c r="I2" s="40"/>
      <c r="J2" s="40"/>
    </row>
    <row r="4" spans="1:10" ht="15" customHeight="1" x14ac:dyDescent="0.25">
      <c r="G4" s="47" t="s">
        <v>27</v>
      </c>
      <c r="H4" s="47"/>
      <c r="I4" s="47"/>
      <c r="J4" s="47"/>
    </row>
    <row r="5" spans="1:10" x14ac:dyDescent="0.25">
      <c r="G5" s="47"/>
      <c r="H5" s="47"/>
      <c r="I5" s="47"/>
      <c r="J5" s="47"/>
    </row>
    <row r="6" spans="1:10" x14ac:dyDescent="0.25">
      <c r="G6" s="14"/>
      <c r="H6" s="14"/>
      <c r="I6" s="14"/>
      <c r="J6" s="14"/>
    </row>
    <row r="7" spans="1:10" x14ac:dyDescent="0.25">
      <c r="A7" s="41" t="s">
        <v>1</v>
      </c>
      <c r="B7" s="41" t="s">
        <v>2</v>
      </c>
      <c r="C7" s="42" t="s">
        <v>3</v>
      </c>
      <c r="D7" s="43"/>
      <c r="G7" s="41" t="s">
        <v>1</v>
      </c>
      <c r="H7" s="41" t="s">
        <v>2</v>
      </c>
      <c r="I7" s="48" t="s">
        <v>3</v>
      </c>
      <c r="J7" s="48"/>
    </row>
    <row r="8" spans="1:10" x14ac:dyDescent="0.25">
      <c r="A8" s="41"/>
      <c r="B8" s="41"/>
      <c r="C8" s="44">
        <v>2019</v>
      </c>
      <c r="D8" s="45"/>
      <c r="G8" s="41"/>
      <c r="H8" s="41"/>
      <c r="I8" s="41">
        <v>2019</v>
      </c>
      <c r="J8" s="41"/>
    </row>
    <row r="9" spans="1:10" x14ac:dyDescent="0.25">
      <c r="A9" s="41"/>
      <c r="B9" s="41"/>
      <c r="C9" s="1" t="s">
        <v>4</v>
      </c>
      <c r="D9" s="1" t="s">
        <v>5</v>
      </c>
      <c r="G9" s="41"/>
      <c r="H9" s="41"/>
      <c r="I9" s="8" t="s">
        <v>4</v>
      </c>
      <c r="J9" s="8" t="s">
        <v>5</v>
      </c>
    </row>
    <row r="10" spans="1:10" x14ac:dyDescent="0.25">
      <c r="A10" s="2">
        <v>1</v>
      </c>
      <c r="B10" s="3" t="s">
        <v>6</v>
      </c>
      <c r="C10" s="4">
        <v>4254.6000000000004</v>
      </c>
      <c r="D10" s="5">
        <v>26535.940200000001</v>
      </c>
      <c r="G10" s="2">
        <v>1</v>
      </c>
      <c r="H10" s="3" t="s">
        <v>6</v>
      </c>
      <c r="I10" s="12">
        <f>((((C10-$C$31)*(0-1))/($C$30-$C$31))+1)</f>
        <v>0.65746944682675812</v>
      </c>
      <c r="J10" s="13">
        <f>((((D10-$D$31)*(0-1))/($D$30-$D$31))+1)</f>
        <v>0.68582930107132056</v>
      </c>
    </row>
    <row r="11" spans="1:10" x14ac:dyDescent="0.25">
      <c r="A11" s="2">
        <v>2</v>
      </c>
      <c r="B11" s="3" t="s">
        <v>7</v>
      </c>
      <c r="C11" s="4">
        <v>6408.7</v>
      </c>
      <c r="D11" s="5">
        <v>39830.070500000002</v>
      </c>
      <c r="G11" s="2">
        <v>2</v>
      </c>
      <c r="H11" s="3" t="s">
        <v>7</v>
      </c>
      <c r="I11" s="12">
        <f t="shared" ref="I11:I29" si="0">((((C11-$C$31)*(0-1))/($C$30-$C$31))+1)</f>
        <v>0.36880896226415094</v>
      </c>
      <c r="J11" s="13">
        <f t="shared" ref="J11:J29" si="1">((((D11-$D$31)*(0-1))/($D$30-$D$31))+1)</f>
        <v>0.4272084730932022</v>
      </c>
    </row>
    <row r="12" spans="1:10" x14ac:dyDescent="0.25">
      <c r="A12" s="2">
        <v>3</v>
      </c>
      <c r="B12" s="3" t="s">
        <v>8</v>
      </c>
      <c r="C12" s="4">
        <v>7794.1</v>
      </c>
      <c r="D12" s="5">
        <v>52697.145499999999</v>
      </c>
      <c r="G12" s="2">
        <v>3</v>
      </c>
      <c r="H12" s="3" t="s">
        <v>8</v>
      </c>
      <c r="I12" s="12">
        <f t="shared" si="0"/>
        <v>0.18315823327615777</v>
      </c>
      <c r="J12" s="13">
        <f t="shared" si="1"/>
        <v>0.17689547667578731</v>
      </c>
    </row>
    <row r="13" spans="1:10" x14ac:dyDescent="0.25">
      <c r="A13" s="2">
        <v>4</v>
      </c>
      <c r="B13" s="3" t="s">
        <v>9</v>
      </c>
      <c r="C13" s="4">
        <v>5354.1</v>
      </c>
      <c r="D13" s="5">
        <v>34260.885900000001</v>
      </c>
      <c r="G13" s="2">
        <v>4</v>
      </c>
      <c r="H13" s="3" t="s">
        <v>9</v>
      </c>
      <c r="I13" s="12">
        <f t="shared" si="0"/>
        <v>0.51013078902229836</v>
      </c>
      <c r="J13" s="13">
        <f t="shared" si="1"/>
        <v>0.53555005692851221</v>
      </c>
    </row>
    <row r="14" spans="1:10" x14ac:dyDescent="0.25">
      <c r="A14" s="2">
        <v>5</v>
      </c>
      <c r="B14" s="3" t="s">
        <v>10</v>
      </c>
      <c r="C14" s="4">
        <v>3014.6</v>
      </c>
      <c r="D14" s="5">
        <v>19278.366999999998</v>
      </c>
      <c r="G14" s="2">
        <v>5</v>
      </c>
      <c r="H14" s="3" t="s">
        <v>10</v>
      </c>
      <c r="I14" s="12">
        <f t="shared" si="0"/>
        <v>0.82363582761578047</v>
      </c>
      <c r="J14" s="13">
        <f t="shared" si="1"/>
        <v>0.82701639249736159</v>
      </c>
    </row>
    <row r="15" spans="1:10" x14ac:dyDescent="0.25">
      <c r="A15" s="2">
        <v>6</v>
      </c>
      <c r="B15" s="3" t="s">
        <v>11</v>
      </c>
      <c r="C15" s="4">
        <v>7216.5</v>
      </c>
      <c r="D15" s="5">
        <v>45500.032500000001</v>
      </c>
      <c r="G15" s="2">
        <v>6</v>
      </c>
      <c r="H15" s="3" t="s">
        <v>11</v>
      </c>
      <c r="I15" s="12">
        <f t="shared" si="0"/>
        <v>0.26055960548885071</v>
      </c>
      <c r="J15" s="13">
        <f t="shared" si="1"/>
        <v>0.31690638984639752</v>
      </c>
    </row>
    <row r="16" spans="1:10" x14ac:dyDescent="0.25">
      <c r="A16" s="2">
        <v>7</v>
      </c>
      <c r="B16" s="3" t="s">
        <v>12</v>
      </c>
      <c r="C16" s="4">
        <v>6469.2</v>
      </c>
      <c r="D16" s="5">
        <v>40885.343999999997</v>
      </c>
      <c r="G16" s="2">
        <v>7</v>
      </c>
      <c r="H16" s="3" t="s">
        <v>12</v>
      </c>
      <c r="I16" s="12">
        <f t="shared" si="0"/>
        <v>0.36070165094339623</v>
      </c>
      <c r="J16" s="13">
        <f t="shared" si="1"/>
        <v>0.40667943507757764</v>
      </c>
    </row>
    <row r="17" spans="1:10" x14ac:dyDescent="0.25">
      <c r="A17" s="2">
        <v>8</v>
      </c>
      <c r="B17" s="3" t="s">
        <v>13</v>
      </c>
      <c r="C17" s="4">
        <v>6849.7</v>
      </c>
      <c r="D17" s="5">
        <v>43338.051899999999</v>
      </c>
      <c r="G17" s="2">
        <v>8</v>
      </c>
      <c r="H17" s="3" t="s">
        <v>13</v>
      </c>
      <c r="I17" s="12">
        <f t="shared" si="0"/>
        <v>0.30971269296740989</v>
      </c>
      <c r="J17" s="13">
        <f t="shared" si="1"/>
        <v>0.35896504281782426</v>
      </c>
    </row>
    <row r="18" spans="1:10" x14ac:dyDescent="0.25">
      <c r="A18" s="2">
        <v>9</v>
      </c>
      <c r="B18" s="3" t="s">
        <v>14</v>
      </c>
      <c r="C18" s="4">
        <v>6893.6</v>
      </c>
      <c r="D18" s="5">
        <v>43567.552000000003</v>
      </c>
      <c r="G18" s="2">
        <v>9</v>
      </c>
      <c r="H18" s="3" t="s">
        <v>14</v>
      </c>
      <c r="I18" s="12">
        <f t="shared" si="0"/>
        <v>0.3038298670668953</v>
      </c>
      <c r="J18" s="13">
        <f t="shared" si="1"/>
        <v>0.3545004028192934</v>
      </c>
    </row>
    <row r="19" spans="1:10" x14ac:dyDescent="0.25">
      <c r="A19" s="2">
        <v>10</v>
      </c>
      <c r="B19" s="3" t="s">
        <v>15</v>
      </c>
      <c r="C19" s="4">
        <v>4339.5</v>
      </c>
      <c r="D19" s="5">
        <v>29226.532500000001</v>
      </c>
      <c r="G19" s="2">
        <v>10</v>
      </c>
      <c r="H19" s="3" t="s">
        <v>15</v>
      </c>
      <c r="I19" s="12">
        <f t="shared" si="0"/>
        <v>0.646092409948542</v>
      </c>
      <c r="J19" s="13">
        <f t="shared" si="1"/>
        <v>0.63348716264820382</v>
      </c>
    </row>
    <row r="20" spans="1:10" x14ac:dyDescent="0.25">
      <c r="A20" s="2">
        <v>11</v>
      </c>
      <c r="B20" s="3" t="s">
        <v>16</v>
      </c>
      <c r="C20" s="4">
        <v>9160.9</v>
      </c>
      <c r="D20" s="5">
        <v>61790.270499999999</v>
      </c>
      <c r="G20" s="2">
        <v>11</v>
      </c>
      <c r="H20" s="3" t="s">
        <v>16</v>
      </c>
      <c r="I20" s="12">
        <f t="shared" si="0"/>
        <v>0</v>
      </c>
      <c r="J20" s="13">
        <f t="shared" si="1"/>
        <v>0</v>
      </c>
    </row>
    <row r="21" spans="1:10" x14ac:dyDescent="0.25">
      <c r="A21" s="2">
        <v>12</v>
      </c>
      <c r="B21" s="3" t="s">
        <v>17</v>
      </c>
      <c r="C21" s="4">
        <v>7064.3</v>
      </c>
      <c r="D21" s="5">
        <v>43982.3318</v>
      </c>
      <c r="G21" s="2">
        <v>12</v>
      </c>
      <c r="H21" s="3" t="s">
        <v>17</v>
      </c>
      <c r="I21" s="12">
        <f t="shared" si="0"/>
        <v>0.28095518867924518</v>
      </c>
      <c r="J21" s="13">
        <f t="shared" si="1"/>
        <v>0.34643137589659223</v>
      </c>
    </row>
    <row r="22" spans="1:10" x14ac:dyDescent="0.25">
      <c r="A22" s="2">
        <v>13</v>
      </c>
      <c r="B22" s="3" t="s">
        <v>18</v>
      </c>
      <c r="C22" s="4">
        <v>4224.3</v>
      </c>
      <c r="D22" s="5">
        <v>26241.351600000002</v>
      </c>
      <c r="G22" s="2">
        <v>13</v>
      </c>
      <c r="H22" s="3" t="s">
        <v>18</v>
      </c>
      <c r="I22" s="12">
        <f t="shared" si="0"/>
        <v>0.66152980274442541</v>
      </c>
      <c r="J22" s="13">
        <f t="shared" si="1"/>
        <v>0.69156015716537533</v>
      </c>
    </row>
    <row r="23" spans="1:10" x14ac:dyDescent="0.25">
      <c r="A23" s="2">
        <v>14</v>
      </c>
      <c r="B23" s="3" t="s">
        <v>19</v>
      </c>
      <c r="C23" s="4">
        <v>2484.9</v>
      </c>
      <c r="D23" s="5">
        <v>15376.5612</v>
      </c>
      <c r="G23" s="2">
        <v>14</v>
      </c>
      <c r="H23" s="3" t="s">
        <v>19</v>
      </c>
      <c r="I23" s="12">
        <f t="shared" si="0"/>
        <v>0.89461835334476847</v>
      </c>
      <c r="J23" s="13">
        <f t="shared" si="1"/>
        <v>0.90292118836097846</v>
      </c>
    </row>
    <row r="24" spans="1:10" x14ac:dyDescent="0.25">
      <c r="A24" s="2">
        <v>15</v>
      </c>
      <c r="B24" s="3" t="s">
        <v>20</v>
      </c>
      <c r="C24" s="4">
        <v>3723.9</v>
      </c>
      <c r="D24" s="5">
        <v>22901.985000000001</v>
      </c>
      <c r="G24" s="2">
        <v>15</v>
      </c>
      <c r="H24" s="3" t="s">
        <v>20</v>
      </c>
      <c r="I24" s="12">
        <f t="shared" si="0"/>
        <v>0.72858597770154376</v>
      </c>
      <c r="J24" s="13">
        <f t="shared" si="1"/>
        <v>0.75652339549127579</v>
      </c>
    </row>
    <row r="25" spans="1:10" x14ac:dyDescent="0.25">
      <c r="A25" s="2">
        <v>16</v>
      </c>
      <c r="B25" s="3" t="s">
        <v>21</v>
      </c>
      <c r="C25" s="4">
        <v>2373.6</v>
      </c>
      <c r="D25" s="5">
        <v>14621.376</v>
      </c>
      <c r="G25" s="2">
        <v>16</v>
      </c>
      <c r="H25" s="3" t="s">
        <v>21</v>
      </c>
      <c r="I25" s="12">
        <f t="shared" si="0"/>
        <v>0.90953312607204118</v>
      </c>
      <c r="J25" s="13">
        <f t="shared" si="1"/>
        <v>0.91761238043548521</v>
      </c>
    </row>
    <row r="26" spans="1:10" x14ac:dyDescent="0.25">
      <c r="A26" s="2">
        <v>17</v>
      </c>
      <c r="B26" s="3" t="s">
        <v>22</v>
      </c>
      <c r="C26" s="4">
        <v>3779.5</v>
      </c>
      <c r="D26" s="5">
        <v>23225.0275</v>
      </c>
      <c r="G26" s="2">
        <v>17</v>
      </c>
      <c r="H26" s="3" t="s">
        <v>22</v>
      </c>
      <c r="I26" s="12">
        <f t="shared" si="0"/>
        <v>0.72113529159519718</v>
      </c>
      <c r="J26" s="13">
        <f t="shared" si="1"/>
        <v>0.75023900403904809</v>
      </c>
    </row>
    <row r="27" spans="1:10" x14ac:dyDescent="0.25">
      <c r="A27" s="2">
        <v>18</v>
      </c>
      <c r="B27" s="3" t="s">
        <v>23</v>
      </c>
      <c r="C27" s="4">
        <v>1744.4</v>
      </c>
      <c r="D27" s="5">
        <v>10754.226000000001</v>
      </c>
      <c r="G27" s="2">
        <v>18</v>
      </c>
      <c r="H27" s="3" t="s">
        <v>23</v>
      </c>
      <c r="I27" s="12">
        <f t="shared" si="0"/>
        <v>0.99384916380789023</v>
      </c>
      <c r="J27" s="13">
        <f t="shared" si="1"/>
        <v>0.99284299066318704</v>
      </c>
    </row>
    <row r="28" spans="1:10" x14ac:dyDescent="0.25">
      <c r="A28" s="2">
        <v>19</v>
      </c>
      <c r="B28" s="3" t="s">
        <v>24</v>
      </c>
      <c r="C28" s="4">
        <v>1698.5</v>
      </c>
      <c r="D28" s="5">
        <v>10386.327499999999</v>
      </c>
      <c r="G28" s="2">
        <v>19</v>
      </c>
      <c r="H28" s="3" t="s">
        <v>24</v>
      </c>
      <c r="I28" s="12">
        <f t="shared" si="0"/>
        <v>1</v>
      </c>
      <c r="J28" s="13">
        <f t="shared" si="1"/>
        <v>1</v>
      </c>
    </row>
    <row r="29" spans="1:10" x14ac:dyDescent="0.25">
      <c r="A29" s="2">
        <v>20</v>
      </c>
      <c r="B29" s="3" t="s">
        <v>25</v>
      </c>
      <c r="C29" s="4">
        <v>1813.6</v>
      </c>
      <c r="D29" s="5">
        <v>11311.34</v>
      </c>
      <c r="G29" s="2">
        <v>20</v>
      </c>
      <c r="H29" s="3" t="s">
        <v>25</v>
      </c>
      <c r="I29" s="12">
        <f t="shared" si="0"/>
        <v>0.98457600771869636</v>
      </c>
      <c r="J29" s="13">
        <f t="shared" si="1"/>
        <v>0.9820050282913122</v>
      </c>
    </row>
    <row r="30" spans="1:10" x14ac:dyDescent="0.25">
      <c r="A30" s="49" t="s">
        <v>28</v>
      </c>
      <c r="B30" s="49"/>
      <c r="C30" s="10">
        <f>MAX(C10:C29)</f>
        <v>9160.9</v>
      </c>
      <c r="D30" s="10">
        <f>MAX(D10:D29)</f>
        <v>61790.270499999999</v>
      </c>
    </row>
    <row r="31" spans="1:10" x14ac:dyDescent="0.25">
      <c r="A31" s="46" t="s">
        <v>29</v>
      </c>
      <c r="B31" s="46"/>
      <c r="C31" s="10">
        <f>MIN(C10:C29)</f>
        <v>1698.5</v>
      </c>
      <c r="D31" s="11">
        <f>MIN(D10:D29)</f>
        <v>10386.327499999999</v>
      </c>
    </row>
  </sheetData>
  <mergeCells count="13">
    <mergeCell ref="A31:B31"/>
    <mergeCell ref="G4:J5"/>
    <mergeCell ref="G1:J2"/>
    <mergeCell ref="G7:G9"/>
    <mergeCell ref="H7:H9"/>
    <mergeCell ref="I7:J7"/>
    <mergeCell ref="I8:J8"/>
    <mergeCell ref="A1:D2"/>
    <mergeCell ref="A7:A9"/>
    <mergeCell ref="B7:B9"/>
    <mergeCell ref="C7:D7"/>
    <mergeCell ref="C8:D8"/>
    <mergeCell ref="A30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D4B1-1B6A-4D5D-91A0-492CF97A41B0}">
  <dimension ref="A1:I79"/>
  <sheetViews>
    <sheetView topLeftCell="A22" zoomScale="70" zoomScaleNormal="70" workbookViewId="0">
      <selection activeCell="E70" sqref="E70"/>
    </sheetView>
  </sheetViews>
  <sheetFormatPr defaultRowHeight="15" x14ac:dyDescent="0.25"/>
  <cols>
    <col min="1" max="1" width="7.7109375" customWidth="1"/>
    <col min="2" max="9" width="21.7109375" customWidth="1"/>
  </cols>
  <sheetData>
    <row r="1" spans="1:8" x14ac:dyDescent="0.25">
      <c r="A1" s="39" t="s">
        <v>30</v>
      </c>
      <c r="B1" s="39"/>
      <c r="C1" s="39"/>
      <c r="D1" s="39"/>
    </row>
    <row r="2" spans="1:8" ht="15.75" thickBot="1" x14ac:dyDescent="0.3">
      <c r="A2" s="40"/>
      <c r="B2" s="40"/>
      <c r="C2" s="40"/>
      <c r="D2" s="40"/>
    </row>
    <row r="4" spans="1:8" x14ac:dyDescent="0.25">
      <c r="A4" s="41" t="s">
        <v>1</v>
      </c>
      <c r="B4" s="41" t="s">
        <v>2</v>
      </c>
      <c r="C4" s="48" t="s">
        <v>3</v>
      </c>
      <c r="D4" s="48"/>
      <c r="F4" s="33"/>
      <c r="G4" s="33"/>
      <c r="H4" s="33"/>
    </row>
    <row r="5" spans="1:8" x14ac:dyDescent="0.25">
      <c r="A5" s="41"/>
      <c r="B5" s="41"/>
      <c r="C5" s="41">
        <v>2019</v>
      </c>
      <c r="D5" s="41"/>
      <c r="F5" s="33"/>
      <c r="G5" s="33"/>
      <c r="H5" s="33"/>
    </row>
    <row r="6" spans="1:8" x14ac:dyDescent="0.25">
      <c r="A6" s="41"/>
      <c r="B6" s="41"/>
      <c r="C6" s="8" t="s">
        <v>4</v>
      </c>
      <c r="D6" s="8" t="s">
        <v>5</v>
      </c>
      <c r="F6" s="30"/>
      <c r="G6" s="30"/>
      <c r="H6" s="30"/>
    </row>
    <row r="7" spans="1:8" x14ac:dyDescent="0.25">
      <c r="A7" s="2">
        <v>1</v>
      </c>
      <c r="B7" s="3" t="s">
        <v>6</v>
      </c>
      <c r="C7" s="37">
        <v>0.65746944682675812</v>
      </c>
      <c r="D7" s="37">
        <v>0.68582930107132056</v>
      </c>
      <c r="E7" s="27"/>
      <c r="F7" s="31"/>
      <c r="G7" s="31"/>
      <c r="H7" s="31"/>
    </row>
    <row r="8" spans="1:8" x14ac:dyDescent="0.25">
      <c r="A8" s="2">
        <v>2</v>
      </c>
      <c r="B8" s="3" t="s">
        <v>7</v>
      </c>
      <c r="C8" s="37">
        <v>0.36880896226415094</v>
      </c>
      <c r="D8" s="37">
        <v>0.4272084730932022</v>
      </c>
      <c r="E8" s="27"/>
      <c r="F8" s="32"/>
      <c r="G8" s="32"/>
      <c r="H8" s="32"/>
    </row>
    <row r="9" spans="1:8" x14ac:dyDescent="0.25">
      <c r="A9" s="2">
        <v>3</v>
      </c>
      <c r="B9" s="3" t="s">
        <v>8</v>
      </c>
      <c r="C9" s="37">
        <v>0.18315823327615777</v>
      </c>
      <c r="D9" s="37">
        <v>0.17689547667578731</v>
      </c>
      <c r="E9" s="27"/>
    </row>
    <row r="10" spans="1:8" x14ac:dyDescent="0.25">
      <c r="A10" s="2">
        <v>4</v>
      </c>
      <c r="B10" s="3" t="s">
        <v>9</v>
      </c>
      <c r="C10" s="37">
        <v>0.51013078902229836</v>
      </c>
      <c r="D10" s="37">
        <v>0.53555005692851221</v>
      </c>
      <c r="E10" s="27"/>
    </row>
    <row r="11" spans="1:8" x14ac:dyDescent="0.25">
      <c r="A11" s="2">
        <v>5</v>
      </c>
      <c r="B11" s="3" t="s">
        <v>10</v>
      </c>
      <c r="C11" s="37">
        <v>0.82363582761578047</v>
      </c>
      <c r="D11" s="37">
        <v>0.82701639249736159</v>
      </c>
      <c r="E11" s="27"/>
    </row>
    <row r="12" spans="1:8" x14ac:dyDescent="0.25">
      <c r="A12" s="2">
        <v>6</v>
      </c>
      <c r="B12" s="3" t="s">
        <v>11</v>
      </c>
      <c r="C12" s="37">
        <v>0.26055960548885071</v>
      </c>
      <c r="D12" s="37">
        <v>0.31690638984639752</v>
      </c>
      <c r="E12" s="27"/>
    </row>
    <row r="13" spans="1:8" x14ac:dyDescent="0.25">
      <c r="A13" s="2">
        <v>7</v>
      </c>
      <c r="B13" s="3" t="s">
        <v>12</v>
      </c>
      <c r="C13" s="37">
        <v>0.36070165094339623</v>
      </c>
      <c r="D13" s="37">
        <v>0.40667943507757764</v>
      </c>
      <c r="E13" s="27"/>
    </row>
    <row r="14" spans="1:8" x14ac:dyDescent="0.25">
      <c r="A14" s="2">
        <v>8</v>
      </c>
      <c r="B14" s="3" t="s">
        <v>13</v>
      </c>
      <c r="C14" s="37">
        <v>0.30971269296740989</v>
      </c>
      <c r="D14" s="37">
        <v>0.35896504281782426</v>
      </c>
      <c r="E14" s="27"/>
    </row>
    <row r="15" spans="1:8" x14ac:dyDescent="0.25">
      <c r="A15" s="2">
        <v>9</v>
      </c>
      <c r="B15" s="3" t="s">
        <v>14</v>
      </c>
      <c r="C15" s="37">
        <v>0.3038298670668953</v>
      </c>
      <c r="D15" s="37">
        <v>0.3545004028192934</v>
      </c>
      <c r="E15" s="27"/>
    </row>
    <row r="16" spans="1:8" x14ac:dyDescent="0.25">
      <c r="A16" s="2">
        <v>10</v>
      </c>
      <c r="B16" s="3" t="s">
        <v>15</v>
      </c>
      <c r="C16" s="37">
        <v>0.646092409948542</v>
      </c>
      <c r="D16" s="37">
        <v>0.63348716264820382</v>
      </c>
      <c r="E16" s="27"/>
    </row>
    <row r="17" spans="1:6" x14ac:dyDescent="0.25">
      <c r="A17" s="2">
        <v>11</v>
      </c>
      <c r="B17" s="3" t="s">
        <v>16</v>
      </c>
      <c r="C17" s="37">
        <v>0</v>
      </c>
      <c r="D17" s="37">
        <v>0</v>
      </c>
      <c r="E17" s="27"/>
    </row>
    <row r="18" spans="1:6" x14ac:dyDescent="0.25">
      <c r="A18" s="2">
        <v>12</v>
      </c>
      <c r="B18" s="3" t="s">
        <v>17</v>
      </c>
      <c r="C18" s="37">
        <v>0.28095518867924518</v>
      </c>
      <c r="D18" s="37">
        <v>0.34643137589659223</v>
      </c>
      <c r="E18" s="27"/>
    </row>
    <row r="19" spans="1:6" x14ac:dyDescent="0.25">
      <c r="A19" s="2">
        <v>13</v>
      </c>
      <c r="B19" s="3" t="s">
        <v>18</v>
      </c>
      <c r="C19" s="37">
        <v>0.66152980274442541</v>
      </c>
      <c r="D19" s="37">
        <v>0.69156015716537533</v>
      </c>
      <c r="E19" s="27"/>
    </row>
    <row r="20" spans="1:6" x14ac:dyDescent="0.25">
      <c r="A20" s="2">
        <v>14</v>
      </c>
      <c r="B20" s="3" t="s">
        <v>19</v>
      </c>
      <c r="C20" s="37">
        <v>0.89461835334476847</v>
      </c>
      <c r="D20" s="37">
        <v>0.90292118836097846</v>
      </c>
      <c r="E20" s="27"/>
    </row>
    <row r="21" spans="1:6" x14ac:dyDescent="0.25">
      <c r="A21" s="2">
        <v>15</v>
      </c>
      <c r="B21" s="3" t="s">
        <v>20</v>
      </c>
      <c r="C21" s="37">
        <v>0.72858597770154376</v>
      </c>
      <c r="D21" s="37">
        <v>0.75652339549127579</v>
      </c>
      <c r="E21" s="27"/>
    </row>
    <row r="22" spans="1:6" x14ac:dyDescent="0.25">
      <c r="A22" s="2">
        <v>16</v>
      </c>
      <c r="B22" s="3" t="s">
        <v>21</v>
      </c>
      <c r="C22" s="37">
        <v>0.90953312607204118</v>
      </c>
      <c r="D22" s="37">
        <v>0.91761238043548521</v>
      </c>
      <c r="E22" s="27"/>
    </row>
    <row r="23" spans="1:6" x14ac:dyDescent="0.25">
      <c r="A23" s="2">
        <v>17</v>
      </c>
      <c r="B23" s="3" t="s">
        <v>22</v>
      </c>
      <c r="C23" s="37">
        <v>0.72113529159519718</v>
      </c>
      <c r="D23" s="37">
        <v>0.75023900403904809</v>
      </c>
      <c r="E23" s="27"/>
      <c r="F23" s="36"/>
    </row>
    <row r="24" spans="1:6" x14ac:dyDescent="0.25">
      <c r="A24" s="2">
        <v>18</v>
      </c>
      <c r="B24" s="3" t="s">
        <v>23</v>
      </c>
      <c r="C24" s="37">
        <v>0.99384916380789023</v>
      </c>
      <c r="D24" s="37">
        <v>0.99284299066318704</v>
      </c>
      <c r="E24" s="27"/>
    </row>
    <row r="25" spans="1:6" x14ac:dyDescent="0.25">
      <c r="A25" s="2">
        <v>19</v>
      </c>
      <c r="B25" s="3" t="s">
        <v>24</v>
      </c>
      <c r="C25" s="37">
        <v>1</v>
      </c>
      <c r="D25" s="37">
        <v>1</v>
      </c>
      <c r="E25" s="27"/>
    </row>
    <row r="26" spans="1:6" x14ac:dyDescent="0.25">
      <c r="A26" s="2">
        <v>20</v>
      </c>
      <c r="B26" s="3" t="s">
        <v>25</v>
      </c>
      <c r="C26" s="37">
        <v>0.98457600771869636</v>
      </c>
      <c r="D26" s="37">
        <v>0.9820050282913122</v>
      </c>
      <c r="E26" s="27"/>
    </row>
    <row r="28" spans="1:6" x14ac:dyDescent="0.25">
      <c r="A28" s="19" t="s">
        <v>31</v>
      </c>
      <c r="B28" s="19"/>
      <c r="C28" s="19"/>
      <c r="D28" s="9" t="s">
        <v>43</v>
      </c>
      <c r="E28" s="8" t="s">
        <v>4</v>
      </c>
      <c r="F28" s="8" t="s">
        <v>5</v>
      </c>
    </row>
    <row r="29" spans="1:6" x14ac:dyDescent="0.25">
      <c r="A29" s="55" t="s">
        <v>54</v>
      </c>
      <c r="B29" s="55"/>
      <c r="C29" s="55"/>
      <c r="D29" s="9">
        <v>1</v>
      </c>
      <c r="E29" s="37">
        <v>0</v>
      </c>
      <c r="F29" s="37">
        <v>0</v>
      </c>
    </row>
    <row r="30" spans="1:6" x14ac:dyDescent="0.25">
      <c r="A30" s="55" t="s">
        <v>32</v>
      </c>
      <c r="B30" s="55"/>
      <c r="C30" s="55"/>
      <c r="D30" s="9">
        <v>2</v>
      </c>
      <c r="E30" s="37">
        <v>0.72858597770154399</v>
      </c>
      <c r="F30" s="37">
        <v>0.75652339549127601</v>
      </c>
    </row>
    <row r="31" spans="1:6" x14ac:dyDescent="0.25">
      <c r="A31" s="55" t="s">
        <v>55</v>
      </c>
      <c r="B31" s="55"/>
      <c r="C31" s="55"/>
      <c r="D31" s="9">
        <v>3</v>
      </c>
      <c r="E31" s="37">
        <v>1</v>
      </c>
      <c r="F31" s="37">
        <v>1</v>
      </c>
    </row>
    <row r="33" spans="1:9" x14ac:dyDescent="0.25">
      <c r="A33" s="54" t="s">
        <v>33</v>
      </c>
      <c r="B33" s="54"/>
      <c r="C33" s="56"/>
    </row>
    <row r="34" spans="1:9" x14ac:dyDescent="0.25">
      <c r="A34" s="41" t="s">
        <v>1</v>
      </c>
      <c r="B34" s="41" t="s">
        <v>34</v>
      </c>
      <c r="C34" s="42" t="s">
        <v>3</v>
      </c>
      <c r="D34" s="57"/>
      <c r="E34" s="57"/>
      <c r="F34" s="57"/>
      <c r="G34" s="43"/>
      <c r="H34" s="50" t="s">
        <v>35</v>
      </c>
      <c r="I34" s="49" t="s">
        <v>36</v>
      </c>
    </row>
    <row r="35" spans="1:9" x14ac:dyDescent="0.25">
      <c r="A35" s="41"/>
      <c r="B35" s="41"/>
      <c r="C35" s="44">
        <v>2019</v>
      </c>
      <c r="D35" s="53"/>
      <c r="E35" s="53"/>
      <c r="F35" s="53"/>
      <c r="G35" s="45"/>
      <c r="H35" s="51"/>
      <c r="I35" s="49"/>
    </row>
    <row r="36" spans="1:9" x14ac:dyDescent="0.25">
      <c r="A36" s="41"/>
      <c r="B36" s="41"/>
      <c r="C36" s="20" t="s">
        <v>4</v>
      </c>
      <c r="D36" s="20" t="s">
        <v>5</v>
      </c>
      <c r="E36" s="9" t="s">
        <v>37</v>
      </c>
      <c r="F36" s="9" t="s">
        <v>38</v>
      </c>
      <c r="G36" s="9" t="s">
        <v>39</v>
      </c>
      <c r="H36" s="52"/>
      <c r="I36" s="49"/>
    </row>
    <row r="37" spans="1:9" x14ac:dyDescent="0.25">
      <c r="A37" s="6">
        <v>1</v>
      </c>
      <c r="B37" s="3" t="s">
        <v>6</v>
      </c>
      <c r="C37" s="37">
        <v>0.65746944682675812</v>
      </c>
      <c r="D37" s="37">
        <v>0.68582930107132056</v>
      </c>
      <c r="E37" s="21">
        <f>SQRT(((C37-$E$29)^2)+((D37-$F$29)^2))</f>
        <v>0.95006731536173761</v>
      </c>
      <c r="F37" s="21">
        <f>SQRT(((C37-$E$30)^2)+((D37-$F$30)^2))</f>
        <v>0.10027569969599787</v>
      </c>
      <c r="G37" s="21">
        <f>SQRT(((C37-$E$31)^2)+((D37-$F$31)^2))</f>
        <v>0.46479071410958933</v>
      </c>
      <c r="H37" s="21">
        <f>MIN(E37:G37)</f>
        <v>0.10027569969599787</v>
      </c>
      <c r="I37" s="21" t="s">
        <v>38</v>
      </c>
    </row>
    <row r="38" spans="1:9" x14ac:dyDescent="0.25">
      <c r="A38" s="6">
        <v>2</v>
      </c>
      <c r="B38" s="3" t="s">
        <v>7</v>
      </c>
      <c r="C38" s="37">
        <v>0.36880896226415094</v>
      </c>
      <c r="D38" s="37">
        <v>0.4272084730932022</v>
      </c>
      <c r="E38" s="21">
        <f>SQRT(((C38-$E$29)^2)+((D38-$F$29)^2))</f>
        <v>0.56438207814297681</v>
      </c>
      <c r="F38" s="21">
        <f t="shared" ref="F38:F56" si="0">SQRT(((C38-$E$30)^2)+((D38-$F$30)^2))</f>
        <v>0.48773744878888226</v>
      </c>
      <c r="G38" s="21">
        <f t="shared" ref="G38:G56" si="1">SQRT(((C38-$E$31)^2)+((D38-$F$31)^2))</f>
        <v>0.85234515274874345</v>
      </c>
      <c r="H38" s="21">
        <f t="shared" ref="H38:H56" si="2">MIN(E38:G38)</f>
        <v>0.48773744878888226</v>
      </c>
      <c r="I38" s="21" t="s">
        <v>38</v>
      </c>
    </row>
    <row r="39" spans="1:9" x14ac:dyDescent="0.25">
      <c r="A39" s="6">
        <v>3</v>
      </c>
      <c r="B39" s="3" t="s">
        <v>8</v>
      </c>
      <c r="C39" s="37">
        <v>0.18315823327615777</v>
      </c>
      <c r="D39" s="37">
        <v>0.17689547667578731</v>
      </c>
      <c r="E39" s="21">
        <f t="shared" ref="E38:E56" si="3">SQRT(((C39-$E$29)^2)+((D39-$F$29)^2))</f>
        <v>0.25463493099965179</v>
      </c>
      <c r="F39" s="21">
        <f t="shared" si="0"/>
        <v>0.79590197176495248</v>
      </c>
      <c r="G39" s="21">
        <f t="shared" si="1"/>
        <v>1.1596255982778698</v>
      </c>
      <c r="H39" s="21">
        <f t="shared" si="2"/>
        <v>0.25463493099965179</v>
      </c>
      <c r="I39" s="21" t="s">
        <v>37</v>
      </c>
    </row>
    <row r="40" spans="1:9" x14ac:dyDescent="0.25">
      <c r="A40" s="6">
        <v>4</v>
      </c>
      <c r="B40" s="3" t="s">
        <v>9</v>
      </c>
      <c r="C40" s="37">
        <v>0.51013078902229836</v>
      </c>
      <c r="D40" s="37">
        <v>0.53555005692851221</v>
      </c>
      <c r="E40" s="21">
        <f t="shared" si="3"/>
        <v>0.73962644989524629</v>
      </c>
      <c r="F40" s="21">
        <f t="shared" si="0"/>
        <v>0.31072799329390755</v>
      </c>
      <c r="G40" s="21">
        <f t="shared" si="1"/>
        <v>0.67504488256931794</v>
      </c>
      <c r="H40" s="21">
        <f t="shared" si="2"/>
        <v>0.31072799329390755</v>
      </c>
      <c r="I40" s="21" t="s">
        <v>38</v>
      </c>
    </row>
    <row r="41" spans="1:9" x14ac:dyDescent="0.25">
      <c r="A41" s="6">
        <v>5</v>
      </c>
      <c r="B41" s="3" t="s">
        <v>10</v>
      </c>
      <c r="C41" s="37">
        <v>0.82363582761578047</v>
      </c>
      <c r="D41" s="37">
        <v>0.82701639249736159</v>
      </c>
      <c r="E41" s="21">
        <f t="shared" si="3"/>
        <v>1.167189826031602</v>
      </c>
      <c r="F41" s="21">
        <f t="shared" si="0"/>
        <v>0.11833738460697393</v>
      </c>
      <c r="G41" s="21">
        <f t="shared" si="1"/>
        <v>0.24703774967684103</v>
      </c>
      <c r="H41" s="21">
        <f t="shared" si="2"/>
        <v>0.11833738460697393</v>
      </c>
      <c r="I41" s="21" t="s">
        <v>38</v>
      </c>
    </row>
    <row r="42" spans="1:9" x14ac:dyDescent="0.25">
      <c r="A42" s="6">
        <v>6</v>
      </c>
      <c r="B42" s="3" t="s">
        <v>11</v>
      </c>
      <c r="C42" s="37">
        <v>0.26055960548885071</v>
      </c>
      <c r="D42" s="37">
        <v>0.31690638984639752</v>
      </c>
      <c r="E42" s="21">
        <f t="shared" si="3"/>
        <v>0.4102693845974647</v>
      </c>
      <c r="F42" s="21">
        <f t="shared" si="0"/>
        <v>0.64211509617726914</v>
      </c>
      <c r="G42" s="21">
        <f t="shared" si="1"/>
        <v>1.0066722293117487</v>
      </c>
      <c r="H42" s="21">
        <f t="shared" si="2"/>
        <v>0.4102693845974647</v>
      </c>
      <c r="I42" s="21" t="s">
        <v>37</v>
      </c>
    </row>
    <row r="43" spans="1:9" x14ac:dyDescent="0.25">
      <c r="A43" s="6">
        <v>7</v>
      </c>
      <c r="B43" s="3" t="s">
        <v>12</v>
      </c>
      <c r="C43" s="37">
        <v>0.36070165094339623</v>
      </c>
      <c r="D43" s="37">
        <v>0.40667943507757764</v>
      </c>
      <c r="E43" s="21">
        <f t="shared" si="3"/>
        <v>0.54359345462239461</v>
      </c>
      <c r="F43" s="21">
        <f t="shared" si="0"/>
        <v>0.50767083283584158</v>
      </c>
      <c r="G43" s="21">
        <f t="shared" si="1"/>
        <v>0.87219933035193375</v>
      </c>
      <c r="H43" s="21">
        <f t="shared" si="2"/>
        <v>0.50767083283584158</v>
      </c>
      <c r="I43" s="21" t="s">
        <v>38</v>
      </c>
    </row>
    <row r="44" spans="1:9" x14ac:dyDescent="0.25">
      <c r="A44" s="6">
        <v>8</v>
      </c>
      <c r="B44" s="3" t="s">
        <v>13</v>
      </c>
      <c r="C44" s="37">
        <v>0.30971269296740989</v>
      </c>
      <c r="D44" s="37">
        <v>0.35896504281782426</v>
      </c>
      <c r="E44" s="21">
        <f t="shared" si="3"/>
        <v>0.47410742891282304</v>
      </c>
      <c r="F44" s="21">
        <f t="shared" si="0"/>
        <v>0.57750105839244281</v>
      </c>
      <c r="G44" s="21">
        <f t="shared" si="1"/>
        <v>0.94203098812080444</v>
      </c>
      <c r="H44" s="21">
        <f t="shared" si="2"/>
        <v>0.47410742891282304</v>
      </c>
      <c r="I44" s="21" t="s">
        <v>37</v>
      </c>
    </row>
    <row r="45" spans="1:9" x14ac:dyDescent="0.25">
      <c r="A45" s="6">
        <v>9</v>
      </c>
      <c r="B45" s="3" t="s">
        <v>14</v>
      </c>
      <c r="C45" s="37">
        <v>0.3038298670668953</v>
      </c>
      <c r="D45" s="37">
        <v>0.3545004028192934</v>
      </c>
      <c r="E45" s="21">
        <f t="shared" si="3"/>
        <v>0.46688662833811007</v>
      </c>
      <c r="F45" s="21">
        <f t="shared" si="0"/>
        <v>0.58484206428608643</v>
      </c>
      <c r="G45" s="21">
        <f t="shared" si="1"/>
        <v>0.94938010509413517</v>
      </c>
      <c r="H45" s="21">
        <f t="shared" si="2"/>
        <v>0.46688662833811007</v>
      </c>
      <c r="I45" s="21" t="s">
        <v>37</v>
      </c>
    </row>
    <row r="46" spans="1:9" x14ac:dyDescent="0.25">
      <c r="A46" s="6">
        <v>10</v>
      </c>
      <c r="B46" s="3" t="s">
        <v>15</v>
      </c>
      <c r="C46" s="37">
        <v>0.646092409948542</v>
      </c>
      <c r="D46" s="37">
        <v>0.63348716264820382</v>
      </c>
      <c r="E46" s="21">
        <f t="shared" si="3"/>
        <v>0.90484329440693023</v>
      </c>
      <c r="F46" s="21">
        <f t="shared" si="0"/>
        <v>0.1481320468799166</v>
      </c>
      <c r="G46" s="21">
        <f t="shared" si="1"/>
        <v>0.50949214148963584</v>
      </c>
      <c r="H46" s="21">
        <f t="shared" si="2"/>
        <v>0.1481320468799166</v>
      </c>
      <c r="I46" s="21" t="s">
        <v>38</v>
      </c>
    </row>
    <row r="47" spans="1:9" x14ac:dyDescent="0.25">
      <c r="A47" s="6">
        <v>11</v>
      </c>
      <c r="B47" s="3" t="s">
        <v>16</v>
      </c>
      <c r="C47" s="37">
        <v>0</v>
      </c>
      <c r="D47" s="37">
        <v>0</v>
      </c>
      <c r="E47" s="21">
        <f t="shared" si="3"/>
        <v>0</v>
      </c>
      <c r="F47" s="21">
        <f t="shared" si="0"/>
        <v>1.0503167021565278</v>
      </c>
      <c r="G47" s="21">
        <f t="shared" si="1"/>
        <v>1.4142135623730951</v>
      </c>
      <c r="H47" s="21">
        <f t="shared" si="2"/>
        <v>0</v>
      </c>
      <c r="I47" s="21" t="s">
        <v>37</v>
      </c>
    </row>
    <row r="48" spans="1:9" x14ac:dyDescent="0.25">
      <c r="A48" s="6">
        <v>12</v>
      </c>
      <c r="B48" s="3" t="s">
        <v>17</v>
      </c>
      <c r="C48" s="37">
        <v>0.28095518867924518</v>
      </c>
      <c r="D48" s="37">
        <v>0.34643137589659223</v>
      </c>
      <c r="E48" s="21">
        <f t="shared" si="3"/>
        <v>0.44603869367062343</v>
      </c>
      <c r="F48" s="21">
        <f t="shared" si="0"/>
        <v>0.60708219197730739</v>
      </c>
      <c r="G48" s="21">
        <f t="shared" si="1"/>
        <v>0.97168790622283729</v>
      </c>
      <c r="H48" s="21">
        <f t="shared" si="2"/>
        <v>0.44603869367062343</v>
      </c>
      <c r="I48" s="21" t="s">
        <v>37</v>
      </c>
    </row>
    <row r="49" spans="1:9" x14ac:dyDescent="0.25">
      <c r="A49" s="6">
        <v>13</v>
      </c>
      <c r="B49" s="3" t="s">
        <v>18</v>
      </c>
      <c r="C49" s="37">
        <v>0.66152980274442541</v>
      </c>
      <c r="D49" s="37">
        <v>0.69156015716537533</v>
      </c>
      <c r="E49" s="21">
        <f t="shared" si="3"/>
        <v>0.9570146973258441</v>
      </c>
      <c r="F49" s="21">
        <f t="shared" si="0"/>
        <v>9.3363552490613094E-2</v>
      </c>
      <c r="G49" s="21">
        <f t="shared" si="1"/>
        <v>0.45792708052491887</v>
      </c>
      <c r="H49" s="21">
        <f t="shared" si="2"/>
        <v>9.3363552490613094E-2</v>
      </c>
      <c r="I49" s="21" t="s">
        <v>38</v>
      </c>
    </row>
    <row r="50" spans="1:9" x14ac:dyDescent="0.25">
      <c r="A50" s="6">
        <v>14</v>
      </c>
      <c r="B50" s="3" t="s">
        <v>19</v>
      </c>
      <c r="C50" s="37">
        <v>0.89461835334476847</v>
      </c>
      <c r="D50" s="37">
        <v>0.90292118836097846</v>
      </c>
      <c r="E50" s="21">
        <f t="shared" si="3"/>
        <v>1.2710659583721478</v>
      </c>
      <c r="F50" s="21">
        <f t="shared" si="0"/>
        <v>0.2213573209063868</v>
      </c>
      <c r="G50" s="21">
        <f t="shared" si="1"/>
        <v>0.14328149608729207</v>
      </c>
      <c r="H50" s="21">
        <f t="shared" si="2"/>
        <v>0.14328149608729207</v>
      </c>
      <c r="I50" s="21" t="s">
        <v>39</v>
      </c>
    </row>
    <row r="51" spans="1:9" x14ac:dyDescent="0.25">
      <c r="A51" s="6">
        <v>15</v>
      </c>
      <c r="B51" s="3" t="s">
        <v>20</v>
      </c>
      <c r="C51" s="37">
        <v>0.72858597770154376</v>
      </c>
      <c r="D51" s="37">
        <v>0.75652339549127579</v>
      </c>
      <c r="E51" s="21">
        <f t="shared" si="3"/>
        <v>1.0503167021565274</v>
      </c>
      <c r="F51" s="21">
        <f t="shared" si="0"/>
        <v>3.1401849173675503E-16</v>
      </c>
      <c r="G51" s="21">
        <f t="shared" si="1"/>
        <v>0.36461819543643814</v>
      </c>
      <c r="H51" s="21">
        <f t="shared" si="2"/>
        <v>3.1401849173675503E-16</v>
      </c>
      <c r="I51" s="21" t="s">
        <v>38</v>
      </c>
    </row>
    <row r="52" spans="1:9" x14ac:dyDescent="0.25">
      <c r="A52" s="6">
        <v>16</v>
      </c>
      <c r="B52" s="3" t="s">
        <v>21</v>
      </c>
      <c r="C52" s="37">
        <v>0.90953312607204118</v>
      </c>
      <c r="D52" s="37">
        <v>0.91761238043548521</v>
      </c>
      <c r="E52" s="21">
        <f t="shared" si="3"/>
        <v>1.2919996084174552</v>
      </c>
      <c r="F52" s="21">
        <f t="shared" si="0"/>
        <v>0.24226335169350396</v>
      </c>
      <c r="G52" s="21">
        <f t="shared" si="1"/>
        <v>0.12236002262097051</v>
      </c>
      <c r="H52" s="21">
        <f t="shared" si="2"/>
        <v>0.12236002262097051</v>
      </c>
      <c r="I52" s="21" t="s">
        <v>39</v>
      </c>
    </row>
    <row r="53" spans="1:9" x14ac:dyDescent="0.25">
      <c r="A53" s="6">
        <v>17</v>
      </c>
      <c r="B53" s="3" t="s">
        <v>22</v>
      </c>
      <c r="C53" s="37">
        <v>0.72113529159519718</v>
      </c>
      <c r="D53" s="37">
        <v>0.75023900403904809</v>
      </c>
      <c r="E53" s="21">
        <f t="shared" si="3"/>
        <v>1.0406222522921529</v>
      </c>
      <c r="F53" s="21">
        <f t="shared" si="0"/>
        <v>9.7471174908351586E-3</v>
      </c>
      <c r="G53" s="21">
        <f t="shared" si="1"/>
        <v>0.37436089632479291</v>
      </c>
      <c r="H53" s="21">
        <f t="shared" si="2"/>
        <v>9.7471174908351586E-3</v>
      </c>
      <c r="I53" s="21" t="s">
        <v>38</v>
      </c>
    </row>
    <row r="54" spans="1:9" x14ac:dyDescent="0.25">
      <c r="A54" s="6">
        <v>18</v>
      </c>
      <c r="B54" s="3" t="s">
        <v>23</v>
      </c>
      <c r="C54" s="37">
        <v>0.99384916380789023</v>
      </c>
      <c r="D54" s="37">
        <v>0.99284299066318704</v>
      </c>
      <c r="E54" s="21">
        <f t="shared" si="3"/>
        <v>1.4048036747213697</v>
      </c>
      <c r="F54" s="21">
        <f t="shared" si="0"/>
        <v>0.35526259156503659</v>
      </c>
      <c r="G54" s="21">
        <f t="shared" si="1"/>
        <v>9.4369257975993014E-3</v>
      </c>
      <c r="H54" s="21">
        <f t="shared" si="2"/>
        <v>9.4369257975993014E-3</v>
      </c>
      <c r="I54" s="21" t="s">
        <v>39</v>
      </c>
    </row>
    <row r="55" spans="1:9" x14ac:dyDescent="0.25">
      <c r="A55" s="6">
        <v>19</v>
      </c>
      <c r="B55" s="3" t="s">
        <v>24</v>
      </c>
      <c r="C55" s="37">
        <v>1</v>
      </c>
      <c r="D55" s="37">
        <v>1</v>
      </c>
      <c r="E55" s="21">
        <f t="shared" si="3"/>
        <v>1.4142135623730951</v>
      </c>
      <c r="F55" s="21">
        <f t="shared" si="0"/>
        <v>0.36461819543643786</v>
      </c>
      <c r="G55" s="21">
        <f t="shared" si="1"/>
        <v>0</v>
      </c>
      <c r="H55" s="21">
        <f t="shared" si="2"/>
        <v>0</v>
      </c>
      <c r="I55" s="21" t="s">
        <v>39</v>
      </c>
    </row>
    <row r="56" spans="1:9" x14ac:dyDescent="0.25">
      <c r="A56" s="6">
        <v>20</v>
      </c>
      <c r="B56" s="3" t="s">
        <v>25</v>
      </c>
      <c r="C56" s="37">
        <v>0.98457600771869636</v>
      </c>
      <c r="D56" s="37">
        <v>0.9820050282913122</v>
      </c>
      <c r="E56" s="21">
        <f t="shared" si="3"/>
        <v>1.3905839746540685</v>
      </c>
      <c r="F56" s="21">
        <f t="shared" si="0"/>
        <v>0.34113466871362241</v>
      </c>
      <c r="G56" s="21">
        <f t="shared" si="1"/>
        <v>2.3700602201003011E-2</v>
      </c>
      <c r="H56" s="21">
        <f t="shared" si="2"/>
        <v>2.3700602201003011E-2</v>
      </c>
      <c r="I56" s="21" t="s">
        <v>39</v>
      </c>
    </row>
    <row r="58" spans="1:9" x14ac:dyDescent="0.25">
      <c r="A58" s="54" t="s">
        <v>40</v>
      </c>
      <c r="B58" s="54"/>
      <c r="C58" s="22" t="s">
        <v>41</v>
      </c>
    </row>
    <row r="59" spans="1:9" x14ac:dyDescent="0.25">
      <c r="A59" s="8" t="s">
        <v>1</v>
      </c>
      <c r="B59" s="8" t="s">
        <v>37</v>
      </c>
      <c r="C59" s="8" t="s">
        <v>38</v>
      </c>
      <c r="D59" s="35" t="s">
        <v>39</v>
      </c>
    </row>
    <row r="60" spans="1:9" x14ac:dyDescent="0.25">
      <c r="A60" s="6">
        <v>1</v>
      </c>
      <c r="B60" s="23"/>
      <c r="C60" s="23" t="s">
        <v>42</v>
      </c>
      <c r="D60" s="24"/>
      <c r="E60" s="27"/>
    </row>
    <row r="61" spans="1:9" x14ac:dyDescent="0.25">
      <c r="A61" s="6">
        <v>2</v>
      </c>
      <c r="B61" s="23"/>
      <c r="C61" s="23" t="s">
        <v>42</v>
      </c>
      <c r="D61" s="24"/>
      <c r="E61" s="27"/>
    </row>
    <row r="62" spans="1:9" x14ac:dyDescent="0.25">
      <c r="A62" s="6">
        <v>3</v>
      </c>
      <c r="B62" s="23" t="s">
        <v>42</v>
      </c>
      <c r="C62" s="23"/>
      <c r="D62" s="24"/>
      <c r="E62" s="27"/>
    </row>
    <row r="63" spans="1:9" x14ac:dyDescent="0.25">
      <c r="A63" s="6">
        <v>4</v>
      </c>
      <c r="B63" s="23"/>
      <c r="C63" s="23" t="s">
        <v>42</v>
      </c>
      <c r="D63" s="24"/>
      <c r="E63" s="27"/>
    </row>
    <row r="64" spans="1:9" x14ac:dyDescent="0.25">
      <c r="A64" s="6">
        <v>5</v>
      </c>
      <c r="B64" s="23"/>
      <c r="C64" s="23" t="s">
        <v>42</v>
      </c>
      <c r="D64" s="24"/>
      <c r="E64" s="27"/>
    </row>
    <row r="65" spans="1:5" x14ac:dyDescent="0.25">
      <c r="A65" s="6">
        <v>6</v>
      </c>
      <c r="B65" s="23" t="s">
        <v>42</v>
      </c>
      <c r="C65" s="23"/>
      <c r="D65" s="24"/>
      <c r="E65" s="27"/>
    </row>
    <row r="66" spans="1:5" x14ac:dyDescent="0.25">
      <c r="A66" s="6">
        <v>7</v>
      </c>
      <c r="B66" s="23"/>
      <c r="C66" s="23" t="s">
        <v>42</v>
      </c>
      <c r="D66" s="24"/>
      <c r="E66" s="27"/>
    </row>
    <row r="67" spans="1:5" x14ac:dyDescent="0.25">
      <c r="A67" s="6">
        <v>8</v>
      </c>
      <c r="B67" s="23" t="s">
        <v>42</v>
      </c>
      <c r="C67" s="23"/>
      <c r="D67" s="24"/>
      <c r="E67" s="27"/>
    </row>
    <row r="68" spans="1:5" x14ac:dyDescent="0.25">
      <c r="A68" s="6">
        <v>9</v>
      </c>
      <c r="B68" s="23" t="s">
        <v>42</v>
      </c>
      <c r="C68" s="23"/>
      <c r="D68" s="25"/>
      <c r="E68" s="27"/>
    </row>
    <row r="69" spans="1:5" x14ac:dyDescent="0.25">
      <c r="A69" s="6">
        <v>10</v>
      </c>
      <c r="B69" s="23"/>
      <c r="C69" s="23" t="s">
        <v>42</v>
      </c>
      <c r="D69" s="23"/>
      <c r="E69" s="27"/>
    </row>
    <row r="70" spans="1:5" x14ac:dyDescent="0.25">
      <c r="A70" s="6">
        <v>11</v>
      </c>
      <c r="B70" s="23" t="s">
        <v>42</v>
      </c>
      <c r="C70" s="23"/>
      <c r="D70" s="24"/>
      <c r="E70" s="27"/>
    </row>
    <row r="71" spans="1:5" x14ac:dyDescent="0.25">
      <c r="A71" s="6">
        <v>12</v>
      </c>
      <c r="B71" s="23" t="s">
        <v>42</v>
      </c>
      <c r="C71" s="23"/>
      <c r="D71" s="24"/>
      <c r="E71" s="27"/>
    </row>
    <row r="72" spans="1:5" x14ac:dyDescent="0.25">
      <c r="A72" s="6">
        <v>13</v>
      </c>
      <c r="B72" s="23"/>
      <c r="C72" s="23" t="s">
        <v>42</v>
      </c>
      <c r="D72" s="24"/>
      <c r="E72" s="27"/>
    </row>
    <row r="73" spans="1:5" x14ac:dyDescent="0.25">
      <c r="A73" s="6">
        <v>14</v>
      </c>
      <c r="B73" s="23"/>
      <c r="C73" s="23"/>
      <c r="D73" s="24" t="s">
        <v>42</v>
      </c>
      <c r="E73" s="27"/>
    </row>
    <row r="74" spans="1:5" x14ac:dyDescent="0.25">
      <c r="A74" s="6">
        <v>15</v>
      </c>
      <c r="B74" s="23"/>
      <c r="C74" s="23" t="s">
        <v>42</v>
      </c>
      <c r="D74" s="24"/>
      <c r="E74" s="27"/>
    </row>
    <row r="75" spans="1:5" x14ac:dyDescent="0.25">
      <c r="A75" s="6">
        <v>16</v>
      </c>
      <c r="B75" s="23"/>
      <c r="C75" s="23"/>
      <c r="D75" s="25" t="s">
        <v>42</v>
      </c>
      <c r="E75" s="27"/>
    </row>
    <row r="76" spans="1:5" x14ac:dyDescent="0.25">
      <c r="A76" s="6">
        <v>17</v>
      </c>
      <c r="B76" s="23"/>
      <c r="C76" s="26" t="s">
        <v>42</v>
      </c>
      <c r="D76" s="24"/>
      <c r="E76" s="27"/>
    </row>
    <row r="77" spans="1:5" x14ac:dyDescent="0.25">
      <c r="A77" s="6">
        <v>18</v>
      </c>
      <c r="B77" s="23"/>
      <c r="C77" s="23"/>
      <c r="D77" s="24" t="s">
        <v>42</v>
      </c>
      <c r="E77" s="27"/>
    </row>
    <row r="78" spans="1:5" x14ac:dyDescent="0.25">
      <c r="A78" s="6">
        <v>19</v>
      </c>
      <c r="B78" s="23"/>
      <c r="C78" s="23"/>
      <c r="D78" s="24" t="s">
        <v>42</v>
      </c>
      <c r="E78" s="27"/>
    </row>
    <row r="79" spans="1:5" x14ac:dyDescent="0.25">
      <c r="A79" s="6">
        <v>20</v>
      </c>
      <c r="B79" s="23"/>
      <c r="C79" s="23"/>
      <c r="D79" s="24" t="s">
        <v>42</v>
      </c>
      <c r="E79" s="27"/>
    </row>
  </sheetData>
  <mergeCells count="16">
    <mergeCell ref="H34:H36"/>
    <mergeCell ref="I34:I36"/>
    <mergeCell ref="C35:G35"/>
    <mergeCell ref="A58:B58"/>
    <mergeCell ref="A29:C29"/>
    <mergeCell ref="A30:C30"/>
    <mergeCell ref="A31:C31"/>
    <mergeCell ref="A33:C33"/>
    <mergeCell ref="A34:A36"/>
    <mergeCell ref="B34:B36"/>
    <mergeCell ref="C34:G34"/>
    <mergeCell ref="A1:D2"/>
    <mergeCell ref="C4:D4"/>
    <mergeCell ref="A4:A6"/>
    <mergeCell ref="B4:B6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EA5-EE41-4E84-8194-5FE27B2ADE0C}">
  <dimension ref="A1:I101"/>
  <sheetViews>
    <sheetView topLeftCell="A67" zoomScale="70" zoomScaleNormal="70" workbookViewId="0">
      <selection activeCell="D86" sqref="D86"/>
    </sheetView>
  </sheetViews>
  <sheetFormatPr defaultRowHeight="15" x14ac:dyDescent="0.25"/>
  <cols>
    <col min="1" max="1" width="7.7109375" customWidth="1"/>
    <col min="2" max="9" width="21.7109375" customWidth="1"/>
  </cols>
  <sheetData>
    <row r="1" spans="1:4" x14ac:dyDescent="0.25">
      <c r="A1" s="39" t="s">
        <v>44</v>
      </c>
      <c r="B1" s="39"/>
      <c r="C1" s="39"/>
      <c r="D1" s="39"/>
    </row>
    <row r="2" spans="1:4" ht="15.75" thickBot="1" x14ac:dyDescent="0.3">
      <c r="A2" s="40"/>
      <c r="B2" s="40"/>
      <c r="C2" s="40"/>
      <c r="D2" s="40"/>
    </row>
    <row r="4" spans="1:4" x14ac:dyDescent="0.25">
      <c r="A4" s="16" t="s">
        <v>1</v>
      </c>
      <c r="B4" s="16" t="s">
        <v>37</v>
      </c>
      <c r="C4" s="16" t="s">
        <v>38</v>
      </c>
      <c r="D4" s="16" t="s">
        <v>39</v>
      </c>
    </row>
    <row r="5" spans="1:4" x14ac:dyDescent="0.25">
      <c r="A5" s="17">
        <v>1</v>
      </c>
      <c r="B5" s="23"/>
      <c r="C5" s="23" t="s">
        <v>42</v>
      </c>
      <c r="D5" s="24"/>
    </row>
    <row r="6" spans="1:4" x14ac:dyDescent="0.25">
      <c r="A6" s="17">
        <v>2</v>
      </c>
      <c r="B6" s="23"/>
      <c r="C6" s="23" t="s">
        <v>42</v>
      </c>
      <c r="D6" s="24"/>
    </row>
    <row r="7" spans="1:4" x14ac:dyDescent="0.25">
      <c r="A7" s="17">
        <v>3</v>
      </c>
      <c r="B7" s="23" t="s">
        <v>42</v>
      </c>
      <c r="C7" s="23"/>
      <c r="D7" s="24"/>
    </row>
    <row r="8" spans="1:4" x14ac:dyDescent="0.25">
      <c r="A8" s="17">
        <v>4</v>
      </c>
      <c r="B8" s="23"/>
      <c r="C8" s="23" t="s">
        <v>42</v>
      </c>
      <c r="D8" s="24"/>
    </row>
    <row r="9" spans="1:4" x14ac:dyDescent="0.25">
      <c r="A9" s="17">
        <v>5</v>
      </c>
      <c r="B9" s="23"/>
      <c r="C9" s="23" t="s">
        <v>42</v>
      </c>
      <c r="D9" s="24"/>
    </row>
    <row r="10" spans="1:4" x14ac:dyDescent="0.25">
      <c r="A10" s="17">
        <v>6</v>
      </c>
      <c r="B10" s="23" t="s">
        <v>42</v>
      </c>
      <c r="C10" s="23"/>
      <c r="D10" s="24"/>
    </row>
    <row r="11" spans="1:4" x14ac:dyDescent="0.25">
      <c r="A11" s="17">
        <v>7</v>
      </c>
      <c r="B11" s="23"/>
      <c r="C11" s="23" t="s">
        <v>42</v>
      </c>
      <c r="D11" s="24"/>
    </row>
    <row r="12" spans="1:4" x14ac:dyDescent="0.25">
      <c r="A12" s="17">
        <v>8</v>
      </c>
      <c r="B12" s="23" t="s">
        <v>42</v>
      </c>
      <c r="C12" s="23"/>
      <c r="D12" s="24"/>
    </row>
    <row r="13" spans="1:4" x14ac:dyDescent="0.25">
      <c r="A13" s="17">
        <v>9</v>
      </c>
      <c r="B13" s="23" t="s">
        <v>42</v>
      </c>
      <c r="C13" s="23"/>
      <c r="D13" s="25"/>
    </row>
    <row r="14" spans="1:4" x14ac:dyDescent="0.25">
      <c r="A14" s="17">
        <v>10</v>
      </c>
      <c r="B14" s="23"/>
      <c r="C14" s="23" t="s">
        <v>42</v>
      </c>
      <c r="D14" s="23"/>
    </row>
    <row r="15" spans="1:4" x14ac:dyDescent="0.25">
      <c r="A15" s="17">
        <v>11</v>
      </c>
      <c r="B15" s="23" t="s">
        <v>42</v>
      </c>
      <c r="C15" s="23"/>
      <c r="D15" s="24"/>
    </row>
    <row r="16" spans="1:4" x14ac:dyDescent="0.25">
      <c r="A16" s="17">
        <v>12</v>
      </c>
      <c r="B16" s="23" t="s">
        <v>42</v>
      </c>
      <c r="C16" s="23"/>
      <c r="D16" s="24"/>
    </row>
    <row r="17" spans="1:8" x14ac:dyDescent="0.25">
      <c r="A17" s="17">
        <v>13</v>
      </c>
      <c r="B17" s="23"/>
      <c r="C17" s="23" t="s">
        <v>42</v>
      </c>
      <c r="D17" s="24"/>
    </row>
    <row r="18" spans="1:8" x14ac:dyDescent="0.25">
      <c r="A18" s="17">
        <v>14</v>
      </c>
      <c r="B18" s="23"/>
      <c r="C18" s="23"/>
      <c r="D18" s="24" t="s">
        <v>42</v>
      </c>
    </row>
    <row r="19" spans="1:8" x14ac:dyDescent="0.25">
      <c r="A19" s="17">
        <v>15</v>
      </c>
      <c r="B19" s="23"/>
      <c r="C19" s="23" t="s">
        <v>42</v>
      </c>
      <c r="D19" s="24"/>
    </row>
    <row r="20" spans="1:8" x14ac:dyDescent="0.25">
      <c r="A20" s="17">
        <v>16</v>
      </c>
      <c r="B20" s="23"/>
      <c r="C20" s="23"/>
      <c r="D20" s="25" t="s">
        <v>42</v>
      </c>
    </row>
    <row r="21" spans="1:8" x14ac:dyDescent="0.25">
      <c r="A21" s="17">
        <v>17</v>
      </c>
      <c r="B21" s="23"/>
      <c r="C21" s="26" t="s">
        <v>42</v>
      </c>
      <c r="D21" s="24"/>
    </row>
    <row r="22" spans="1:8" x14ac:dyDescent="0.25">
      <c r="A22" s="17">
        <v>18</v>
      </c>
      <c r="B22" s="23"/>
      <c r="C22" s="23"/>
      <c r="D22" s="24" t="s">
        <v>42</v>
      </c>
    </row>
    <row r="23" spans="1:8" x14ac:dyDescent="0.25">
      <c r="A23" s="17">
        <v>19</v>
      </c>
      <c r="B23" s="23"/>
      <c r="C23" s="23"/>
      <c r="D23" s="24" t="s">
        <v>42</v>
      </c>
    </row>
    <row r="24" spans="1:8" x14ac:dyDescent="0.25">
      <c r="A24" s="17">
        <v>20</v>
      </c>
      <c r="B24" s="23"/>
      <c r="C24" s="23"/>
      <c r="D24" s="24" t="s">
        <v>42</v>
      </c>
    </row>
    <row r="26" spans="1:8" x14ac:dyDescent="0.25">
      <c r="A26" s="41" t="s">
        <v>1</v>
      </c>
      <c r="B26" s="41" t="s">
        <v>2</v>
      </c>
      <c r="C26" s="48" t="s">
        <v>3</v>
      </c>
      <c r="D26" s="48"/>
      <c r="F26" s="58" t="s">
        <v>48</v>
      </c>
      <c r="G26" s="59"/>
      <c r="H26" s="60"/>
    </row>
    <row r="27" spans="1:8" x14ac:dyDescent="0.25">
      <c r="A27" s="41"/>
      <c r="B27" s="41"/>
      <c r="C27" s="41">
        <v>2019</v>
      </c>
      <c r="D27" s="41"/>
      <c r="F27" s="61"/>
      <c r="G27" s="62"/>
      <c r="H27" s="63"/>
    </row>
    <row r="28" spans="1:8" x14ac:dyDescent="0.25">
      <c r="A28" s="41"/>
      <c r="B28" s="41"/>
      <c r="C28" s="16" t="s">
        <v>4</v>
      </c>
      <c r="D28" s="16" t="s">
        <v>5</v>
      </c>
      <c r="F28" s="18" t="s">
        <v>37</v>
      </c>
      <c r="G28" s="18" t="s">
        <v>38</v>
      </c>
      <c r="H28" s="18" t="s">
        <v>39</v>
      </c>
    </row>
    <row r="29" spans="1:8" x14ac:dyDescent="0.25">
      <c r="A29" s="2">
        <v>1</v>
      </c>
      <c r="B29" s="3" t="s">
        <v>6</v>
      </c>
      <c r="C29" s="37">
        <v>0.65746944682675812</v>
      </c>
      <c r="D29" s="37">
        <v>0.68582930107132056</v>
      </c>
      <c r="E29" s="27"/>
      <c r="F29" s="28">
        <f>((C31+C34+C36+C37+C39+C40)/6)</f>
        <v>0.22303593124642648</v>
      </c>
      <c r="G29" s="28">
        <f>((C29+C30+C32+C33+C35+C38+C41+C43+C45)/9)</f>
        <v>0.60867668429578803</v>
      </c>
      <c r="H29" s="28">
        <f>((C42+C44+C46+C47+C48)/5)</f>
        <v>0.95651533018867918</v>
      </c>
    </row>
    <row r="30" spans="1:8" x14ac:dyDescent="0.25">
      <c r="A30" s="2">
        <v>2</v>
      </c>
      <c r="B30" s="3" t="s">
        <v>7</v>
      </c>
      <c r="C30" s="37">
        <v>0.36880896226415094</v>
      </c>
      <c r="D30" s="37">
        <v>0.4272084730932022</v>
      </c>
      <c r="E30" s="27"/>
      <c r="F30" s="29">
        <f>((D31+D34+D36+D37+D39+D40)/6)</f>
        <v>0.25894978134264912</v>
      </c>
      <c r="G30" s="29">
        <f>((D29+D30+D32+D33+D35+D38+D41+D43+D45)/9)</f>
        <v>0.63489926422354193</v>
      </c>
      <c r="H30" s="29">
        <f>((D42+D44+D46+D47+D48)/5)</f>
        <v>0.95907631755019263</v>
      </c>
    </row>
    <row r="31" spans="1:8" x14ac:dyDescent="0.25">
      <c r="A31" s="2">
        <v>3</v>
      </c>
      <c r="B31" s="3" t="s">
        <v>8</v>
      </c>
      <c r="C31" s="37">
        <v>0.18315823327615777</v>
      </c>
      <c r="D31" s="37">
        <v>0.17689547667578731</v>
      </c>
      <c r="E31" s="27"/>
    </row>
    <row r="32" spans="1:8" x14ac:dyDescent="0.25">
      <c r="A32" s="2">
        <v>4</v>
      </c>
      <c r="B32" s="3" t="s">
        <v>9</v>
      </c>
      <c r="C32" s="37">
        <v>0.51013078902229836</v>
      </c>
      <c r="D32" s="37">
        <v>0.53555005692851221</v>
      </c>
      <c r="E32" s="27"/>
    </row>
    <row r="33" spans="1:6" x14ac:dyDescent="0.25">
      <c r="A33" s="2">
        <v>5</v>
      </c>
      <c r="B33" s="3" t="s">
        <v>10</v>
      </c>
      <c r="C33" s="37">
        <v>0.82363582761578047</v>
      </c>
      <c r="D33" s="37">
        <v>0.82701639249736159</v>
      </c>
      <c r="E33" s="27"/>
    </row>
    <row r="34" spans="1:6" x14ac:dyDescent="0.25">
      <c r="A34" s="2">
        <v>6</v>
      </c>
      <c r="B34" s="3" t="s">
        <v>11</v>
      </c>
      <c r="C34" s="37">
        <v>0.26055960548885071</v>
      </c>
      <c r="D34" s="37">
        <v>0.31690638984639752</v>
      </c>
      <c r="E34" s="27"/>
    </row>
    <row r="35" spans="1:6" x14ac:dyDescent="0.25">
      <c r="A35" s="2">
        <v>7</v>
      </c>
      <c r="B35" s="3" t="s">
        <v>12</v>
      </c>
      <c r="C35" s="37">
        <v>0.36070165094339623</v>
      </c>
      <c r="D35" s="37">
        <v>0.40667943507757764</v>
      </c>
      <c r="E35" s="27"/>
    </row>
    <row r="36" spans="1:6" x14ac:dyDescent="0.25">
      <c r="A36" s="2">
        <v>8</v>
      </c>
      <c r="B36" s="3" t="s">
        <v>13</v>
      </c>
      <c r="C36" s="37">
        <v>0.30971269296740989</v>
      </c>
      <c r="D36" s="37">
        <v>0.35896504281782426</v>
      </c>
      <c r="E36" s="27"/>
    </row>
    <row r="37" spans="1:6" x14ac:dyDescent="0.25">
      <c r="A37" s="2">
        <v>9</v>
      </c>
      <c r="B37" s="3" t="s">
        <v>14</v>
      </c>
      <c r="C37" s="37">
        <v>0.3038298670668953</v>
      </c>
      <c r="D37" s="37">
        <v>0.3545004028192934</v>
      </c>
      <c r="E37" s="27"/>
    </row>
    <row r="38" spans="1:6" x14ac:dyDescent="0.25">
      <c r="A38" s="2">
        <v>10</v>
      </c>
      <c r="B38" s="3" t="s">
        <v>15</v>
      </c>
      <c r="C38" s="37">
        <v>0.646092409948542</v>
      </c>
      <c r="D38" s="37">
        <v>0.63348716264820382</v>
      </c>
      <c r="E38" s="27"/>
      <c r="F38" s="36"/>
    </row>
    <row r="39" spans="1:6" x14ac:dyDescent="0.25">
      <c r="A39" s="2">
        <v>11</v>
      </c>
      <c r="B39" s="3" t="s">
        <v>16</v>
      </c>
      <c r="C39" s="37">
        <v>0</v>
      </c>
      <c r="D39" s="37">
        <v>0</v>
      </c>
      <c r="E39" s="27"/>
    </row>
    <row r="40" spans="1:6" x14ac:dyDescent="0.25">
      <c r="A40" s="2">
        <v>12</v>
      </c>
      <c r="B40" s="3" t="s">
        <v>17</v>
      </c>
      <c r="C40" s="37">
        <v>0.28095518867924518</v>
      </c>
      <c r="D40" s="37">
        <v>0.34643137589659223</v>
      </c>
      <c r="E40" s="27"/>
    </row>
    <row r="41" spans="1:6" x14ac:dyDescent="0.25">
      <c r="A41" s="2">
        <v>13</v>
      </c>
      <c r="B41" s="3" t="s">
        <v>18</v>
      </c>
      <c r="C41" s="37">
        <v>0.66152980274442541</v>
      </c>
      <c r="D41" s="37">
        <v>0.69156015716537533</v>
      </c>
      <c r="E41" s="27"/>
    </row>
    <row r="42" spans="1:6" x14ac:dyDescent="0.25">
      <c r="A42" s="2">
        <v>14</v>
      </c>
      <c r="B42" s="3" t="s">
        <v>19</v>
      </c>
      <c r="C42" s="37">
        <v>0.89461835334476847</v>
      </c>
      <c r="D42" s="37">
        <v>0.90292118836097846</v>
      </c>
      <c r="E42" s="27"/>
    </row>
    <row r="43" spans="1:6" x14ac:dyDescent="0.25">
      <c r="A43" s="2">
        <v>15</v>
      </c>
      <c r="B43" s="3" t="s">
        <v>20</v>
      </c>
      <c r="C43" s="37">
        <v>0.72858597770154376</v>
      </c>
      <c r="D43" s="37">
        <v>0.75652339549127579</v>
      </c>
      <c r="E43" s="27"/>
    </row>
    <row r="44" spans="1:6" x14ac:dyDescent="0.25">
      <c r="A44" s="2">
        <v>16</v>
      </c>
      <c r="B44" s="3" t="s">
        <v>21</v>
      </c>
      <c r="C44" s="37">
        <v>0.90953312607204118</v>
      </c>
      <c r="D44" s="37">
        <v>0.91761238043548521</v>
      </c>
      <c r="E44" s="27"/>
    </row>
    <row r="45" spans="1:6" x14ac:dyDescent="0.25">
      <c r="A45" s="2">
        <v>17</v>
      </c>
      <c r="B45" s="3" t="s">
        <v>22</v>
      </c>
      <c r="C45" s="37">
        <v>0.72113529159519718</v>
      </c>
      <c r="D45" s="37">
        <v>0.75023900403904809</v>
      </c>
      <c r="E45" s="27"/>
    </row>
    <row r="46" spans="1:6" x14ac:dyDescent="0.25">
      <c r="A46" s="2">
        <v>18</v>
      </c>
      <c r="B46" s="3" t="s">
        <v>23</v>
      </c>
      <c r="C46" s="37">
        <v>0.99384916380789023</v>
      </c>
      <c r="D46" s="37">
        <v>0.99284299066318704</v>
      </c>
      <c r="E46" s="27"/>
    </row>
    <row r="47" spans="1:6" x14ac:dyDescent="0.25">
      <c r="A47" s="2">
        <v>19</v>
      </c>
      <c r="B47" s="3" t="s">
        <v>24</v>
      </c>
      <c r="C47" s="37">
        <v>1</v>
      </c>
      <c r="D47" s="37">
        <v>1</v>
      </c>
      <c r="E47" s="27"/>
    </row>
    <row r="48" spans="1:6" x14ac:dyDescent="0.25">
      <c r="A48" s="2">
        <v>20</v>
      </c>
      <c r="B48" s="3" t="s">
        <v>25</v>
      </c>
      <c r="C48" s="37">
        <v>0.98457600771869636</v>
      </c>
      <c r="D48" s="37">
        <v>0.9820050282913122</v>
      </c>
      <c r="E48" s="27"/>
    </row>
    <row r="50" spans="1:9" x14ac:dyDescent="0.25">
      <c r="A50" s="56" t="s">
        <v>31</v>
      </c>
      <c r="B50" s="56"/>
      <c r="C50" s="56"/>
      <c r="D50" s="18" t="s">
        <v>43</v>
      </c>
      <c r="E50" s="16" t="s">
        <v>4</v>
      </c>
      <c r="F50" s="16" t="s">
        <v>5</v>
      </c>
    </row>
    <row r="51" spans="1:9" x14ac:dyDescent="0.25">
      <c r="A51" s="55" t="s">
        <v>45</v>
      </c>
      <c r="B51" s="55"/>
      <c r="C51" s="55"/>
      <c r="D51" s="18">
        <v>1</v>
      </c>
      <c r="E51" s="28">
        <f>F29</f>
        <v>0.22303593124642648</v>
      </c>
      <c r="F51" s="28">
        <f>F30</f>
        <v>0.25894978134264912</v>
      </c>
    </row>
    <row r="52" spans="1:9" x14ac:dyDescent="0.25">
      <c r="A52" s="55" t="s">
        <v>46</v>
      </c>
      <c r="B52" s="55"/>
      <c r="C52" s="55"/>
      <c r="D52" s="18">
        <v>2</v>
      </c>
      <c r="E52" s="28">
        <f>G29</f>
        <v>0.60867668429578803</v>
      </c>
      <c r="F52" s="29">
        <f>G30</f>
        <v>0.63489926422354193</v>
      </c>
    </row>
    <row r="53" spans="1:9" x14ac:dyDescent="0.25">
      <c r="A53" s="55" t="s">
        <v>47</v>
      </c>
      <c r="B53" s="55"/>
      <c r="C53" s="55"/>
      <c r="D53" s="18">
        <v>3</v>
      </c>
      <c r="E53" s="28">
        <f>H29</f>
        <v>0.95651533018867918</v>
      </c>
      <c r="F53" s="29">
        <f>H30</f>
        <v>0.95907631755019263</v>
      </c>
    </row>
    <row r="55" spans="1:9" x14ac:dyDescent="0.25">
      <c r="A55" s="54" t="s">
        <v>33</v>
      </c>
      <c r="B55" s="54"/>
      <c r="C55" s="56"/>
    </row>
    <row r="56" spans="1:9" x14ac:dyDescent="0.25">
      <c r="A56" s="41" t="s">
        <v>1</v>
      </c>
      <c r="B56" s="41" t="s">
        <v>34</v>
      </c>
      <c r="C56" s="42" t="s">
        <v>3</v>
      </c>
      <c r="D56" s="57"/>
      <c r="E56" s="57"/>
      <c r="F56" s="57"/>
      <c r="G56" s="43"/>
      <c r="H56" s="50" t="s">
        <v>35</v>
      </c>
      <c r="I56" s="49" t="s">
        <v>36</v>
      </c>
    </row>
    <row r="57" spans="1:9" x14ac:dyDescent="0.25">
      <c r="A57" s="41"/>
      <c r="B57" s="41"/>
      <c r="C57" s="44">
        <v>2019</v>
      </c>
      <c r="D57" s="53"/>
      <c r="E57" s="53"/>
      <c r="F57" s="53"/>
      <c r="G57" s="45"/>
      <c r="H57" s="51"/>
      <c r="I57" s="49"/>
    </row>
    <row r="58" spans="1:9" x14ac:dyDescent="0.25">
      <c r="A58" s="41"/>
      <c r="B58" s="41"/>
      <c r="C58" s="20" t="s">
        <v>4</v>
      </c>
      <c r="D58" s="20" t="s">
        <v>5</v>
      </c>
      <c r="E58" s="18" t="s">
        <v>37</v>
      </c>
      <c r="F58" s="18" t="s">
        <v>38</v>
      </c>
      <c r="G58" s="18" t="s">
        <v>39</v>
      </c>
      <c r="H58" s="52"/>
      <c r="I58" s="49"/>
    </row>
    <row r="59" spans="1:9" x14ac:dyDescent="0.25">
      <c r="A59" s="17">
        <v>1</v>
      </c>
      <c r="B59" s="3" t="s">
        <v>6</v>
      </c>
      <c r="C59" s="37">
        <v>0.65746944682675812</v>
      </c>
      <c r="D59" s="37">
        <v>0.68582930107132056</v>
      </c>
      <c r="E59" s="21">
        <f>SQRT(((C59-$E$51)^2)+((D59-$F$51)^2))</f>
        <v>0.60906371080804622</v>
      </c>
      <c r="F59" s="21">
        <f>SQRT(((C59-$E$52)^2)+((D59-$F$52)^2))</f>
        <v>7.0530860825029837E-2</v>
      </c>
      <c r="G59" s="21">
        <f>SQRT(((C59-$E$53)^2)+((D59-$F$53)^2))</f>
        <v>0.40508316722657917</v>
      </c>
      <c r="H59" s="21">
        <f>MIN(E59:G59)</f>
        <v>7.0530860825029837E-2</v>
      </c>
      <c r="I59" s="21" t="s">
        <v>38</v>
      </c>
    </row>
    <row r="60" spans="1:9" x14ac:dyDescent="0.25">
      <c r="A60" s="17">
        <v>2</v>
      </c>
      <c r="B60" s="3" t="s">
        <v>7</v>
      </c>
      <c r="C60" s="37">
        <v>0.36880896226415094</v>
      </c>
      <c r="D60" s="37">
        <v>0.4272084730932022</v>
      </c>
      <c r="E60" s="21">
        <f t="shared" ref="E60:E78" si="0">SQRT(((C60-$E$51)^2)+((D60-$F$51)^2))</f>
        <v>0.22262246948972175</v>
      </c>
      <c r="F60" s="21">
        <f t="shared" ref="F60:F78" si="1">SQRT(((C60-$E$52)^2)+((D60-$F$52)^2))</f>
        <v>0.31728849458023706</v>
      </c>
      <c r="G60" s="21">
        <f t="shared" ref="G60:G78" si="2">SQRT(((C60-$E$53)^2)+((D60-$F$53)^2))</f>
        <v>0.79264252905478549</v>
      </c>
      <c r="H60" s="21">
        <f t="shared" ref="H60:H78" si="3">MIN(E60:G60)</f>
        <v>0.22262246948972175</v>
      </c>
      <c r="I60" s="21" t="s">
        <v>37</v>
      </c>
    </row>
    <row r="61" spans="1:9" x14ac:dyDescent="0.25">
      <c r="A61" s="17">
        <v>3</v>
      </c>
      <c r="B61" s="3" t="s">
        <v>8</v>
      </c>
      <c r="C61" s="37">
        <v>0.18315823327615777</v>
      </c>
      <c r="D61" s="37">
        <v>0.17689547667578731</v>
      </c>
      <c r="E61" s="21">
        <f t="shared" si="0"/>
        <v>9.1231243057245212E-2</v>
      </c>
      <c r="F61" s="21">
        <f t="shared" si="1"/>
        <v>0.62516671501786969</v>
      </c>
      <c r="G61" s="21">
        <f t="shared" si="2"/>
        <v>1.0999491202669125</v>
      </c>
      <c r="H61" s="21">
        <f t="shared" si="3"/>
        <v>9.1231243057245212E-2</v>
      </c>
      <c r="I61" s="21" t="s">
        <v>37</v>
      </c>
    </row>
    <row r="62" spans="1:9" x14ac:dyDescent="0.25">
      <c r="A62" s="17">
        <v>4</v>
      </c>
      <c r="B62" s="3" t="s">
        <v>9</v>
      </c>
      <c r="C62" s="37">
        <v>0.51013078902229836</v>
      </c>
      <c r="D62" s="37">
        <v>0.53555005692851221</v>
      </c>
      <c r="E62" s="21">
        <f t="shared" si="0"/>
        <v>0.3986617235395486</v>
      </c>
      <c r="F62" s="21">
        <f t="shared" si="1"/>
        <v>0.13993412187670448</v>
      </c>
      <c r="G62" s="21">
        <f t="shared" si="2"/>
        <v>0.61533214772877243</v>
      </c>
      <c r="H62" s="21">
        <f t="shared" si="3"/>
        <v>0.13993412187670448</v>
      </c>
      <c r="I62" s="21" t="s">
        <v>38</v>
      </c>
    </row>
    <row r="63" spans="1:9" x14ac:dyDescent="0.25">
      <c r="A63" s="17">
        <v>5</v>
      </c>
      <c r="B63" s="3" t="s">
        <v>10</v>
      </c>
      <c r="C63" s="37">
        <v>0.82363582761578047</v>
      </c>
      <c r="D63" s="37">
        <v>0.82701639249736159</v>
      </c>
      <c r="E63" s="21">
        <f t="shared" si="0"/>
        <v>0.8266921496105295</v>
      </c>
      <c r="F63" s="21">
        <f t="shared" si="1"/>
        <v>0.28829919228649309</v>
      </c>
      <c r="G63" s="21">
        <f t="shared" si="2"/>
        <v>0.1873413622481174</v>
      </c>
      <c r="H63" s="21">
        <f t="shared" si="3"/>
        <v>0.1873413622481174</v>
      </c>
      <c r="I63" s="21" t="s">
        <v>39</v>
      </c>
    </row>
    <row r="64" spans="1:9" x14ac:dyDescent="0.25">
      <c r="A64" s="17">
        <v>6</v>
      </c>
      <c r="B64" s="3" t="s">
        <v>11</v>
      </c>
      <c r="C64" s="37">
        <v>0.26055960548885071</v>
      </c>
      <c r="D64" s="37">
        <v>0.31690638984639752</v>
      </c>
      <c r="E64" s="21">
        <f t="shared" si="0"/>
        <v>6.9043425450279708E-2</v>
      </c>
      <c r="F64" s="21">
        <f t="shared" si="1"/>
        <v>0.47149227852820003</v>
      </c>
      <c r="G64" s="21">
        <f t="shared" si="2"/>
        <v>0.94696176627652762</v>
      </c>
      <c r="H64" s="21">
        <f t="shared" si="3"/>
        <v>6.9043425450279708E-2</v>
      </c>
      <c r="I64" s="21" t="s">
        <v>37</v>
      </c>
    </row>
    <row r="65" spans="1:9" x14ac:dyDescent="0.25">
      <c r="A65" s="17">
        <v>7</v>
      </c>
      <c r="B65" s="3" t="s">
        <v>12</v>
      </c>
      <c r="C65" s="37">
        <v>0.36070165094339623</v>
      </c>
      <c r="D65" s="37">
        <v>0.40667943507757764</v>
      </c>
      <c r="E65" s="21">
        <f t="shared" si="0"/>
        <v>0.20193043597319976</v>
      </c>
      <c r="F65" s="21">
        <f t="shared" si="1"/>
        <v>0.33701024848145633</v>
      </c>
      <c r="G65" s="21">
        <f t="shared" si="2"/>
        <v>0.81248769599377002</v>
      </c>
      <c r="H65" s="21">
        <f t="shared" si="3"/>
        <v>0.20193043597319976</v>
      </c>
      <c r="I65" s="21" t="s">
        <v>37</v>
      </c>
    </row>
    <row r="66" spans="1:9" x14ac:dyDescent="0.25">
      <c r="A66" s="17">
        <v>8</v>
      </c>
      <c r="B66" s="3" t="s">
        <v>13</v>
      </c>
      <c r="C66" s="37">
        <v>0.30971269296740989</v>
      </c>
      <c r="D66" s="37">
        <v>0.35896504281782426</v>
      </c>
      <c r="E66" s="21">
        <f t="shared" si="0"/>
        <v>0.13234769945255484</v>
      </c>
      <c r="F66" s="21">
        <f t="shared" si="1"/>
        <v>0.40684046339293023</v>
      </c>
      <c r="G66" s="21">
        <f t="shared" si="2"/>
        <v>0.8823192129707349</v>
      </c>
      <c r="H66" s="21">
        <f t="shared" si="3"/>
        <v>0.13234769945255484</v>
      </c>
      <c r="I66" s="21" t="s">
        <v>37</v>
      </c>
    </row>
    <row r="67" spans="1:9" x14ac:dyDescent="0.25">
      <c r="A67" s="17">
        <v>9</v>
      </c>
      <c r="B67" s="3" t="s">
        <v>14</v>
      </c>
      <c r="C67" s="37">
        <v>0.3038298670668953</v>
      </c>
      <c r="D67" s="37">
        <v>0.3545004028192934</v>
      </c>
      <c r="E67" s="21">
        <f t="shared" si="0"/>
        <v>0.12513025745172504</v>
      </c>
      <c r="F67" s="21">
        <f t="shared" si="1"/>
        <v>0.41419210935432477</v>
      </c>
      <c r="G67" s="21">
        <f t="shared" si="2"/>
        <v>0.88966867453181753</v>
      </c>
      <c r="H67" s="21">
        <f t="shared" si="3"/>
        <v>0.12513025745172504</v>
      </c>
      <c r="I67" s="21" t="s">
        <v>37</v>
      </c>
    </row>
    <row r="68" spans="1:9" x14ac:dyDescent="0.25">
      <c r="A68" s="17">
        <v>10</v>
      </c>
      <c r="B68" s="3" t="s">
        <v>15</v>
      </c>
      <c r="C68" s="37">
        <v>0.646092409948542</v>
      </c>
      <c r="D68" s="37">
        <v>0.63348716264820382</v>
      </c>
      <c r="E68" s="21">
        <f t="shared" si="0"/>
        <v>0.56502657828376179</v>
      </c>
      <c r="F68" s="21">
        <f t="shared" si="1"/>
        <v>3.744236313297044E-2</v>
      </c>
      <c r="G68" s="21">
        <f t="shared" si="2"/>
        <v>0.44985629616601547</v>
      </c>
      <c r="H68" s="21">
        <f t="shared" si="3"/>
        <v>3.744236313297044E-2</v>
      </c>
      <c r="I68" s="21" t="s">
        <v>38</v>
      </c>
    </row>
    <row r="69" spans="1:9" x14ac:dyDescent="0.25">
      <c r="A69" s="17">
        <v>11</v>
      </c>
      <c r="B69" s="3" t="s">
        <v>16</v>
      </c>
      <c r="C69" s="37">
        <v>0</v>
      </c>
      <c r="D69" s="37">
        <v>0</v>
      </c>
      <c r="E69" s="21">
        <f t="shared" si="0"/>
        <v>0.34176017305175638</v>
      </c>
      <c r="F69" s="21">
        <f t="shared" si="1"/>
        <v>0.87953645843529948</v>
      </c>
      <c r="G69" s="21">
        <f t="shared" si="2"/>
        <v>1.3545290546059157</v>
      </c>
      <c r="H69" s="21">
        <f t="shared" si="3"/>
        <v>0.34176017305175638</v>
      </c>
      <c r="I69" s="21" t="s">
        <v>37</v>
      </c>
    </row>
    <row r="70" spans="1:9" x14ac:dyDescent="0.25">
      <c r="A70" s="17">
        <v>12</v>
      </c>
      <c r="B70" s="3" t="s">
        <v>17</v>
      </c>
      <c r="C70" s="37">
        <v>0.28095518867924518</v>
      </c>
      <c r="D70" s="37">
        <v>0.34643137589659223</v>
      </c>
      <c r="E70" s="21">
        <f t="shared" si="0"/>
        <v>0.10491744262642706</v>
      </c>
      <c r="F70" s="21">
        <f t="shared" si="1"/>
        <v>0.43659489379166272</v>
      </c>
      <c r="G70" s="21">
        <f t="shared" si="2"/>
        <v>0.91198428129545628</v>
      </c>
      <c r="H70" s="21">
        <f t="shared" si="3"/>
        <v>0.10491744262642706</v>
      </c>
      <c r="I70" s="21" t="s">
        <v>37</v>
      </c>
    </row>
    <row r="71" spans="1:9" x14ac:dyDescent="0.25">
      <c r="A71" s="17">
        <v>13</v>
      </c>
      <c r="B71" s="3" t="s">
        <v>18</v>
      </c>
      <c r="C71" s="37">
        <v>0.66152980274442541</v>
      </c>
      <c r="D71" s="37">
        <v>0.69156015716537533</v>
      </c>
      <c r="E71" s="21">
        <f t="shared" si="0"/>
        <v>0.61597776957515604</v>
      </c>
      <c r="F71" s="21">
        <f t="shared" si="1"/>
        <v>7.7484894777702318E-2</v>
      </c>
      <c r="G71" s="21">
        <f t="shared" si="2"/>
        <v>0.39822274855738699</v>
      </c>
      <c r="H71" s="21">
        <f t="shared" si="3"/>
        <v>7.7484894777702318E-2</v>
      </c>
      <c r="I71" s="21" t="s">
        <v>38</v>
      </c>
    </row>
    <row r="72" spans="1:9" x14ac:dyDescent="0.25">
      <c r="A72" s="17">
        <v>14</v>
      </c>
      <c r="B72" s="3" t="s">
        <v>19</v>
      </c>
      <c r="C72" s="37">
        <v>0.89461835334476847</v>
      </c>
      <c r="D72" s="37">
        <v>0.90292118836097846</v>
      </c>
      <c r="E72" s="21">
        <f t="shared" si="0"/>
        <v>0.93044189648179665</v>
      </c>
      <c r="F72" s="21">
        <f t="shared" si="1"/>
        <v>0.3919163047346339</v>
      </c>
      <c r="G72" s="21">
        <f t="shared" si="2"/>
        <v>8.3574124444548939E-2</v>
      </c>
      <c r="H72" s="21">
        <f t="shared" si="3"/>
        <v>8.3574124444548939E-2</v>
      </c>
      <c r="I72" s="21" t="s">
        <v>39</v>
      </c>
    </row>
    <row r="73" spans="1:9" x14ac:dyDescent="0.25">
      <c r="A73" s="17">
        <v>15</v>
      </c>
      <c r="B73" s="3" t="s">
        <v>20</v>
      </c>
      <c r="C73" s="37">
        <v>0.72858597770154376</v>
      </c>
      <c r="D73" s="37">
        <v>0.75652339549127579</v>
      </c>
      <c r="E73" s="21">
        <f t="shared" si="0"/>
        <v>0.70933796667575721</v>
      </c>
      <c r="F73" s="21">
        <f t="shared" si="1"/>
        <v>0.17079422692731325</v>
      </c>
      <c r="G73" s="21">
        <f t="shared" si="2"/>
        <v>0.30492536129323594</v>
      </c>
      <c r="H73" s="21">
        <f t="shared" si="3"/>
        <v>0.17079422692731325</v>
      </c>
      <c r="I73" s="21" t="s">
        <v>38</v>
      </c>
    </row>
    <row r="74" spans="1:9" x14ac:dyDescent="0.25">
      <c r="A74" s="17">
        <v>16</v>
      </c>
      <c r="B74" s="3" t="s">
        <v>21</v>
      </c>
      <c r="C74" s="37">
        <v>0.90953312607204118</v>
      </c>
      <c r="D74" s="37">
        <v>0.91761238043548521</v>
      </c>
      <c r="E74" s="21">
        <f t="shared" si="0"/>
        <v>0.95137522458132584</v>
      </c>
      <c r="F74" s="21">
        <f t="shared" si="1"/>
        <v>0.41284537618403305</v>
      </c>
      <c r="G74" s="21">
        <f t="shared" si="2"/>
        <v>6.266247349658205E-2</v>
      </c>
      <c r="H74" s="21">
        <f t="shared" si="3"/>
        <v>6.266247349658205E-2</v>
      </c>
      <c r="I74" s="21" t="s">
        <v>39</v>
      </c>
    </row>
    <row r="75" spans="1:9" x14ac:dyDescent="0.25">
      <c r="A75" s="17">
        <v>17</v>
      </c>
      <c r="B75" s="3" t="s">
        <v>22</v>
      </c>
      <c r="C75" s="37">
        <v>0.72113529159519718</v>
      </c>
      <c r="D75" s="37">
        <v>0.75023900403904809</v>
      </c>
      <c r="E75" s="21">
        <f t="shared" si="0"/>
        <v>0.69961994905626179</v>
      </c>
      <c r="F75" s="21">
        <f t="shared" si="1"/>
        <v>0.16109063888516731</v>
      </c>
      <c r="G75" s="21">
        <f t="shared" si="2"/>
        <v>0.31466932815706894</v>
      </c>
      <c r="H75" s="21">
        <f t="shared" si="3"/>
        <v>0.16109063888516731</v>
      </c>
      <c r="I75" s="21" t="s">
        <v>38</v>
      </c>
    </row>
    <row r="76" spans="1:9" x14ac:dyDescent="0.25">
      <c r="A76" s="17">
        <v>18</v>
      </c>
      <c r="B76" s="3" t="s">
        <v>23</v>
      </c>
      <c r="C76" s="37">
        <v>0.99384916380789023</v>
      </c>
      <c r="D76" s="37">
        <v>0.99284299066318704</v>
      </c>
      <c r="E76" s="21">
        <f t="shared" si="0"/>
        <v>1.0643083585966295</v>
      </c>
      <c r="F76" s="21">
        <f t="shared" si="1"/>
        <v>0.52581512936677688</v>
      </c>
      <c r="G76" s="21">
        <f t="shared" si="2"/>
        <v>5.0338885027647898E-2</v>
      </c>
      <c r="H76" s="21">
        <f t="shared" si="3"/>
        <v>5.0338885027647898E-2</v>
      </c>
      <c r="I76" s="21" t="s">
        <v>39</v>
      </c>
    </row>
    <row r="77" spans="1:9" x14ac:dyDescent="0.25">
      <c r="A77" s="17">
        <v>19</v>
      </c>
      <c r="B77" s="3" t="s">
        <v>24</v>
      </c>
      <c r="C77" s="37">
        <v>1</v>
      </c>
      <c r="D77" s="37">
        <v>1</v>
      </c>
      <c r="E77" s="21">
        <f t="shared" si="0"/>
        <v>1.0736985567216784</v>
      </c>
      <c r="F77" s="21">
        <f t="shared" si="1"/>
        <v>0.53519387578544786</v>
      </c>
      <c r="G77" s="21">
        <f t="shared" si="2"/>
        <v>5.9713183584969479E-2</v>
      </c>
      <c r="H77" s="21">
        <f t="shared" si="3"/>
        <v>5.9713183584969479E-2</v>
      </c>
      <c r="I77" s="21" t="s">
        <v>39</v>
      </c>
    </row>
    <row r="78" spans="1:9" x14ac:dyDescent="0.25">
      <c r="A78" s="17">
        <v>20</v>
      </c>
      <c r="B78" s="3" t="s">
        <v>25</v>
      </c>
      <c r="C78" s="37">
        <v>0.98457600771869636</v>
      </c>
      <c r="D78" s="37">
        <v>0.9820050282913122</v>
      </c>
      <c r="E78" s="21">
        <f t="shared" si="0"/>
        <v>1.0501200779974558</v>
      </c>
      <c r="F78" s="21">
        <f t="shared" si="1"/>
        <v>0.51164705881972083</v>
      </c>
      <c r="G78" s="21">
        <f t="shared" si="2"/>
        <v>3.6237099769346096E-2</v>
      </c>
      <c r="H78" s="21">
        <f t="shared" si="3"/>
        <v>3.6237099769346096E-2</v>
      </c>
      <c r="I78" s="21" t="s">
        <v>39</v>
      </c>
    </row>
    <row r="80" spans="1:9" x14ac:dyDescent="0.25">
      <c r="A80" s="54" t="s">
        <v>40</v>
      </c>
      <c r="B80" s="54"/>
      <c r="C80" s="22" t="s">
        <v>49</v>
      </c>
    </row>
    <row r="81" spans="1:5" x14ac:dyDescent="0.25">
      <c r="A81" s="16" t="s">
        <v>1</v>
      </c>
      <c r="B81" s="16" t="s">
        <v>37</v>
      </c>
      <c r="C81" s="16" t="s">
        <v>38</v>
      </c>
      <c r="D81" s="16" t="s">
        <v>39</v>
      </c>
    </row>
    <row r="82" spans="1:5" x14ac:dyDescent="0.25">
      <c r="A82" s="17">
        <v>1</v>
      </c>
      <c r="B82" s="23"/>
      <c r="C82" s="23" t="s">
        <v>42</v>
      </c>
      <c r="D82" s="24"/>
      <c r="E82" s="27"/>
    </row>
    <row r="83" spans="1:5" x14ac:dyDescent="0.25">
      <c r="A83" s="17">
        <v>2</v>
      </c>
      <c r="B83" s="23" t="s">
        <v>42</v>
      </c>
      <c r="C83" s="23"/>
      <c r="D83" s="24"/>
      <c r="E83" s="27"/>
    </row>
    <row r="84" spans="1:5" x14ac:dyDescent="0.25">
      <c r="A84" s="17">
        <v>3</v>
      </c>
      <c r="B84" s="23" t="s">
        <v>42</v>
      </c>
      <c r="C84" s="23"/>
      <c r="D84" s="24"/>
      <c r="E84" s="27"/>
    </row>
    <row r="85" spans="1:5" x14ac:dyDescent="0.25">
      <c r="A85" s="17">
        <v>4</v>
      </c>
      <c r="B85" s="23"/>
      <c r="C85" s="23" t="s">
        <v>42</v>
      </c>
      <c r="D85" s="24"/>
      <c r="E85" s="27"/>
    </row>
    <row r="86" spans="1:5" x14ac:dyDescent="0.25">
      <c r="A86" s="17">
        <v>5</v>
      </c>
      <c r="B86" s="23"/>
      <c r="C86" s="23"/>
      <c r="D86" s="24" t="s">
        <v>42</v>
      </c>
      <c r="E86" s="27"/>
    </row>
    <row r="87" spans="1:5" x14ac:dyDescent="0.25">
      <c r="A87" s="17">
        <v>6</v>
      </c>
      <c r="B87" s="23" t="s">
        <v>42</v>
      </c>
      <c r="C87" s="23"/>
      <c r="D87" s="24"/>
      <c r="E87" s="27"/>
    </row>
    <row r="88" spans="1:5" x14ac:dyDescent="0.25">
      <c r="A88" s="17">
        <v>7</v>
      </c>
      <c r="B88" s="23" t="s">
        <v>42</v>
      </c>
      <c r="C88" s="23"/>
      <c r="D88" s="24"/>
      <c r="E88" s="27"/>
    </row>
    <row r="89" spans="1:5" x14ac:dyDescent="0.25">
      <c r="A89" s="17">
        <v>8</v>
      </c>
      <c r="B89" s="23" t="s">
        <v>42</v>
      </c>
      <c r="C89" s="23"/>
      <c r="D89" s="24"/>
      <c r="E89" s="27"/>
    </row>
    <row r="90" spans="1:5" x14ac:dyDescent="0.25">
      <c r="A90" s="17">
        <v>9</v>
      </c>
      <c r="B90" s="23" t="s">
        <v>42</v>
      </c>
      <c r="C90" s="23"/>
      <c r="D90" s="25"/>
      <c r="E90" s="27"/>
    </row>
    <row r="91" spans="1:5" x14ac:dyDescent="0.25">
      <c r="A91" s="17">
        <v>10</v>
      </c>
      <c r="B91" s="23"/>
      <c r="C91" s="23" t="s">
        <v>42</v>
      </c>
      <c r="D91" s="23"/>
      <c r="E91" s="27"/>
    </row>
    <row r="92" spans="1:5" x14ac:dyDescent="0.25">
      <c r="A92" s="17">
        <v>11</v>
      </c>
      <c r="B92" s="23" t="s">
        <v>42</v>
      </c>
      <c r="C92" s="23"/>
      <c r="D92" s="24"/>
      <c r="E92" s="27"/>
    </row>
    <row r="93" spans="1:5" x14ac:dyDescent="0.25">
      <c r="A93" s="17">
        <v>12</v>
      </c>
      <c r="B93" s="23" t="s">
        <v>42</v>
      </c>
      <c r="C93" s="23"/>
      <c r="D93" s="24"/>
      <c r="E93" s="27"/>
    </row>
    <row r="94" spans="1:5" x14ac:dyDescent="0.25">
      <c r="A94" s="17">
        <v>13</v>
      </c>
      <c r="B94" s="23"/>
      <c r="C94" s="23" t="s">
        <v>42</v>
      </c>
      <c r="D94" s="24"/>
      <c r="E94" s="27"/>
    </row>
    <row r="95" spans="1:5" x14ac:dyDescent="0.25">
      <c r="A95" s="17">
        <v>14</v>
      </c>
      <c r="B95" s="23"/>
      <c r="C95" s="23"/>
      <c r="D95" s="24" t="s">
        <v>42</v>
      </c>
      <c r="E95" s="27"/>
    </row>
    <row r="96" spans="1:5" x14ac:dyDescent="0.25">
      <c r="A96" s="17">
        <v>15</v>
      </c>
      <c r="B96" s="23"/>
      <c r="C96" s="23" t="s">
        <v>42</v>
      </c>
      <c r="D96" s="24"/>
      <c r="E96" s="27"/>
    </row>
    <row r="97" spans="1:5" x14ac:dyDescent="0.25">
      <c r="A97" s="17">
        <v>16</v>
      </c>
      <c r="B97" s="23"/>
      <c r="C97" s="23"/>
      <c r="D97" s="25" t="s">
        <v>42</v>
      </c>
      <c r="E97" s="27"/>
    </row>
    <row r="98" spans="1:5" x14ac:dyDescent="0.25">
      <c r="A98" s="17">
        <v>17</v>
      </c>
      <c r="B98" s="23"/>
      <c r="C98" s="26" t="s">
        <v>42</v>
      </c>
      <c r="D98" s="24"/>
      <c r="E98" s="27"/>
    </row>
    <row r="99" spans="1:5" x14ac:dyDescent="0.25">
      <c r="A99" s="17">
        <v>18</v>
      </c>
      <c r="B99" s="23"/>
      <c r="C99" s="23"/>
      <c r="D99" s="24" t="s">
        <v>42</v>
      </c>
      <c r="E99" s="27"/>
    </row>
    <row r="100" spans="1:5" x14ac:dyDescent="0.25">
      <c r="A100" s="17">
        <v>19</v>
      </c>
      <c r="B100" s="23"/>
      <c r="C100" s="23"/>
      <c r="D100" s="24" t="s">
        <v>42</v>
      </c>
      <c r="E100" s="27"/>
    </row>
    <row r="101" spans="1:5" x14ac:dyDescent="0.25">
      <c r="A101" s="17">
        <v>20</v>
      </c>
      <c r="B101" s="23"/>
      <c r="C101" s="23"/>
      <c r="D101" s="24" t="s">
        <v>42</v>
      </c>
      <c r="E101" s="27"/>
    </row>
  </sheetData>
  <mergeCells count="18">
    <mergeCell ref="A50:C50"/>
    <mergeCell ref="A51:C51"/>
    <mergeCell ref="A1:D2"/>
    <mergeCell ref="F26:H27"/>
    <mergeCell ref="A26:A28"/>
    <mergeCell ref="B26:B28"/>
    <mergeCell ref="C26:D26"/>
    <mergeCell ref="C27:D27"/>
    <mergeCell ref="H56:H58"/>
    <mergeCell ref="I56:I58"/>
    <mergeCell ref="C57:G57"/>
    <mergeCell ref="A52:C52"/>
    <mergeCell ref="A53:C53"/>
    <mergeCell ref="A80:B80"/>
    <mergeCell ref="C56:G56"/>
    <mergeCell ref="A55:C55"/>
    <mergeCell ref="A56:A58"/>
    <mergeCell ref="B56:B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B3B6-1A4C-4AE3-8C38-3F30EC87533E}">
  <dimension ref="A1:I103"/>
  <sheetViews>
    <sheetView topLeftCell="A3" zoomScaleNormal="100" workbookViewId="0">
      <selection activeCell="E23" sqref="E23"/>
    </sheetView>
  </sheetViews>
  <sheetFormatPr defaultRowHeight="15" x14ac:dyDescent="0.25"/>
  <cols>
    <col min="1" max="1" width="7.7109375" customWidth="1"/>
    <col min="2" max="9" width="21.7109375" customWidth="1"/>
  </cols>
  <sheetData>
    <row r="1" spans="1:4" x14ac:dyDescent="0.25">
      <c r="A1" s="39" t="s">
        <v>50</v>
      </c>
      <c r="B1" s="39"/>
      <c r="C1" s="39"/>
      <c r="D1" s="39"/>
    </row>
    <row r="2" spans="1:4" ht="15.75" thickBot="1" x14ac:dyDescent="0.3">
      <c r="A2" s="40"/>
      <c r="B2" s="40"/>
      <c r="C2" s="40"/>
      <c r="D2" s="40"/>
    </row>
    <row r="4" spans="1:4" x14ac:dyDescent="0.25">
      <c r="A4" s="16" t="s">
        <v>1</v>
      </c>
      <c r="B4" s="16" t="s">
        <v>37</v>
      </c>
      <c r="C4" s="16" t="s">
        <v>38</v>
      </c>
      <c r="D4" s="16" t="s">
        <v>39</v>
      </c>
    </row>
    <row r="5" spans="1:4" x14ac:dyDescent="0.25">
      <c r="A5" s="17">
        <v>1</v>
      </c>
      <c r="B5" s="23"/>
      <c r="C5" s="23" t="s">
        <v>42</v>
      </c>
      <c r="D5" s="24"/>
    </row>
    <row r="6" spans="1:4" x14ac:dyDescent="0.25">
      <c r="A6" s="17">
        <v>2</v>
      </c>
      <c r="B6" s="23" t="s">
        <v>42</v>
      </c>
      <c r="C6" s="23"/>
      <c r="D6" s="24"/>
    </row>
    <row r="7" spans="1:4" x14ac:dyDescent="0.25">
      <c r="A7" s="17">
        <v>3</v>
      </c>
      <c r="B7" s="23" t="s">
        <v>42</v>
      </c>
      <c r="C7" s="23"/>
      <c r="D7" s="24"/>
    </row>
    <row r="8" spans="1:4" x14ac:dyDescent="0.25">
      <c r="A8" s="17">
        <v>4</v>
      </c>
      <c r="B8" s="23"/>
      <c r="C8" s="23" t="s">
        <v>42</v>
      </c>
      <c r="D8" s="24"/>
    </row>
    <row r="9" spans="1:4" x14ac:dyDescent="0.25">
      <c r="A9" s="17">
        <v>5</v>
      </c>
      <c r="B9" s="23"/>
      <c r="C9" s="23"/>
      <c r="D9" s="24" t="s">
        <v>42</v>
      </c>
    </row>
    <row r="10" spans="1:4" x14ac:dyDescent="0.25">
      <c r="A10" s="17">
        <v>6</v>
      </c>
      <c r="B10" s="23" t="s">
        <v>42</v>
      </c>
      <c r="C10" s="23"/>
      <c r="D10" s="24"/>
    </row>
    <row r="11" spans="1:4" x14ac:dyDescent="0.25">
      <c r="A11" s="17">
        <v>7</v>
      </c>
      <c r="B11" s="23" t="s">
        <v>42</v>
      </c>
      <c r="C11" s="23"/>
      <c r="D11" s="24"/>
    </row>
    <row r="12" spans="1:4" x14ac:dyDescent="0.25">
      <c r="A12" s="17">
        <v>8</v>
      </c>
      <c r="B12" s="23" t="s">
        <v>42</v>
      </c>
      <c r="C12" s="23"/>
      <c r="D12" s="24"/>
    </row>
    <row r="13" spans="1:4" x14ac:dyDescent="0.25">
      <c r="A13" s="17">
        <v>9</v>
      </c>
      <c r="B13" s="23" t="s">
        <v>42</v>
      </c>
      <c r="C13" s="23"/>
      <c r="D13" s="25"/>
    </row>
    <row r="14" spans="1:4" x14ac:dyDescent="0.25">
      <c r="A14" s="17">
        <v>10</v>
      </c>
      <c r="B14" s="23"/>
      <c r="C14" s="23" t="s">
        <v>42</v>
      </c>
      <c r="D14" s="23"/>
    </row>
    <row r="15" spans="1:4" x14ac:dyDescent="0.25">
      <c r="A15" s="17">
        <v>11</v>
      </c>
      <c r="B15" s="23" t="s">
        <v>42</v>
      </c>
      <c r="C15" s="23"/>
      <c r="D15" s="24"/>
    </row>
    <row r="16" spans="1:4" x14ac:dyDescent="0.25">
      <c r="A16" s="17">
        <v>12</v>
      </c>
      <c r="B16" s="23" t="s">
        <v>42</v>
      </c>
      <c r="C16" s="23"/>
      <c r="D16" s="24"/>
    </row>
    <row r="17" spans="1:8" x14ac:dyDescent="0.25">
      <c r="A17" s="17">
        <v>13</v>
      </c>
      <c r="B17" s="23"/>
      <c r="C17" s="23" t="s">
        <v>42</v>
      </c>
      <c r="D17" s="24"/>
    </row>
    <row r="18" spans="1:8" x14ac:dyDescent="0.25">
      <c r="A18" s="17">
        <v>14</v>
      </c>
      <c r="B18" s="23"/>
      <c r="C18" s="23"/>
      <c r="D18" s="24" t="s">
        <v>42</v>
      </c>
    </row>
    <row r="19" spans="1:8" x14ac:dyDescent="0.25">
      <c r="A19" s="17">
        <v>15</v>
      </c>
      <c r="B19" s="23"/>
      <c r="C19" s="23" t="s">
        <v>42</v>
      </c>
      <c r="D19" s="24"/>
    </row>
    <row r="20" spans="1:8" x14ac:dyDescent="0.25">
      <c r="A20" s="17">
        <v>16</v>
      </c>
      <c r="B20" s="23"/>
      <c r="C20" s="23"/>
      <c r="D20" s="25" t="s">
        <v>42</v>
      </c>
    </row>
    <row r="21" spans="1:8" x14ac:dyDescent="0.25">
      <c r="A21" s="17">
        <v>17</v>
      </c>
      <c r="B21" s="23"/>
      <c r="C21" s="26" t="s">
        <v>42</v>
      </c>
      <c r="D21" s="24"/>
    </row>
    <row r="22" spans="1:8" x14ac:dyDescent="0.25">
      <c r="A22" s="17">
        <v>18</v>
      </c>
      <c r="B22" s="23"/>
      <c r="C22" s="23"/>
      <c r="D22" s="24" t="s">
        <v>42</v>
      </c>
    </row>
    <row r="23" spans="1:8" x14ac:dyDescent="0.25">
      <c r="A23" s="17">
        <v>19</v>
      </c>
      <c r="B23" s="23"/>
      <c r="C23" s="23"/>
      <c r="D23" s="24" t="s">
        <v>42</v>
      </c>
    </row>
    <row r="24" spans="1:8" x14ac:dyDescent="0.25">
      <c r="A24" s="17">
        <v>20</v>
      </c>
      <c r="B24" s="23"/>
      <c r="C24" s="23"/>
      <c r="D24" s="24" t="s">
        <v>42</v>
      </c>
    </row>
    <row r="26" spans="1:8" x14ac:dyDescent="0.25">
      <c r="A26" s="41" t="s">
        <v>1</v>
      </c>
      <c r="B26" s="41" t="s">
        <v>2</v>
      </c>
      <c r="C26" s="48" t="s">
        <v>3</v>
      </c>
      <c r="D26" s="48"/>
      <c r="F26" s="49" t="s">
        <v>48</v>
      </c>
      <c r="G26" s="49"/>
      <c r="H26" s="49"/>
    </row>
    <row r="27" spans="1:8" x14ac:dyDescent="0.25">
      <c r="A27" s="41"/>
      <c r="B27" s="41"/>
      <c r="C27" s="41">
        <v>2019</v>
      </c>
      <c r="D27" s="41"/>
      <c r="F27" s="49"/>
      <c r="G27" s="49"/>
      <c r="H27" s="49"/>
    </row>
    <row r="28" spans="1:8" x14ac:dyDescent="0.25">
      <c r="A28" s="41"/>
      <c r="B28" s="41"/>
      <c r="C28" s="16" t="s">
        <v>4</v>
      </c>
      <c r="D28" s="16" t="s">
        <v>5</v>
      </c>
      <c r="F28" s="18" t="s">
        <v>37</v>
      </c>
      <c r="G28" s="18" t="s">
        <v>38</v>
      </c>
      <c r="H28" s="18" t="s">
        <v>39</v>
      </c>
    </row>
    <row r="29" spans="1:8" x14ac:dyDescent="0.25">
      <c r="A29" s="2">
        <v>1</v>
      </c>
      <c r="B29" s="3" t="s">
        <v>6</v>
      </c>
      <c r="C29" s="37">
        <v>0.65746944682675812</v>
      </c>
      <c r="D29" s="37">
        <v>0.68582930107132056</v>
      </c>
      <c r="E29" s="27"/>
      <c r="F29" s="28">
        <f>((C30+C31+C34+C35+C36+C37+C39+C40)/8)</f>
        <v>0.25846577508576329</v>
      </c>
      <c r="G29" s="28">
        <f>((C29+C32+C38+C41+C43+C45)/6)</f>
        <v>0.65415728630646086</v>
      </c>
      <c r="H29" s="28">
        <f>((C33+C42+C44+C46+C47+C48)/6)</f>
        <v>0.93436874642652945</v>
      </c>
    </row>
    <row r="30" spans="1:8" x14ac:dyDescent="0.25">
      <c r="A30" s="2">
        <v>2</v>
      </c>
      <c r="B30" s="3" t="s">
        <v>7</v>
      </c>
      <c r="C30" s="37">
        <v>0.36880896226415094</v>
      </c>
      <c r="D30" s="37">
        <v>0.4272084730932022</v>
      </c>
      <c r="E30" s="27"/>
      <c r="F30" s="29">
        <f>((D30+D31+D34+D35+D36+D37+D39+D40)/8)</f>
        <v>0.29844832452833436</v>
      </c>
      <c r="G30" s="29">
        <f>((D29+D32+D38+D41+D43+D45)/6)</f>
        <v>0.67553151289062263</v>
      </c>
      <c r="H30" s="29">
        <f>((D33+D42+D44+D46+D47+D48)/6)</f>
        <v>0.93706633004138762</v>
      </c>
    </row>
    <row r="31" spans="1:8" x14ac:dyDescent="0.25">
      <c r="A31" s="2">
        <v>3</v>
      </c>
      <c r="B31" s="3" t="s">
        <v>8</v>
      </c>
      <c r="C31" s="37">
        <v>0.18315823327615777</v>
      </c>
      <c r="D31" s="37">
        <v>0.17689547667578731</v>
      </c>
      <c r="E31" s="27"/>
    </row>
    <row r="32" spans="1:8" x14ac:dyDescent="0.25">
      <c r="A32" s="2">
        <v>4</v>
      </c>
      <c r="B32" s="3" t="s">
        <v>9</v>
      </c>
      <c r="C32" s="37">
        <v>0.51013078902229836</v>
      </c>
      <c r="D32" s="37">
        <v>0.53555005692851221</v>
      </c>
      <c r="E32" s="27"/>
    </row>
    <row r="33" spans="1:5" x14ac:dyDescent="0.25">
      <c r="A33" s="2">
        <v>5</v>
      </c>
      <c r="B33" s="3" t="s">
        <v>10</v>
      </c>
      <c r="C33" s="37">
        <v>0.82363582761578047</v>
      </c>
      <c r="D33" s="37">
        <v>0.82701639249736159</v>
      </c>
      <c r="E33" s="27"/>
    </row>
    <row r="34" spans="1:5" x14ac:dyDescent="0.25">
      <c r="A34" s="2">
        <v>6</v>
      </c>
      <c r="B34" s="3" t="s">
        <v>11</v>
      </c>
      <c r="C34" s="37">
        <v>0.26055960548885071</v>
      </c>
      <c r="D34" s="37">
        <v>0.31690638984639752</v>
      </c>
      <c r="E34" s="27"/>
    </row>
    <row r="35" spans="1:5" x14ac:dyDescent="0.25">
      <c r="A35" s="2">
        <v>7</v>
      </c>
      <c r="B35" s="3" t="s">
        <v>12</v>
      </c>
      <c r="C35" s="37">
        <v>0.36070165094339623</v>
      </c>
      <c r="D35" s="37">
        <v>0.40667943507757764</v>
      </c>
      <c r="E35" s="27"/>
    </row>
    <row r="36" spans="1:5" x14ac:dyDescent="0.25">
      <c r="A36" s="2">
        <v>8</v>
      </c>
      <c r="B36" s="3" t="s">
        <v>13</v>
      </c>
      <c r="C36" s="37">
        <v>0.30971269296740989</v>
      </c>
      <c r="D36" s="37">
        <v>0.35896504281782426</v>
      </c>
      <c r="E36" s="27"/>
    </row>
    <row r="37" spans="1:5" x14ac:dyDescent="0.25">
      <c r="A37" s="2">
        <v>9</v>
      </c>
      <c r="B37" s="3" t="s">
        <v>14</v>
      </c>
      <c r="C37" s="37">
        <v>0.3038298670668953</v>
      </c>
      <c r="D37" s="37">
        <v>0.3545004028192934</v>
      </c>
      <c r="E37" s="27"/>
    </row>
    <row r="38" spans="1:5" x14ac:dyDescent="0.25">
      <c r="A38" s="2">
        <v>10</v>
      </c>
      <c r="B38" s="3" t="s">
        <v>15</v>
      </c>
      <c r="C38" s="37">
        <v>0.646092409948542</v>
      </c>
      <c r="D38" s="37">
        <v>0.63348716264820382</v>
      </c>
      <c r="E38" s="27"/>
    </row>
    <row r="39" spans="1:5" x14ac:dyDescent="0.25">
      <c r="A39" s="2">
        <v>11</v>
      </c>
      <c r="B39" s="3" t="s">
        <v>16</v>
      </c>
      <c r="C39" s="37">
        <v>0</v>
      </c>
      <c r="D39" s="37">
        <v>0</v>
      </c>
      <c r="E39" s="27"/>
    </row>
    <row r="40" spans="1:5" x14ac:dyDescent="0.25">
      <c r="A40" s="2">
        <v>12</v>
      </c>
      <c r="B40" s="3" t="s">
        <v>17</v>
      </c>
      <c r="C40" s="37">
        <v>0.28095518867924518</v>
      </c>
      <c r="D40" s="37">
        <v>0.34643137589659223</v>
      </c>
      <c r="E40" s="27"/>
    </row>
    <row r="41" spans="1:5" x14ac:dyDescent="0.25">
      <c r="A41" s="2">
        <v>13</v>
      </c>
      <c r="B41" s="3" t="s">
        <v>18</v>
      </c>
      <c r="C41" s="37">
        <v>0.66152980274442541</v>
      </c>
      <c r="D41" s="37">
        <v>0.69156015716537533</v>
      </c>
      <c r="E41" s="27"/>
    </row>
    <row r="42" spans="1:5" x14ac:dyDescent="0.25">
      <c r="A42" s="2">
        <v>14</v>
      </c>
      <c r="B42" s="3" t="s">
        <v>19</v>
      </c>
      <c r="C42" s="37">
        <v>0.89461835334476847</v>
      </c>
      <c r="D42" s="37">
        <v>0.90292118836097846</v>
      </c>
      <c r="E42" s="27"/>
    </row>
    <row r="43" spans="1:5" x14ac:dyDescent="0.25">
      <c r="A43" s="2">
        <v>15</v>
      </c>
      <c r="B43" s="3" t="s">
        <v>20</v>
      </c>
      <c r="C43" s="37">
        <v>0.72858597770154376</v>
      </c>
      <c r="D43" s="37">
        <v>0.75652339549127579</v>
      </c>
      <c r="E43" s="27"/>
    </row>
    <row r="44" spans="1:5" x14ac:dyDescent="0.25">
      <c r="A44" s="2">
        <v>16</v>
      </c>
      <c r="B44" s="3" t="s">
        <v>21</v>
      </c>
      <c r="C44" s="37">
        <v>0.90953312607204118</v>
      </c>
      <c r="D44" s="37">
        <v>0.91761238043548521</v>
      </c>
      <c r="E44" s="27"/>
    </row>
    <row r="45" spans="1:5" x14ac:dyDescent="0.25">
      <c r="A45" s="2">
        <v>17</v>
      </c>
      <c r="B45" s="3" t="s">
        <v>22</v>
      </c>
      <c r="C45" s="37">
        <v>0.72113529159519718</v>
      </c>
      <c r="D45" s="37">
        <v>0.75023900403904809</v>
      </c>
      <c r="E45" s="27"/>
    </row>
    <row r="46" spans="1:5" x14ac:dyDescent="0.25">
      <c r="A46" s="2">
        <v>18</v>
      </c>
      <c r="B46" s="3" t="s">
        <v>23</v>
      </c>
      <c r="C46" s="37">
        <v>0.99384916380789023</v>
      </c>
      <c r="D46" s="37">
        <v>0.99284299066318704</v>
      </c>
      <c r="E46" s="27"/>
    </row>
    <row r="47" spans="1:5" x14ac:dyDescent="0.25">
      <c r="A47" s="2">
        <v>19</v>
      </c>
      <c r="B47" s="3" t="s">
        <v>24</v>
      </c>
      <c r="C47" s="37">
        <v>1</v>
      </c>
      <c r="D47" s="37">
        <v>1</v>
      </c>
      <c r="E47" s="27"/>
    </row>
    <row r="48" spans="1:5" x14ac:dyDescent="0.25">
      <c r="A48" s="2">
        <v>20</v>
      </c>
      <c r="B48" s="3" t="s">
        <v>25</v>
      </c>
      <c r="C48" s="37">
        <v>0.98457600771869636</v>
      </c>
      <c r="D48" s="37">
        <v>0.9820050282913122</v>
      </c>
      <c r="E48" s="27"/>
    </row>
    <row r="50" spans="1:9" x14ac:dyDescent="0.25">
      <c r="A50" s="56" t="s">
        <v>31</v>
      </c>
      <c r="B50" s="56"/>
      <c r="C50" s="56"/>
      <c r="D50" s="18" t="s">
        <v>43</v>
      </c>
      <c r="E50" s="16" t="s">
        <v>4</v>
      </c>
      <c r="F50" s="16" t="s">
        <v>5</v>
      </c>
    </row>
    <row r="51" spans="1:9" x14ac:dyDescent="0.25">
      <c r="A51" s="55" t="s">
        <v>45</v>
      </c>
      <c r="B51" s="55"/>
      <c r="C51" s="55"/>
      <c r="D51" s="18">
        <v>1</v>
      </c>
      <c r="E51" s="28">
        <f>F29</f>
        <v>0.25846577508576329</v>
      </c>
      <c r="F51" s="28">
        <f>F30</f>
        <v>0.29844832452833436</v>
      </c>
    </row>
    <row r="52" spans="1:9" x14ac:dyDescent="0.25">
      <c r="A52" s="55" t="s">
        <v>46</v>
      </c>
      <c r="B52" s="55"/>
      <c r="C52" s="55"/>
      <c r="D52" s="18">
        <v>2</v>
      </c>
      <c r="E52" s="28">
        <f>G29</f>
        <v>0.65415728630646086</v>
      </c>
      <c r="F52" s="29">
        <f>G30</f>
        <v>0.67553151289062263</v>
      </c>
    </row>
    <row r="53" spans="1:9" x14ac:dyDescent="0.25">
      <c r="A53" s="55" t="s">
        <v>47</v>
      </c>
      <c r="B53" s="55"/>
      <c r="C53" s="55"/>
      <c r="D53" s="18">
        <v>3</v>
      </c>
      <c r="E53" s="28">
        <f>H29</f>
        <v>0.93436874642652945</v>
      </c>
      <c r="F53" s="29">
        <f>H30</f>
        <v>0.93706633004138762</v>
      </c>
    </row>
    <row r="55" spans="1:9" x14ac:dyDescent="0.25">
      <c r="A55" s="54" t="s">
        <v>33</v>
      </c>
      <c r="B55" s="54"/>
      <c r="C55" s="56"/>
    </row>
    <row r="56" spans="1:9" x14ac:dyDescent="0.25">
      <c r="A56" s="41" t="s">
        <v>1</v>
      </c>
      <c r="B56" s="41" t="s">
        <v>34</v>
      </c>
      <c r="C56" s="42" t="s">
        <v>3</v>
      </c>
      <c r="D56" s="57"/>
      <c r="E56" s="57"/>
      <c r="F56" s="57"/>
      <c r="G56" s="43"/>
      <c r="H56" s="50" t="s">
        <v>35</v>
      </c>
      <c r="I56" s="49" t="s">
        <v>36</v>
      </c>
    </row>
    <row r="57" spans="1:9" x14ac:dyDescent="0.25">
      <c r="A57" s="41"/>
      <c r="B57" s="41"/>
      <c r="C57" s="44">
        <v>2019</v>
      </c>
      <c r="D57" s="53"/>
      <c r="E57" s="53"/>
      <c r="F57" s="53"/>
      <c r="G57" s="45"/>
      <c r="H57" s="51"/>
      <c r="I57" s="49"/>
    </row>
    <row r="58" spans="1:9" x14ac:dyDescent="0.25">
      <c r="A58" s="41"/>
      <c r="B58" s="41"/>
      <c r="C58" s="20" t="s">
        <v>4</v>
      </c>
      <c r="D58" s="20" t="s">
        <v>5</v>
      </c>
      <c r="E58" s="18" t="s">
        <v>37</v>
      </c>
      <c r="F58" s="18" t="s">
        <v>38</v>
      </c>
      <c r="G58" s="18" t="s">
        <v>39</v>
      </c>
      <c r="H58" s="52"/>
      <c r="I58" s="49"/>
    </row>
    <row r="59" spans="1:9" x14ac:dyDescent="0.25">
      <c r="A59" s="17">
        <v>1</v>
      </c>
      <c r="B59" s="3" t="s">
        <v>6</v>
      </c>
      <c r="C59" s="37">
        <v>0.65746944682675812</v>
      </c>
      <c r="D59" s="37">
        <v>0.68582930107132056</v>
      </c>
      <c r="E59" s="21">
        <f>SQRT(((C59-$E$51)^2)+((D59-$F$51)^2))</f>
        <v>0.55611864835679914</v>
      </c>
      <c r="F59" s="21">
        <f>SQRT(((C59-$E$52)^2)+((D59-$F$52)^2))</f>
        <v>1.0817340187252032E-2</v>
      </c>
      <c r="G59" s="21">
        <f>SQRT(((C59-$E$53)^2)+((D59-$F$53)^2))</f>
        <v>0.37388937781722315</v>
      </c>
      <c r="H59" s="21">
        <f>MIN(E59:G59)</f>
        <v>1.0817340187252032E-2</v>
      </c>
      <c r="I59" s="21" t="s">
        <v>38</v>
      </c>
    </row>
    <row r="60" spans="1:9" x14ac:dyDescent="0.25">
      <c r="A60" s="17">
        <v>2</v>
      </c>
      <c r="B60" s="3" t="s">
        <v>7</v>
      </c>
      <c r="C60" s="37">
        <v>0.36880896226415094</v>
      </c>
      <c r="D60" s="37">
        <v>0.4272084730932022</v>
      </c>
      <c r="E60" s="21">
        <f t="shared" ref="E60:E78" si="0">SQRT(((C60-$E$51)^2)+((D60-$F$51)^2))</f>
        <v>0.16957238812711087</v>
      </c>
      <c r="F60" s="21">
        <f t="shared" ref="F60:F78" si="1">SQRT(((C60-$E$52)^2)+((D60-$F$52)^2))</f>
        <v>0.3782697425488673</v>
      </c>
      <c r="G60" s="21">
        <f t="shared" ref="G60:G78" si="2">SQRT(((C60-$E$53)^2)+((D60-$F$53)^2))</f>
        <v>0.76145446597521005</v>
      </c>
      <c r="H60" s="21">
        <f t="shared" ref="H60:H78" si="3">MIN(E60:G60)</f>
        <v>0.16957238812711087</v>
      </c>
      <c r="I60" s="21" t="s">
        <v>37</v>
      </c>
    </row>
    <row r="61" spans="1:9" x14ac:dyDescent="0.25">
      <c r="A61" s="17">
        <v>3</v>
      </c>
      <c r="B61" s="3" t="s">
        <v>8</v>
      </c>
      <c r="C61" s="37">
        <v>0.18315823327615777</v>
      </c>
      <c r="D61" s="37">
        <v>0.17689547667578731</v>
      </c>
      <c r="E61" s="21">
        <f t="shared" si="0"/>
        <v>0.14299063142202686</v>
      </c>
      <c r="F61" s="21">
        <f t="shared" si="1"/>
        <v>0.68591399210650661</v>
      </c>
      <c r="G61" s="21">
        <f t="shared" si="2"/>
        <v>1.0687267945430345</v>
      </c>
      <c r="H61" s="21">
        <f t="shared" si="3"/>
        <v>0.14299063142202686</v>
      </c>
      <c r="I61" s="21" t="s">
        <v>37</v>
      </c>
    </row>
    <row r="62" spans="1:9" x14ac:dyDescent="0.25">
      <c r="A62" s="17">
        <v>4</v>
      </c>
      <c r="B62" s="3" t="s">
        <v>9</v>
      </c>
      <c r="C62" s="37">
        <v>0.51013078902229836</v>
      </c>
      <c r="D62" s="37">
        <v>0.53555005692851221</v>
      </c>
      <c r="E62" s="21">
        <f t="shared" si="0"/>
        <v>0.34576366313833778</v>
      </c>
      <c r="F62" s="21">
        <f t="shared" si="1"/>
        <v>0.20084431765229788</v>
      </c>
      <c r="G62" s="21">
        <f t="shared" si="2"/>
        <v>0.58411742148044798</v>
      </c>
      <c r="H62" s="21">
        <f t="shared" si="3"/>
        <v>0.20084431765229788</v>
      </c>
      <c r="I62" s="21" t="s">
        <v>38</v>
      </c>
    </row>
    <row r="63" spans="1:9" x14ac:dyDescent="0.25">
      <c r="A63" s="17">
        <v>5</v>
      </c>
      <c r="B63" s="3" t="s">
        <v>10</v>
      </c>
      <c r="C63" s="37">
        <v>0.82363582761578047</v>
      </c>
      <c r="D63" s="37">
        <v>0.82701639249736159</v>
      </c>
      <c r="E63" s="21">
        <f t="shared" si="0"/>
        <v>0.77382258351206867</v>
      </c>
      <c r="F63" s="21">
        <f t="shared" si="1"/>
        <v>0.22731177865170768</v>
      </c>
      <c r="G63" s="21">
        <f t="shared" si="2"/>
        <v>0.15611780187343133</v>
      </c>
      <c r="H63" s="21">
        <f t="shared" si="3"/>
        <v>0.15611780187343133</v>
      </c>
      <c r="I63" s="21" t="s">
        <v>39</v>
      </c>
    </row>
    <row r="64" spans="1:9" x14ac:dyDescent="0.25">
      <c r="A64" s="17">
        <v>6</v>
      </c>
      <c r="B64" s="3" t="s">
        <v>11</v>
      </c>
      <c r="C64" s="37">
        <v>0.26055960548885071</v>
      </c>
      <c r="D64" s="37">
        <v>0.31690638984639752</v>
      </c>
      <c r="E64" s="21">
        <f t="shared" si="0"/>
        <v>1.8576444790184669E-2</v>
      </c>
      <c r="F64" s="21">
        <f t="shared" si="1"/>
        <v>0.53247639686983961</v>
      </c>
      <c r="G64" s="21">
        <f t="shared" si="2"/>
        <v>0.91576039979561596</v>
      </c>
      <c r="H64" s="21">
        <f t="shared" si="3"/>
        <v>1.8576444790184669E-2</v>
      </c>
      <c r="I64" s="21" t="s">
        <v>37</v>
      </c>
    </row>
    <row r="65" spans="1:9" x14ac:dyDescent="0.25">
      <c r="A65" s="17">
        <v>7</v>
      </c>
      <c r="B65" s="3" t="s">
        <v>12</v>
      </c>
      <c r="C65" s="37">
        <v>0.36070165094339623</v>
      </c>
      <c r="D65" s="37">
        <v>0.40667943507757764</v>
      </c>
      <c r="E65" s="21">
        <f t="shared" si="0"/>
        <v>0.14888299971151794</v>
      </c>
      <c r="F65" s="21">
        <f t="shared" si="1"/>
        <v>0.3979920221194535</v>
      </c>
      <c r="G65" s="21">
        <f t="shared" si="2"/>
        <v>0.78128368393907077</v>
      </c>
      <c r="H65" s="21">
        <f t="shared" si="3"/>
        <v>0.14888299971151794</v>
      </c>
      <c r="I65" s="21" t="s">
        <v>37</v>
      </c>
    </row>
    <row r="66" spans="1:9" x14ac:dyDescent="0.25">
      <c r="A66" s="17">
        <v>8</v>
      </c>
      <c r="B66" s="3" t="s">
        <v>13</v>
      </c>
      <c r="C66" s="37">
        <v>0.30971269296740989</v>
      </c>
      <c r="D66" s="37">
        <v>0.35896504281782426</v>
      </c>
      <c r="E66" s="21">
        <f t="shared" si="0"/>
        <v>7.9300187798628255E-2</v>
      </c>
      <c r="F66" s="21">
        <f t="shared" si="1"/>
        <v>0.46782091429825595</v>
      </c>
      <c r="G66" s="21">
        <f t="shared" si="2"/>
        <v>0.85111472987645054</v>
      </c>
      <c r="H66" s="21">
        <f t="shared" si="3"/>
        <v>7.9300187798628255E-2</v>
      </c>
      <c r="I66" s="21" t="s">
        <v>37</v>
      </c>
    </row>
    <row r="67" spans="1:9" x14ac:dyDescent="0.25">
      <c r="A67" s="17">
        <v>9</v>
      </c>
      <c r="B67" s="3" t="s">
        <v>14</v>
      </c>
      <c r="C67" s="37">
        <v>0.3038298670668953</v>
      </c>
      <c r="D67" s="37">
        <v>0.3545004028192934</v>
      </c>
      <c r="E67" s="21">
        <f t="shared" si="0"/>
        <v>7.2109197208181472E-2</v>
      </c>
      <c r="F67" s="21">
        <f t="shared" si="1"/>
        <v>0.47517394110439626</v>
      </c>
      <c r="G67" s="21">
        <f t="shared" si="2"/>
        <v>0.85846510583962676</v>
      </c>
      <c r="H67" s="21">
        <f t="shared" si="3"/>
        <v>7.2109197208181472E-2</v>
      </c>
      <c r="I67" s="21" t="s">
        <v>37</v>
      </c>
    </row>
    <row r="68" spans="1:9" x14ac:dyDescent="0.25">
      <c r="A68" s="17">
        <v>10</v>
      </c>
      <c r="B68" s="3" t="s">
        <v>15</v>
      </c>
      <c r="C68" s="37">
        <v>0.646092409948542</v>
      </c>
      <c r="D68" s="37">
        <v>0.63348716264820382</v>
      </c>
      <c r="E68" s="21">
        <f t="shared" si="0"/>
        <v>0.5123528384851147</v>
      </c>
      <c r="F68" s="21">
        <f t="shared" si="1"/>
        <v>4.2810858645625192E-2</v>
      </c>
      <c r="G68" s="21">
        <f t="shared" si="2"/>
        <v>0.41864490567581081</v>
      </c>
      <c r="H68" s="21">
        <f t="shared" si="3"/>
        <v>4.2810858645625192E-2</v>
      </c>
      <c r="I68" s="21" t="s">
        <v>38</v>
      </c>
    </row>
    <row r="69" spans="1:9" x14ac:dyDescent="0.25">
      <c r="A69" s="17">
        <v>11</v>
      </c>
      <c r="B69" s="3" t="s">
        <v>16</v>
      </c>
      <c r="C69" s="37">
        <v>0</v>
      </c>
      <c r="D69" s="37">
        <v>0</v>
      </c>
      <c r="E69" s="21">
        <f t="shared" si="0"/>
        <v>0.39481129581669061</v>
      </c>
      <c r="F69" s="21">
        <f t="shared" si="1"/>
        <v>0.94035343362808343</v>
      </c>
      <c r="G69" s="21">
        <f t="shared" si="2"/>
        <v>1.3233058078901938</v>
      </c>
      <c r="H69" s="21">
        <f t="shared" si="3"/>
        <v>0.39481129581669061</v>
      </c>
      <c r="I69" s="21" t="s">
        <v>37</v>
      </c>
    </row>
    <row r="70" spans="1:9" x14ac:dyDescent="0.25">
      <c r="A70" s="17">
        <v>12</v>
      </c>
      <c r="B70" s="3" t="s">
        <v>17</v>
      </c>
      <c r="C70" s="37">
        <v>0.28095518867924518</v>
      </c>
      <c r="D70" s="37">
        <v>0.34643137589659223</v>
      </c>
      <c r="E70" s="21">
        <f t="shared" si="0"/>
        <v>5.2991951675585243E-2</v>
      </c>
      <c r="F70" s="21">
        <f t="shared" si="1"/>
        <v>0.49758085357341009</v>
      </c>
      <c r="G70" s="21">
        <f t="shared" si="2"/>
        <v>0.88079448596456833</v>
      </c>
      <c r="H70" s="21">
        <f t="shared" si="3"/>
        <v>5.2991951675585243E-2</v>
      </c>
      <c r="I70" s="21" t="s">
        <v>37</v>
      </c>
    </row>
    <row r="71" spans="1:9" x14ac:dyDescent="0.25">
      <c r="A71" s="17">
        <v>13</v>
      </c>
      <c r="B71" s="3" t="s">
        <v>18</v>
      </c>
      <c r="C71" s="37">
        <v>0.66152980274442541</v>
      </c>
      <c r="D71" s="37">
        <v>0.69156015716537533</v>
      </c>
      <c r="E71" s="21">
        <f t="shared" si="0"/>
        <v>0.56302533100356655</v>
      </c>
      <c r="F71" s="21">
        <f t="shared" si="1"/>
        <v>1.7642886269389712E-2</v>
      </c>
      <c r="G71" s="21">
        <f t="shared" si="2"/>
        <v>0.36703456255479916</v>
      </c>
      <c r="H71" s="21">
        <f t="shared" si="3"/>
        <v>1.7642886269389712E-2</v>
      </c>
      <c r="I71" s="21" t="s">
        <v>38</v>
      </c>
    </row>
    <row r="72" spans="1:9" x14ac:dyDescent="0.25">
      <c r="A72" s="17">
        <v>14</v>
      </c>
      <c r="B72" s="3" t="s">
        <v>19</v>
      </c>
      <c r="C72" s="37">
        <v>0.89461835334476847</v>
      </c>
      <c r="D72" s="37">
        <v>0.90292118836097846</v>
      </c>
      <c r="E72" s="21">
        <f t="shared" si="0"/>
        <v>0.87754062352441442</v>
      </c>
      <c r="F72" s="21">
        <f t="shared" si="1"/>
        <v>0.33094952677366862</v>
      </c>
      <c r="G72" s="21">
        <f t="shared" si="2"/>
        <v>5.240214165976164E-2</v>
      </c>
      <c r="H72" s="21">
        <f t="shared" si="3"/>
        <v>5.240214165976164E-2</v>
      </c>
      <c r="I72" s="21" t="s">
        <v>39</v>
      </c>
    </row>
    <row r="73" spans="1:9" x14ac:dyDescent="0.25">
      <c r="A73" s="17">
        <v>15</v>
      </c>
      <c r="B73" s="3" t="s">
        <v>20</v>
      </c>
      <c r="C73" s="37">
        <v>0.72858597770154376</v>
      </c>
      <c r="D73" s="37">
        <v>0.75652339549127579</v>
      </c>
      <c r="E73" s="21">
        <f t="shared" si="0"/>
        <v>0.65638843343344067</v>
      </c>
      <c r="F73" s="21">
        <f t="shared" si="1"/>
        <v>0.10999688700132595</v>
      </c>
      <c r="G73" s="21">
        <f t="shared" si="2"/>
        <v>0.27375591157103241</v>
      </c>
      <c r="H73" s="21">
        <f t="shared" si="3"/>
        <v>0.10999688700132595</v>
      </c>
      <c r="I73" s="21" t="s">
        <v>38</v>
      </c>
    </row>
    <row r="74" spans="1:9" x14ac:dyDescent="0.25">
      <c r="A74" s="17">
        <v>16</v>
      </c>
      <c r="B74" s="3" t="s">
        <v>21</v>
      </c>
      <c r="C74" s="37">
        <v>0.90953312607204118</v>
      </c>
      <c r="D74" s="37">
        <v>0.91761238043548521</v>
      </c>
      <c r="E74" s="21">
        <f t="shared" si="0"/>
        <v>0.89847249465283163</v>
      </c>
      <c r="F74" s="21">
        <f t="shared" si="1"/>
        <v>0.3518806132301816</v>
      </c>
      <c r="G74" s="21">
        <f t="shared" si="2"/>
        <v>3.1547808064289709E-2</v>
      </c>
      <c r="H74" s="21">
        <f t="shared" si="3"/>
        <v>3.1547808064289709E-2</v>
      </c>
      <c r="I74" s="21" t="s">
        <v>39</v>
      </c>
    </row>
    <row r="75" spans="1:9" x14ac:dyDescent="0.25">
      <c r="A75" s="17">
        <v>17</v>
      </c>
      <c r="B75" s="3" t="s">
        <v>22</v>
      </c>
      <c r="C75" s="37">
        <v>0.72113529159519718</v>
      </c>
      <c r="D75" s="37">
        <v>0.75023900403904809</v>
      </c>
      <c r="E75" s="21">
        <f t="shared" si="0"/>
        <v>0.64666676085896491</v>
      </c>
      <c r="F75" s="21">
        <f t="shared" si="1"/>
        <v>0.10033574849548918</v>
      </c>
      <c r="G75" s="21">
        <f t="shared" si="2"/>
        <v>0.28350124514804209</v>
      </c>
      <c r="H75" s="21">
        <f t="shared" si="3"/>
        <v>0.10033574849548918</v>
      </c>
      <c r="I75" s="21" t="s">
        <v>38</v>
      </c>
    </row>
    <row r="76" spans="1:9" x14ac:dyDescent="0.25">
      <c r="A76" s="17">
        <v>18</v>
      </c>
      <c r="B76" s="3" t="s">
        <v>23</v>
      </c>
      <c r="C76" s="37">
        <v>0.99384916380789023</v>
      </c>
      <c r="D76" s="37">
        <v>0.99284299066318704</v>
      </c>
      <c r="E76" s="21">
        <f t="shared" si="0"/>
        <v>1.0114211193983307</v>
      </c>
      <c r="F76" s="21">
        <f t="shared" si="1"/>
        <v>0.46484098955089442</v>
      </c>
      <c r="G76" s="21">
        <f t="shared" si="2"/>
        <v>8.154113024713526E-2</v>
      </c>
      <c r="H76" s="21">
        <f t="shared" si="3"/>
        <v>8.154113024713526E-2</v>
      </c>
      <c r="I76" s="21" t="s">
        <v>39</v>
      </c>
    </row>
    <row r="77" spans="1:9" x14ac:dyDescent="0.25">
      <c r="A77" s="17">
        <v>19</v>
      </c>
      <c r="B77" s="3" t="s">
        <v>24</v>
      </c>
      <c r="C77" s="37">
        <v>1</v>
      </c>
      <c r="D77" s="37">
        <v>1</v>
      </c>
      <c r="E77" s="21">
        <f t="shared" si="0"/>
        <v>1.0208074059666001</v>
      </c>
      <c r="F77" s="21">
        <f t="shared" si="1"/>
        <v>0.47422250235723684</v>
      </c>
      <c r="G77" s="21">
        <f t="shared" si="2"/>
        <v>9.0929138674490595E-2</v>
      </c>
      <c r="H77" s="21">
        <f t="shared" si="3"/>
        <v>9.0929138674490595E-2</v>
      </c>
      <c r="I77" s="21" t="s">
        <v>39</v>
      </c>
    </row>
    <row r="78" spans="1:9" x14ac:dyDescent="0.25">
      <c r="A78" s="17">
        <v>20</v>
      </c>
      <c r="B78" s="3" t="s">
        <v>25</v>
      </c>
      <c r="C78" s="37">
        <v>0.98457600771869636</v>
      </c>
      <c r="D78" s="37">
        <v>0.9820050282913122</v>
      </c>
      <c r="E78" s="21">
        <f t="shared" si="0"/>
        <v>0.99723910733261945</v>
      </c>
      <c r="F78" s="21">
        <f t="shared" si="1"/>
        <v>0.45066899949048322</v>
      </c>
      <c r="G78" s="21">
        <f t="shared" si="2"/>
        <v>6.7381419448225455E-2</v>
      </c>
      <c r="H78" s="21">
        <f t="shared" si="3"/>
        <v>6.7381419448225455E-2</v>
      </c>
      <c r="I78" s="21" t="s">
        <v>39</v>
      </c>
    </row>
    <row r="80" spans="1:9" x14ac:dyDescent="0.25">
      <c r="A80" s="54" t="s">
        <v>40</v>
      </c>
      <c r="B80" s="54"/>
      <c r="C80" s="22" t="s">
        <v>51</v>
      </c>
    </row>
    <row r="81" spans="1:7" x14ac:dyDescent="0.25">
      <c r="A81" s="16" t="s">
        <v>1</v>
      </c>
      <c r="B81" s="16" t="s">
        <v>37</v>
      </c>
      <c r="C81" s="16" t="s">
        <v>38</v>
      </c>
      <c r="D81" s="16" t="s">
        <v>39</v>
      </c>
      <c r="F81" s="33"/>
      <c r="G81" s="33"/>
    </row>
    <row r="82" spans="1:7" x14ac:dyDescent="0.25">
      <c r="A82" s="17">
        <v>1</v>
      </c>
      <c r="B82" s="23"/>
      <c r="C82" s="23" t="s">
        <v>42</v>
      </c>
      <c r="D82" s="24"/>
      <c r="F82" s="27"/>
      <c r="G82" s="27"/>
    </row>
    <row r="83" spans="1:7" x14ac:dyDescent="0.25">
      <c r="A83" s="17">
        <v>2</v>
      </c>
      <c r="B83" s="23" t="s">
        <v>42</v>
      </c>
      <c r="C83" s="23"/>
      <c r="D83" s="24"/>
      <c r="F83" s="27"/>
      <c r="G83" s="27"/>
    </row>
    <row r="84" spans="1:7" x14ac:dyDescent="0.25">
      <c r="A84" s="17">
        <v>3</v>
      </c>
      <c r="B84" s="23" t="s">
        <v>42</v>
      </c>
      <c r="C84" s="23"/>
      <c r="D84" s="24"/>
      <c r="F84" s="27"/>
      <c r="G84" s="27"/>
    </row>
    <row r="85" spans="1:7" x14ac:dyDescent="0.25">
      <c r="A85" s="17">
        <v>4</v>
      </c>
      <c r="B85" s="23"/>
      <c r="C85" s="23" t="s">
        <v>42</v>
      </c>
      <c r="D85" s="24"/>
      <c r="F85" s="27"/>
      <c r="G85" s="27"/>
    </row>
    <row r="86" spans="1:7" x14ac:dyDescent="0.25">
      <c r="A86" s="17">
        <v>5</v>
      </c>
      <c r="B86" s="23"/>
      <c r="C86" s="23"/>
      <c r="D86" s="24" t="s">
        <v>42</v>
      </c>
      <c r="F86" s="27"/>
      <c r="G86" s="27"/>
    </row>
    <row r="87" spans="1:7" x14ac:dyDescent="0.25">
      <c r="A87" s="17">
        <v>6</v>
      </c>
      <c r="B87" s="23" t="s">
        <v>42</v>
      </c>
      <c r="C87" s="23"/>
      <c r="D87" s="24"/>
      <c r="F87" s="27"/>
      <c r="G87" s="27"/>
    </row>
    <row r="88" spans="1:7" x14ac:dyDescent="0.25">
      <c r="A88" s="17">
        <v>7</v>
      </c>
      <c r="B88" s="23" t="s">
        <v>42</v>
      </c>
      <c r="C88" s="23"/>
      <c r="D88" s="24"/>
      <c r="F88" s="27"/>
      <c r="G88" s="27"/>
    </row>
    <row r="89" spans="1:7" x14ac:dyDescent="0.25">
      <c r="A89" s="17">
        <v>8</v>
      </c>
      <c r="B89" s="23" t="s">
        <v>42</v>
      </c>
      <c r="C89" s="23"/>
      <c r="D89" s="24"/>
      <c r="F89" s="27"/>
      <c r="G89" s="27"/>
    </row>
    <row r="90" spans="1:7" x14ac:dyDescent="0.25">
      <c r="A90" s="17">
        <v>9</v>
      </c>
      <c r="B90" s="23" t="s">
        <v>42</v>
      </c>
      <c r="C90" s="23"/>
      <c r="D90" s="25"/>
      <c r="F90" s="27"/>
      <c r="G90" s="27"/>
    </row>
    <row r="91" spans="1:7" x14ac:dyDescent="0.25">
      <c r="A91" s="17">
        <v>10</v>
      </c>
      <c r="B91" s="23"/>
      <c r="C91" s="23" t="s">
        <v>42</v>
      </c>
      <c r="D91" s="23"/>
      <c r="F91" s="27"/>
      <c r="G91" s="27"/>
    </row>
    <row r="92" spans="1:7" x14ac:dyDescent="0.25">
      <c r="A92" s="17">
        <v>11</v>
      </c>
      <c r="B92" s="23" t="s">
        <v>42</v>
      </c>
      <c r="C92" s="23"/>
      <c r="D92" s="24"/>
      <c r="F92" s="27"/>
      <c r="G92" s="27"/>
    </row>
    <row r="93" spans="1:7" x14ac:dyDescent="0.25">
      <c r="A93" s="17">
        <v>12</v>
      </c>
      <c r="B93" s="23" t="s">
        <v>42</v>
      </c>
      <c r="C93" s="23"/>
      <c r="D93" s="24"/>
      <c r="F93" s="27"/>
      <c r="G93" s="27"/>
    </row>
    <row r="94" spans="1:7" x14ac:dyDescent="0.25">
      <c r="A94" s="17">
        <v>13</v>
      </c>
      <c r="B94" s="23"/>
      <c r="C94" s="23" t="s">
        <v>42</v>
      </c>
      <c r="D94" s="24"/>
      <c r="F94" s="27"/>
      <c r="G94" s="27"/>
    </row>
    <row r="95" spans="1:7" x14ac:dyDescent="0.25">
      <c r="A95" s="17">
        <v>14</v>
      </c>
      <c r="B95" s="23"/>
      <c r="C95" s="23"/>
      <c r="D95" s="24" t="s">
        <v>42</v>
      </c>
      <c r="F95" s="27"/>
      <c r="G95" s="27"/>
    </row>
    <row r="96" spans="1:7" x14ac:dyDescent="0.25">
      <c r="A96" s="17">
        <v>15</v>
      </c>
      <c r="B96" s="23"/>
      <c r="C96" s="23" t="s">
        <v>42</v>
      </c>
      <c r="D96" s="24"/>
      <c r="F96" s="27"/>
      <c r="G96" s="27"/>
    </row>
    <row r="97" spans="1:7" x14ac:dyDescent="0.25">
      <c r="A97" s="17">
        <v>16</v>
      </c>
      <c r="B97" s="23"/>
      <c r="C97" s="23"/>
      <c r="D97" s="25" t="s">
        <v>42</v>
      </c>
      <c r="F97" s="27"/>
      <c r="G97" s="27"/>
    </row>
    <row r="98" spans="1:7" x14ac:dyDescent="0.25">
      <c r="A98" s="17">
        <v>17</v>
      </c>
      <c r="B98" s="23"/>
      <c r="C98" s="26" t="s">
        <v>42</v>
      </c>
      <c r="D98" s="24"/>
      <c r="F98" s="27"/>
      <c r="G98" s="27"/>
    </row>
    <row r="99" spans="1:7" x14ac:dyDescent="0.25">
      <c r="A99" s="17">
        <v>18</v>
      </c>
      <c r="B99" s="23"/>
      <c r="C99" s="23"/>
      <c r="D99" s="24" t="s">
        <v>42</v>
      </c>
      <c r="F99" s="27"/>
      <c r="G99" s="27"/>
    </row>
    <row r="100" spans="1:7" x14ac:dyDescent="0.25">
      <c r="A100" s="17">
        <v>19</v>
      </c>
      <c r="B100" s="23"/>
      <c r="C100" s="23"/>
      <c r="D100" s="24" t="s">
        <v>42</v>
      </c>
      <c r="F100" s="27"/>
      <c r="G100" s="27"/>
    </row>
    <row r="101" spans="1:7" x14ac:dyDescent="0.25">
      <c r="A101" s="17">
        <v>20</v>
      </c>
      <c r="B101" s="23"/>
      <c r="C101" s="23"/>
      <c r="D101" s="24" t="s">
        <v>42</v>
      </c>
      <c r="F101" s="27"/>
      <c r="G101" s="27"/>
    </row>
    <row r="102" spans="1:7" x14ac:dyDescent="0.25">
      <c r="F102" s="31"/>
      <c r="G102" s="31"/>
    </row>
    <row r="103" spans="1:7" x14ac:dyDescent="0.25">
      <c r="F103" s="31"/>
      <c r="G103" s="31"/>
    </row>
  </sheetData>
  <mergeCells count="18">
    <mergeCell ref="A1:D2"/>
    <mergeCell ref="A26:A28"/>
    <mergeCell ref="B26:B28"/>
    <mergeCell ref="C26:D26"/>
    <mergeCell ref="F26:H27"/>
    <mergeCell ref="C27:D27"/>
    <mergeCell ref="H56:H58"/>
    <mergeCell ref="I56:I58"/>
    <mergeCell ref="C57:G57"/>
    <mergeCell ref="A80:B80"/>
    <mergeCell ref="A50:C50"/>
    <mergeCell ref="A51:C51"/>
    <mergeCell ref="A52:C52"/>
    <mergeCell ref="A53:C53"/>
    <mergeCell ref="A55:C55"/>
    <mergeCell ref="A56:A58"/>
    <mergeCell ref="B56:B58"/>
    <mergeCell ref="C56:G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4B36-D4C1-45C1-9E0B-90D038D1F1E7}">
  <dimension ref="A1:D24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7.7109375" customWidth="1"/>
    <col min="2" max="4" width="21.7109375" customWidth="1"/>
  </cols>
  <sheetData>
    <row r="1" spans="1:4" x14ac:dyDescent="0.25">
      <c r="A1" s="39" t="s">
        <v>53</v>
      </c>
      <c r="B1" s="39"/>
      <c r="C1" s="39"/>
      <c r="D1" s="39"/>
    </row>
    <row r="2" spans="1:4" ht="15.75" thickBot="1" x14ac:dyDescent="0.3">
      <c r="A2" s="40"/>
      <c r="B2" s="40"/>
      <c r="C2" s="40"/>
      <c r="D2" s="40"/>
    </row>
    <row r="4" spans="1:4" x14ac:dyDescent="0.25">
      <c r="A4" s="16" t="s">
        <v>1</v>
      </c>
      <c r="B4" s="16" t="s">
        <v>2</v>
      </c>
      <c r="C4" s="34" t="s">
        <v>43</v>
      </c>
      <c r="D4" s="16" t="s">
        <v>52</v>
      </c>
    </row>
    <row r="5" spans="1:4" x14ac:dyDescent="0.25">
      <c r="A5" s="2">
        <v>1</v>
      </c>
      <c r="B5" s="3" t="s">
        <v>6</v>
      </c>
      <c r="C5" s="21" t="s">
        <v>38</v>
      </c>
      <c r="D5" s="15" t="s">
        <v>56</v>
      </c>
    </row>
    <row r="6" spans="1:4" x14ac:dyDescent="0.25">
      <c r="A6" s="2">
        <v>2</v>
      </c>
      <c r="B6" s="3" t="s">
        <v>7</v>
      </c>
      <c r="C6" s="21" t="s">
        <v>37</v>
      </c>
      <c r="D6" s="15" t="s">
        <v>57</v>
      </c>
    </row>
    <row r="7" spans="1:4" x14ac:dyDescent="0.25">
      <c r="A7" s="2">
        <v>3</v>
      </c>
      <c r="B7" s="3" t="s">
        <v>8</v>
      </c>
      <c r="C7" s="21" t="s">
        <v>37</v>
      </c>
      <c r="D7" s="15" t="s">
        <v>57</v>
      </c>
    </row>
    <row r="8" spans="1:4" x14ac:dyDescent="0.25">
      <c r="A8" s="2">
        <v>4</v>
      </c>
      <c r="B8" s="3" t="s">
        <v>9</v>
      </c>
      <c r="C8" s="21" t="s">
        <v>38</v>
      </c>
      <c r="D8" s="15" t="s">
        <v>56</v>
      </c>
    </row>
    <row r="9" spans="1:4" x14ac:dyDescent="0.25">
      <c r="A9" s="2">
        <v>5</v>
      </c>
      <c r="B9" s="3" t="s">
        <v>10</v>
      </c>
      <c r="C9" s="21" t="s">
        <v>39</v>
      </c>
      <c r="D9" s="15" t="s">
        <v>58</v>
      </c>
    </row>
    <row r="10" spans="1:4" x14ac:dyDescent="0.25">
      <c r="A10" s="2">
        <v>6</v>
      </c>
      <c r="B10" s="3" t="s">
        <v>11</v>
      </c>
      <c r="C10" s="21" t="s">
        <v>37</v>
      </c>
      <c r="D10" s="15" t="s">
        <v>57</v>
      </c>
    </row>
    <row r="11" spans="1:4" x14ac:dyDescent="0.25">
      <c r="A11" s="2">
        <v>7</v>
      </c>
      <c r="B11" s="3" t="s">
        <v>12</v>
      </c>
      <c r="C11" s="21" t="s">
        <v>37</v>
      </c>
      <c r="D11" s="15" t="s">
        <v>57</v>
      </c>
    </row>
    <row r="12" spans="1:4" x14ac:dyDescent="0.25">
      <c r="A12" s="2">
        <v>8</v>
      </c>
      <c r="B12" s="3" t="s">
        <v>13</v>
      </c>
      <c r="C12" s="21" t="s">
        <v>37</v>
      </c>
      <c r="D12" s="15" t="s">
        <v>57</v>
      </c>
    </row>
    <row r="13" spans="1:4" x14ac:dyDescent="0.25">
      <c r="A13" s="2">
        <v>9</v>
      </c>
      <c r="B13" s="3" t="s">
        <v>14</v>
      </c>
      <c r="C13" s="21" t="s">
        <v>37</v>
      </c>
      <c r="D13" s="15" t="s">
        <v>57</v>
      </c>
    </row>
    <row r="14" spans="1:4" x14ac:dyDescent="0.25">
      <c r="A14" s="2">
        <v>10</v>
      </c>
      <c r="B14" s="3" t="s">
        <v>15</v>
      </c>
      <c r="C14" s="21" t="s">
        <v>38</v>
      </c>
      <c r="D14" s="15" t="s">
        <v>56</v>
      </c>
    </row>
    <row r="15" spans="1:4" x14ac:dyDescent="0.25">
      <c r="A15" s="2">
        <v>11</v>
      </c>
      <c r="B15" s="3" t="s">
        <v>16</v>
      </c>
      <c r="C15" s="21" t="s">
        <v>37</v>
      </c>
      <c r="D15" s="12" t="s">
        <v>57</v>
      </c>
    </row>
    <row r="16" spans="1:4" x14ac:dyDescent="0.25">
      <c r="A16" s="2">
        <v>12</v>
      </c>
      <c r="B16" s="3" t="s">
        <v>17</v>
      </c>
      <c r="C16" s="21" t="s">
        <v>37</v>
      </c>
      <c r="D16" s="15" t="s">
        <v>57</v>
      </c>
    </row>
    <row r="17" spans="1:4" x14ac:dyDescent="0.25">
      <c r="A17" s="2">
        <v>13</v>
      </c>
      <c r="B17" s="3" t="s">
        <v>18</v>
      </c>
      <c r="C17" s="21" t="s">
        <v>38</v>
      </c>
      <c r="D17" s="15" t="s">
        <v>56</v>
      </c>
    </row>
    <row r="18" spans="1:4" x14ac:dyDescent="0.25">
      <c r="A18" s="2">
        <v>14</v>
      </c>
      <c r="B18" s="3" t="s">
        <v>19</v>
      </c>
      <c r="C18" s="21" t="s">
        <v>39</v>
      </c>
      <c r="D18" s="15" t="s">
        <v>58</v>
      </c>
    </row>
    <row r="19" spans="1:4" x14ac:dyDescent="0.25">
      <c r="A19" s="2">
        <v>15</v>
      </c>
      <c r="B19" s="3" t="s">
        <v>20</v>
      </c>
      <c r="C19" s="21" t="s">
        <v>38</v>
      </c>
      <c r="D19" s="15" t="s">
        <v>56</v>
      </c>
    </row>
    <row r="20" spans="1:4" x14ac:dyDescent="0.25">
      <c r="A20" s="2">
        <v>16</v>
      </c>
      <c r="B20" s="3" t="s">
        <v>21</v>
      </c>
      <c r="C20" s="21" t="s">
        <v>39</v>
      </c>
      <c r="D20" s="15" t="s">
        <v>58</v>
      </c>
    </row>
    <row r="21" spans="1:4" x14ac:dyDescent="0.25">
      <c r="A21" s="2">
        <v>17</v>
      </c>
      <c r="B21" s="3" t="s">
        <v>22</v>
      </c>
      <c r="C21" s="21" t="s">
        <v>38</v>
      </c>
      <c r="D21" s="15" t="s">
        <v>56</v>
      </c>
    </row>
    <row r="22" spans="1:4" x14ac:dyDescent="0.25">
      <c r="A22" s="2">
        <v>18</v>
      </c>
      <c r="B22" s="3" t="s">
        <v>23</v>
      </c>
      <c r="C22" s="21" t="s">
        <v>39</v>
      </c>
      <c r="D22" s="15" t="s">
        <v>58</v>
      </c>
    </row>
    <row r="23" spans="1:4" x14ac:dyDescent="0.25">
      <c r="A23" s="2">
        <v>19</v>
      </c>
      <c r="B23" s="3" t="s">
        <v>24</v>
      </c>
      <c r="C23" s="21" t="s">
        <v>39</v>
      </c>
      <c r="D23" s="12" t="s">
        <v>58</v>
      </c>
    </row>
    <row r="24" spans="1:4" x14ac:dyDescent="0.25">
      <c r="A24" s="2">
        <v>20</v>
      </c>
      <c r="B24" s="3" t="s">
        <v>25</v>
      </c>
      <c r="C24" s="21" t="s">
        <v>39</v>
      </c>
      <c r="D24" s="15" t="s">
        <v>58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Mentah</vt:lpstr>
      <vt:lpstr>Normalisasi Data</vt:lpstr>
      <vt:lpstr>Iterasi Pertama</vt:lpstr>
      <vt:lpstr>Iterasi Kedua</vt:lpstr>
      <vt:lpstr>Iterasi Ketiga</vt:lpstr>
      <vt:lpstr>Hasil Akhir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 alft</dc:creator>
  <cp:lastModifiedBy>aissystem</cp:lastModifiedBy>
  <dcterms:created xsi:type="dcterms:W3CDTF">2021-02-05T00:24:18Z</dcterms:created>
  <dcterms:modified xsi:type="dcterms:W3CDTF">2021-04-05T16:18:10Z</dcterms:modified>
</cp:coreProperties>
</file>